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Proyectos\Moviles\DataGreenMovil\"/>
    </mc:Choice>
  </mc:AlternateContent>
  <xr:revisionPtr revIDLastSave="0" documentId="13_ncr:1_{B7FE3549-60EB-428E-A565-33A56530EE9B}" xr6:coauthVersionLast="47" xr6:coauthVersionMax="47" xr10:uidLastSave="{00000000-0000-0000-0000-000000000000}"/>
  <bookViews>
    <workbookView xWindow="-120" yWindow="-120" windowWidth="29040" windowHeight="15720" firstSheet="3" activeTab="8" xr2:uid="{82C68D4F-27A6-47B8-9140-30449F7605EE}"/>
  </bookViews>
  <sheets>
    <sheet name="Tablas" sheetId="2" r:id="rId1"/>
    <sheet name="Base" sheetId="1" r:id="rId2"/>
    <sheet name="Modificacion" sheetId="3" r:id="rId3"/>
    <sheet name="Todos" sheetId="4" r:id="rId4"/>
    <sheet name="Hoja1" sheetId="5" r:id="rId5"/>
    <sheet name="QuerysEnBase" sheetId="6" r:id="rId6"/>
    <sheet name="Hoja3" sheetId="7" r:id="rId7"/>
    <sheet name="EsteSi-AquiSePegaLaData" sheetId="8" r:id="rId8"/>
    <sheet name="EsteTambien-DeAquiSeSacaElInser" sheetId="9" r:id="rId9"/>
  </sheets>
  <definedNames>
    <definedName name="_xlnm._FilterDatabase" localSheetId="1" hidden="1">Base!$A$1:$R$223</definedName>
    <definedName name="_xlnm._FilterDatabase" localSheetId="8" hidden="1">'EsteTambien-DeAquiSeSacaElInser'!$A$1:$R$226</definedName>
    <definedName name="_xlnm._FilterDatabase" localSheetId="2" hidden="1">Modificacion!$A$1:$R$273</definedName>
    <definedName name="_xlnm._FilterDatabase" localSheetId="0" hidden="1">Tablas!$A$1:$B$222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0" i="9" l="1"/>
  <c r="G330" i="9" s="1"/>
  <c r="F331" i="9"/>
  <c r="G331" i="9" s="1"/>
  <c r="F332" i="9"/>
  <c r="G332" i="9" s="1"/>
  <c r="F333" i="9"/>
  <c r="G333" i="9"/>
  <c r="F334" i="9"/>
  <c r="G334" i="9" s="1"/>
  <c r="F335" i="9"/>
  <c r="G335" i="9"/>
  <c r="F336" i="9"/>
  <c r="G336" i="9" s="1"/>
  <c r="F337" i="9"/>
  <c r="G337" i="9"/>
  <c r="F270" i="9"/>
  <c r="G270" i="9" s="1"/>
  <c r="F271" i="9"/>
  <c r="G271" i="9" s="1"/>
  <c r="F272" i="9"/>
  <c r="G272" i="9" s="1"/>
  <c r="F273" i="9"/>
  <c r="G273" i="9" s="1"/>
  <c r="F274" i="9"/>
  <c r="G274" i="9" s="1"/>
  <c r="F275" i="9"/>
  <c r="G275" i="9" s="1"/>
  <c r="F276" i="9"/>
  <c r="G276" i="9" s="1"/>
  <c r="F277" i="9"/>
  <c r="G277" i="9" s="1"/>
  <c r="F278" i="9"/>
  <c r="G278" i="9" s="1"/>
  <c r="F279" i="9"/>
  <c r="G279" i="9" s="1"/>
  <c r="F280" i="9"/>
  <c r="G280" i="9" s="1"/>
  <c r="F281" i="9"/>
  <c r="G281" i="9" s="1"/>
  <c r="F282" i="9"/>
  <c r="G282" i="9" s="1"/>
  <c r="F283" i="9"/>
  <c r="G283" i="9" s="1"/>
  <c r="F284" i="9"/>
  <c r="G284" i="9" s="1"/>
  <c r="F285" i="9"/>
  <c r="G285" i="9" s="1"/>
  <c r="F286" i="9"/>
  <c r="G286" i="9" s="1"/>
  <c r="F287" i="9"/>
  <c r="G287" i="9" s="1"/>
  <c r="F288" i="9"/>
  <c r="G288" i="9" s="1"/>
  <c r="F289" i="9"/>
  <c r="G289" i="9" s="1"/>
  <c r="F290" i="9"/>
  <c r="G290" i="9" s="1"/>
  <c r="F291" i="9"/>
  <c r="G291" i="9" s="1"/>
  <c r="F292" i="9"/>
  <c r="G292" i="9" s="1"/>
  <c r="F293" i="9"/>
  <c r="G293" i="9" s="1"/>
  <c r="F294" i="9"/>
  <c r="G294" i="9" s="1"/>
  <c r="F295" i="9"/>
  <c r="G295" i="9" s="1"/>
  <c r="F296" i="9"/>
  <c r="G296" i="9" s="1"/>
  <c r="F297" i="9"/>
  <c r="G297" i="9" s="1"/>
  <c r="F298" i="9"/>
  <c r="G298" i="9" s="1"/>
  <c r="F299" i="9"/>
  <c r="G299" i="9" s="1"/>
  <c r="F300" i="9"/>
  <c r="G300" i="9" s="1"/>
  <c r="F301" i="9"/>
  <c r="G301" i="9" s="1"/>
  <c r="F302" i="9"/>
  <c r="G302" i="9" s="1"/>
  <c r="F303" i="9"/>
  <c r="G303" i="9" s="1"/>
  <c r="F304" i="9"/>
  <c r="G304" i="9" s="1"/>
  <c r="F305" i="9"/>
  <c r="G305" i="9" s="1"/>
  <c r="F306" i="9"/>
  <c r="G306" i="9" s="1"/>
  <c r="F307" i="9"/>
  <c r="G307" i="9" s="1"/>
  <c r="F308" i="9"/>
  <c r="G308" i="9" s="1"/>
  <c r="F309" i="9"/>
  <c r="G309" i="9" s="1"/>
  <c r="F310" i="9"/>
  <c r="G310" i="9" s="1"/>
  <c r="F311" i="9"/>
  <c r="G311" i="9" s="1"/>
  <c r="F312" i="9"/>
  <c r="G312" i="9" s="1"/>
  <c r="F313" i="9"/>
  <c r="G313" i="9" s="1"/>
  <c r="F314" i="9"/>
  <c r="G314" i="9" s="1"/>
  <c r="F315" i="9"/>
  <c r="G315" i="9" s="1"/>
  <c r="F316" i="9"/>
  <c r="G316" i="9" s="1"/>
  <c r="F317" i="9"/>
  <c r="G317" i="9" s="1"/>
  <c r="F318" i="9"/>
  <c r="G318" i="9" s="1"/>
  <c r="F319" i="9"/>
  <c r="G319" i="9" s="1"/>
  <c r="F320" i="9"/>
  <c r="G320" i="9" s="1"/>
  <c r="F321" i="9"/>
  <c r="G321" i="9" s="1"/>
  <c r="F322" i="9"/>
  <c r="G322" i="9" s="1"/>
  <c r="F323" i="9"/>
  <c r="G323" i="9" s="1"/>
  <c r="F324" i="9"/>
  <c r="G324" i="9" s="1"/>
  <c r="F325" i="9"/>
  <c r="G325" i="9" s="1"/>
  <c r="F326" i="9"/>
  <c r="G326" i="9" s="1"/>
  <c r="F327" i="9"/>
  <c r="G327" i="9" s="1"/>
  <c r="F328" i="9"/>
  <c r="G328" i="9" s="1"/>
  <c r="F329" i="9"/>
  <c r="G329" i="9" s="1"/>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66" i="2"/>
  <c r="F269" i="9"/>
  <c r="G269" i="9" s="1"/>
  <c r="F268" i="9"/>
  <c r="G268" i="9" s="1"/>
  <c r="F267" i="9"/>
  <c r="F266" i="9"/>
  <c r="Q3" i="9"/>
  <c r="Q4" i="9"/>
  <c r="F4" i="9" s="1"/>
  <c r="G4" i="9" s="1"/>
  <c r="R4" i="9" s="1"/>
  <c r="Q6" i="9"/>
  <c r="Q7" i="9"/>
  <c r="F7" i="9" s="1"/>
  <c r="G7" i="9" s="1"/>
  <c r="R7" i="9" s="1"/>
  <c r="Q8" i="9"/>
  <c r="Q9" i="9"/>
  <c r="Q10" i="9"/>
  <c r="F10" i="9" s="1"/>
  <c r="Q11" i="9"/>
  <c r="Q228" i="9"/>
  <c r="Q229" i="9"/>
  <c r="Q230" i="9"/>
  <c r="F230" i="9" s="1"/>
  <c r="G230" i="9" s="1"/>
  <c r="R230" i="9" s="1"/>
  <c r="Q232" i="9"/>
  <c r="F232" i="9" s="1"/>
  <c r="Q233" i="9"/>
  <c r="F233" i="9" s="1"/>
  <c r="G233" i="9" s="1"/>
  <c r="Q234" i="9"/>
  <c r="F234" i="9" s="1"/>
  <c r="G234" i="9" s="1"/>
  <c r="R234" i="9" s="1"/>
  <c r="Q235" i="9"/>
  <c r="Q236" i="9"/>
  <c r="F236" i="9" s="1"/>
  <c r="G236" i="9" s="1"/>
  <c r="R236" i="9" s="1"/>
  <c r="Q237" i="9"/>
  <c r="F237" i="9" s="1"/>
  <c r="G237" i="9" s="1"/>
  <c r="R237" i="9" s="1"/>
  <c r="Q238" i="9"/>
  <c r="Q239" i="9"/>
  <c r="F239" i="9" s="1"/>
  <c r="G239" i="9" s="1"/>
  <c r="R239" i="9" s="1"/>
  <c r="Q240" i="9"/>
  <c r="Q241" i="9"/>
  <c r="F241" i="9" s="1"/>
  <c r="Q242" i="9"/>
  <c r="F242" i="9" s="1"/>
  <c r="Q243" i="9"/>
  <c r="Q244" i="9"/>
  <c r="F244" i="9" s="1"/>
  <c r="G244" i="9" s="1"/>
  <c r="Q245" i="9"/>
  <c r="F245" i="9" s="1"/>
  <c r="G245" i="9" s="1"/>
  <c r="R245" i="9" s="1"/>
  <c r="Q246" i="9"/>
  <c r="Q247" i="9"/>
  <c r="Q248" i="9"/>
  <c r="F248" i="9" s="1"/>
  <c r="Q249" i="9"/>
  <c r="F249" i="9" s="1"/>
  <c r="Q250" i="9"/>
  <c r="F250" i="9" s="1"/>
  <c r="G250" i="9" s="1"/>
  <c r="R250" i="9" s="1"/>
  <c r="Q251" i="9"/>
  <c r="Q252" i="9"/>
  <c r="F252" i="9" s="1"/>
  <c r="Q253" i="9"/>
  <c r="F253" i="9" s="1"/>
  <c r="Q254" i="9"/>
  <c r="F254" i="9" s="1"/>
  <c r="Q255" i="9"/>
  <c r="F255" i="9" s="1"/>
  <c r="Q256" i="9"/>
  <c r="Q257" i="9"/>
  <c r="Q258" i="9"/>
  <c r="Q259" i="9"/>
  <c r="F259" i="9" s="1"/>
  <c r="Q260" i="9"/>
  <c r="F260" i="9" s="1"/>
  <c r="G260" i="9" s="1"/>
  <c r="Q261" i="9"/>
  <c r="F261" i="9" s="1"/>
  <c r="G261" i="9" s="1"/>
  <c r="R261" i="9" s="1"/>
  <c r="Q262" i="9"/>
  <c r="F262" i="9" s="1"/>
  <c r="Q263" i="9"/>
  <c r="F263" i="9" s="1"/>
  <c r="Q264" i="9"/>
  <c r="F264" i="9" s="1"/>
  <c r="G264" i="9" s="1"/>
  <c r="R264" i="9" s="1"/>
  <c r="Q265" i="9"/>
  <c r="F265" i="9" s="1"/>
  <c r="Q13" i="9"/>
  <c r="F13" i="9" s="1"/>
  <c r="G13" i="9" s="1"/>
  <c r="Q14" i="9"/>
  <c r="Q15" i="9"/>
  <c r="F15" i="9" s="1"/>
  <c r="G15" i="9" s="1"/>
  <c r="Q16" i="9"/>
  <c r="F16" i="9" s="1"/>
  <c r="Q17" i="9"/>
  <c r="F17" i="9" s="1"/>
  <c r="G17" i="9" s="1"/>
  <c r="Q18" i="9"/>
  <c r="F18" i="9" s="1"/>
  <c r="G18" i="9" s="1"/>
  <c r="Q19" i="9"/>
  <c r="F19" i="9" s="1"/>
  <c r="G19" i="9" s="1"/>
  <c r="Q20" i="9"/>
  <c r="Q21" i="9"/>
  <c r="F21" i="9" s="1"/>
  <c r="G21" i="9" s="1"/>
  <c r="Q22" i="9"/>
  <c r="F22" i="9" s="1"/>
  <c r="G22" i="9" s="1"/>
  <c r="Q23" i="9"/>
  <c r="F23" i="9" s="1"/>
  <c r="G23" i="9" s="1"/>
  <c r="Q24" i="9"/>
  <c r="F24" i="9" s="1"/>
  <c r="Q25" i="9"/>
  <c r="F25" i="9" s="1"/>
  <c r="G25" i="9" s="1"/>
  <c r="Q26" i="9"/>
  <c r="F26" i="9" s="1"/>
  <c r="G26" i="9" s="1"/>
  <c r="Q27" i="9"/>
  <c r="F27" i="9" s="1"/>
  <c r="G27" i="9" s="1"/>
  <c r="Q28" i="9"/>
  <c r="F28" i="9" s="1"/>
  <c r="Q29" i="9"/>
  <c r="F29" i="9" s="1"/>
  <c r="G29" i="9" s="1"/>
  <c r="Q30" i="9"/>
  <c r="Q31" i="9"/>
  <c r="F31" i="9" s="1"/>
  <c r="G31" i="9" s="1"/>
  <c r="Q32" i="9"/>
  <c r="F32" i="9" s="1"/>
  <c r="Q33" i="9"/>
  <c r="F33" i="9" s="1"/>
  <c r="G33" i="9" s="1"/>
  <c r="Q34" i="9"/>
  <c r="F34" i="9" s="1"/>
  <c r="Q35" i="9"/>
  <c r="Q36" i="9"/>
  <c r="Q37" i="9"/>
  <c r="Q38" i="9"/>
  <c r="Q39" i="9"/>
  <c r="F39" i="9" s="1"/>
  <c r="G39" i="9" s="1"/>
  <c r="Q40" i="9"/>
  <c r="F40" i="9" s="1"/>
  <c r="Q41" i="9"/>
  <c r="F41" i="9" s="1"/>
  <c r="G41" i="9" s="1"/>
  <c r="Q42" i="9"/>
  <c r="Q43" i="9"/>
  <c r="F43" i="9" s="1"/>
  <c r="G43" i="9" s="1"/>
  <c r="Q44" i="9"/>
  <c r="F44" i="9" s="1"/>
  <c r="Q45" i="9"/>
  <c r="F45" i="9" s="1"/>
  <c r="Q46" i="9"/>
  <c r="Q47" i="9"/>
  <c r="F47" i="9" s="1"/>
  <c r="G47" i="9" s="1"/>
  <c r="Q48" i="9"/>
  <c r="F48" i="9" s="1"/>
  <c r="Q49" i="9"/>
  <c r="F49" i="9" s="1"/>
  <c r="G49" i="9" s="1"/>
  <c r="Q50" i="9"/>
  <c r="F50" i="9" s="1"/>
  <c r="Q51" i="9"/>
  <c r="F51" i="9" s="1"/>
  <c r="G51" i="9" s="1"/>
  <c r="Q52" i="9"/>
  <c r="Q53" i="9"/>
  <c r="Q54" i="9"/>
  <c r="Q55" i="9"/>
  <c r="Q56" i="9"/>
  <c r="F56" i="9" s="1"/>
  <c r="Q57" i="9"/>
  <c r="F57" i="9" s="1"/>
  <c r="G57" i="9" s="1"/>
  <c r="Q58" i="9"/>
  <c r="Q59" i="9"/>
  <c r="F59" i="9" s="1"/>
  <c r="G59" i="9" s="1"/>
  <c r="Q60" i="9"/>
  <c r="F60" i="9" s="1"/>
  <c r="Q61" i="9"/>
  <c r="F61" i="9" s="1"/>
  <c r="G61" i="9" s="1"/>
  <c r="Q62" i="9"/>
  <c r="Q63" i="9"/>
  <c r="F63" i="9" s="1"/>
  <c r="G63" i="9" s="1"/>
  <c r="Q64" i="9"/>
  <c r="F64" i="9" s="1"/>
  <c r="Q65" i="9"/>
  <c r="F65" i="9" s="1"/>
  <c r="G65" i="9" s="1"/>
  <c r="Q66" i="9"/>
  <c r="F66" i="9" s="1"/>
  <c r="Q67" i="9"/>
  <c r="F67" i="9" s="1"/>
  <c r="G67" i="9" s="1"/>
  <c r="R67" i="9" s="1"/>
  <c r="Q68" i="9"/>
  <c r="Q69" i="9"/>
  <c r="F69" i="9" s="1"/>
  <c r="G69" i="9" s="1"/>
  <c r="Q70" i="9"/>
  <c r="Q71" i="9"/>
  <c r="Q72" i="9"/>
  <c r="Q73" i="9"/>
  <c r="F73" i="9" s="1"/>
  <c r="G73" i="9" s="1"/>
  <c r="Q74" i="9"/>
  <c r="F74" i="9" s="1"/>
  <c r="Q75" i="9"/>
  <c r="F75" i="9" s="1"/>
  <c r="G75" i="9" s="1"/>
  <c r="Q76" i="9"/>
  <c r="F76" i="9" s="1"/>
  <c r="Q77" i="9"/>
  <c r="F77" i="9" s="1"/>
  <c r="G77" i="9" s="1"/>
  <c r="Q78" i="9"/>
  <c r="Q79" i="9"/>
  <c r="F79" i="9" s="1"/>
  <c r="G79" i="9" s="1"/>
  <c r="Q80" i="9"/>
  <c r="F80" i="9" s="1"/>
  <c r="Q81" i="9"/>
  <c r="F81" i="9" s="1"/>
  <c r="G81" i="9" s="1"/>
  <c r="Q82" i="9"/>
  <c r="F82" i="9" s="1"/>
  <c r="Q83" i="9"/>
  <c r="F83" i="9" s="1"/>
  <c r="G83" i="9" s="1"/>
  <c r="Q84" i="9"/>
  <c r="Q85" i="9"/>
  <c r="F85" i="9" s="1"/>
  <c r="G85" i="9" s="1"/>
  <c r="Q86" i="9"/>
  <c r="F86" i="9" s="1"/>
  <c r="Q87" i="9"/>
  <c r="Q88" i="9"/>
  <c r="F88" i="9" s="1"/>
  <c r="Q89" i="9"/>
  <c r="Q90" i="9"/>
  <c r="Q91" i="9"/>
  <c r="F91" i="9" s="1"/>
  <c r="G91" i="9" s="1"/>
  <c r="Q92" i="9"/>
  <c r="F92" i="9" s="1"/>
  <c r="Q93" i="9"/>
  <c r="F93" i="9" s="1"/>
  <c r="Q94" i="9"/>
  <c r="Q95" i="9"/>
  <c r="F95" i="9" s="1"/>
  <c r="G95" i="9" s="1"/>
  <c r="Q96" i="9"/>
  <c r="F96" i="9" s="1"/>
  <c r="Q97" i="9"/>
  <c r="F97" i="9" s="1"/>
  <c r="G97" i="9" s="1"/>
  <c r="Q98" i="9"/>
  <c r="F98" i="9" s="1"/>
  <c r="Q99" i="9"/>
  <c r="Q100" i="9"/>
  <c r="Q101" i="9"/>
  <c r="F101" i="9" s="1"/>
  <c r="G101" i="9" s="1"/>
  <c r="Q102" i="9"/>
  <c r="Q103" i="9"/>
  <c r="Q104" i="9"/>
  <c r="F104" i="9" s="1"/>
  <c r="Q105" i="9"/>
  <c r="F105" i="9" s="1"/>
  <c r="G105" i="9" s="1"/>
  <c r="Q106" i="9"/>
  <c r="F106" i="9" s="1"/>
  <c r="Q107" i="9"/>
  <c r="F107" i="9" s="1"/>
  <c r="G107" i="9" s="1"/>
  <c r="Q108" i="9"/>
  <c r="F108" i="9" s="1"/>
  <c r="Q109" i="9"/>
  <c r="F109" i="9" s="1"/>
  <c r="G109" i="9" s="1"/>
  <c r="Q110" i="9"/>
  <c r="Q111" i="9"/>
  <c r="F111" i="9" s="1"/>
  <c r="G111" i="9" s="1"/>
  <c r="Q112" i="9"/>
  <c r="Q113" i="9"/>
  <c r="F113" i="9" s="1"/>
  <c r="G113" i="9" s="1"/>
  <c r="Q114" i="9"/>
  <c r="F114" i="9" s="1"/>
  <c r="Q115" i="9"/>
  <c r="F115" i="9" s="1"/>
  <c r="G115" i="9" s="1"/>
  <c r="Q116" i="9"/>
  <c r="Q117" i="9"/>
  <c r="Q118" i="9"/>
  <c r="F118" i="9" s="1"/>
  <c r="Q119" i="9"/>
  <c r="F119" i="9" s="1"/>
  <c r="G119" i="9" s="1"/>
  <c r="Q120" i="9"/>
  <c r="F120" i="9" s="1"/>
  <c r="Q121" i="9"/>
  <c r="F121" i="9" s="1"/>
  <c r="G121" i="9" s="1"/>
  <c r="Q122" i="9"/>
  <c r="F122" i="9" s="1"/>
  <c r="Q123" i="9"/>
  <c r="F123" i="9" s="1"/>
  <c r="G123" i="9" s="1"/>
  <c r="Q124" i="9"/>
  <c r="F124" i="9" s="1"/>
  <c r="Q125" i="9"/>
  <c r="F125" i="9" s="1"/>
  <c r="G125" i="9" s="1"/>
  <c r="Q126" i="9"/>
  <c r="F126" i="9" s="1"/>
  <c r="Q127" i="9"/>
  <c r="F127" i="9" s="1"/>
  <c r="G127" i="9" s="1"/>
  <c r="Q128" i="9"/>
  <c r="F128" i="9" s="1"/>
  <c r="Q129" i="9"/>
  <c r="F129" i="9" s="1"/>
  <c r="G129" i="9" s="1"/>
  <c r="Q130" i="9"/>
  <c r="F130" i="9" s="1"/>
  <c r="G130" i="9" s="1"/>
  <c r="R130" i="9" s="1"/>
  <c r="Q131" i="9"/>
  <c r="F131" i="9" s="1"/>
  <c r="G131" i="9" s="1"/>
  <c r="Q132" i="9"/>
  <c r="Q133" i="9"/>
  <c r="F133" i="9" s="1"/>
  <c r="G133" i="9" s="1"/>
  <c r="R133" i="9" s="1"/>
  <c r="Q134" i="9"/>
  <c r="F134" i="9" s="1"/>
  <c r="G134" i="9" s="1"/>
  <c r="R134" i="9" s="1"/>
  <c r="Q135" i="9"/>
  <c r="F135" i="9" s="1"/>
  <c r="G135" i="9" s="1"/>
  <c r="Q136" i="9"/>
  <c r="F136" i="9" s="1"/>
  <c r="G136" i="9" s="1"/>
  <c r="R136" i="9" s="1"/>
  <c r="Q137" i="9"/>
  <c r="F137" i="9" s="1"/>
  <c r="G137" i="9" s="1"/>
  <c r="Q138" i="9"/>
  <c r="F138" i="9" s="1"/>
  <c r="G138" i="9" s="1"/>
  <c r="R138" i="9" s="1"/>
  <c r="Q139" i="9"/>
  <c r="F139" i="9" s="1"/>
  <c r="G139" i="9" s="1"/>
  <c r="Q140" i="9"/>
  <c r="F140" i="9" s="1"/>
  <c r="G140" i="9" s="1"/>
  <c r="R140" i="9" s="1"/>
  <c r="Q141" i="9"/>
  <c r="F141" i="9" s="1"/>
  <c r="G141" i="9" s="1"/>
  <c r="R141" i="9" s="1"/>
  <c r="Q142" i="9"/>
  <c r="Q143" i="9"/>
  <c r="F143" i="9" s="1"/>
  <c r="Q144" i="9"/>
  <c r="F144" i="9" s="1"/>
  <c r="G144" i="9" s="1"/>
  <c r="Q145" i="9"/>
  <c r="F145" i="9" s="1"/>
  <c r="Q146" i="9"/>
  <c r="F146" i="9" s="1"/>
  <c r="Q147" i="9"/>
  <c r="F147" i="9" s="1"/>
  <c r="Q148" i="9"/>
  <c r="Q149" i="9"/>
  <c r="F149" i="9" s="1"/>
  <c r="G149" i="9" s="1"/>
  <c r="R149" i="9" s="1"/>
  <c r="Q150" i="9"/>
  <c r="Q151" i="9"/>
  <c r="Q152" i="9"/>
  <c r="F152" i="9" s="1"/>
  <c r="Q153" i="9"/>
  <c r="Q154" i="9"/>
  <c r="F154" i="9" s="1"/>
  <c r="Q155" i="9"/>
  <c r="F155" i="9" s="1"/>
  <c r="Q156" i="9"/>
  <c r="F156" i="9" s="1"/>
  <c r="G156" i="9" s="1"/>
  <c r="Q157" i="9"/>
  <c r="F157" i="9" s="1"/>
  <c r="Q158" i="9"/>
  <c r="Q159" i="9"/>
  <c r="F159" i="9" s="1"/>
  <c r="Q160" i="9"/>
  <c r="F160" i="9" s="1"/>
  <c r="G160" i="9" s="1"/>
  <c r="Q161" i="9"/>
  <c r="F161" i="9" s="1"/>
  <c r="Q162" i="9"/>
  <c r="F162" i="9" s="1"/>
  <c r="Q163" i="9"/>
  <c r="F163" i="9" s="1"/>
  <c r="Q164" i="9"/>
  <c r="Q165" i="9"/>
  <c r="F165" i="9" s="1"/>
  <c r="Q166" i="9"/>
  <c r="F166" i="9" s="1"/>
  <c r="Q167" i="9"/>
  <c r="F167" i="9" s="1"/>
  <c r="Q168" i="9"/>
  <c r="F168" i="9" s="1"/>
  <c r="G168" i="9" s="1"/>
  <c r="Q169" i="9"/>
  <c r="F169" i="9" s="1"/>
  <c r="Q170" i="9"/>
  <c r="F170" i="9" s="1"/>
  <c r="G170" i="9" s="1"/>
  <c r="Q171" i="9"/>
  <c r="F171" i="9" s="1"/>
  <c r="Q172" i="9"/>
  <c r="F172" i="9" s="1"/>
  <c r="G172" i="9" s="1"/>
  <c r="Q173" i="9"/>
  <c r="F173" i="9" s="1"/>
  <c r="Q174" i="9"/>
  <c r="F174" i="9" s="1"/>
  <c r="Q175" i="9"/>
  <c r="F175" i="9" s="1"/>
  <c r="Q176" i="9"/>
  <c r="F176" i="9" s="1"/>
  <c r="G176" i="9" s="1"/>
  <c r="Q177" i="9"/>
  <c r="F177" i="9" s="1"/>
  <c r="Q178" i="9"/>
  <c r="F178" i="9" s="1"/>
  <c r="G178" i="9" s="1"/>
  <c r="Q179" i="9"/>
  <c r="F179" i="9" s="1"/>
  <c r="Q180" i="9"/>
  <c r="F180" i="9" s="1"/>
  <c r="G180" i="9" s="1"/>
  <c r="R180" i="9" s="1"/>
  <c r="Q181" i="9"/>
  <c r="F181" i="9" s="1"/>
  <c r="Q182" i="9"/>
  <c r="F182" i="9" s="1"/>
  <c r="Q183" i="9"/>
  <c r="F183" i="9" s="1"/>
  <c r="Q184" i="9"/>
  <c r="F184" i="9" s="1"/>
  <c r="Q185" i="9"/>
  <c r="F185" i="9" s="1"/>
  <c r="Q186" i="9"/>
  <c r="F186" i="9" s="1"/>
  <c r="G186" i="9" s="1"/>
  <c r="Q187" i="9"/>
  <c r="F187" i="9" s="1"/>
  <c r="Q188" i="9"/>
  <c r="F188" i="9" s="1"/>
  <c r="Q189" i="9"/>
  <c r="F189" i="9" s="1"/>
  <c r="Q190" i="9"/>
  <c r="F190" i="9" s="1"/>
  <c r="G190" i="9" s="1"/>
  <c r="Q191" i="9"/>
  <c r="F191" i="9" s="1"/>
  <c r="Q192" i="9"/>
  <c r="F192" i="9" s="1"/>
  <c r="Q193" i="9"/>
  <c r="F193" i="9" s="1"/>
  <c r="Q194" i="9"/>
  <c r="F194" i="9" s="1"/>
  <c r="Q195" i="9"/>
  <c r="F195" i="9" s="1"/>
  <c r="Q196" i="9"/>
  <c r="F196" i="9" s="1"/>
  <c r="Q197" i="9"/>
  <c r="F197" i="9" s="1"/>
  <c r="Q198" i="9"/>
  <c r="F198" i="9" s="1"/>
  <c r="Q199" i="9"/>
  <c r="F199" i="9" s="1"/>
  <c r="Q200" i="9"/>
  <c r="F200" i="9" s="1"/>
  <c r="Q201" i="9"/>
  <c r="F201" i="9" s="1"/>
  <c r="Q202" i="9"/>
  <c r="F202" i="9" s="1"/>
  <c r="Q203" i="9"/>
  <c r="F203" i="9" s="1"/>
  <c r="Q204" i="9"/>
  <c r="F204" i="9" s="1"/>
  <c r="Q205" i="9"/>
  <c r="F205" i="9" s="1"/>
  <c r="Q206" i="9"/>
  <c r="F206" i="9" s="1"/>
  <c r="Q207" i="9"/>
  <c r="F207" i="9" s="1"/>
  <c r="Q208" i="9"/>
  <c r="F208" i="9" s="1"/>
  <c r="Q209" i="9"/>
  <c r="F209" i="9" s="1"/>
  <c r="Q210" i="9"/>
  <c r="F210" i="9" s="1"/>
  <c r="Q211" i="9"/>
  <c r="F211" i="9" s="1"/>
  <c r="Q212" i="9"/>
  <c r="F212" i="9" s="1"/>
  <c r="Q213" i="9"/>
  <c r="F213" i="9" s="1"/>
  <c r="Q214" i="9"/>
  <c r="F214" i="9" s="1"/>
  <c r="Q215" i="9"/>
  <c r="F215" i="9" s="1"/>
  <c r="Q216" i="9"/>
  <c r="F216" i="9" s="1"/>
  <c r="Q217" i="9"/>
  <c r="F217" i="9" s="1"/>
  <c r="Q218" i="9"/>
  <c r="F218" i="9" s="1"/>
  <c r="Q219" i="9"/>
  <c r="F219" i="9" s="1"/>
  <c r="Q220" i="9"/>
  <c r="F220" i="9" s="1"/>
  <c r="Q221" i="9"/>
  <c r="F221" i="9" s="1"/>
  <c r="Q222" i="9"/>
  <c r="F222" i="9" s="1"/>
  <c r="Q223" i="9"/>
  <c r="F223" i="9" s="1"/>
  <c r="Q224" i="9"/>
  <c r="F224" i="9" s="1"/>
  <c r="Q225" i="9"/>
  <c r="F225" i="9" s="1"/>
  <c r="G225" i="9" s="1"/>
  <c r="R225" i="9" s="1"/>
  <c r="Q226" i="9"/>
  <c r="F226" i="9" s="1"/>
  <c r="Q2" i="9"/>
  <c r="F2" i="9" s="1"/>
  <c r="G2" i="9" s="1"/>
  <c r="R2" i="9" s="1"/>
  <c r="Q12" i="9"/>
  <c r="F12" i="9" s="1"/>
  <c r="F258" i="9"/>
  <c r="F257" i="9"/>
  <c r="F256" i="9"/>
  <c r="F251" i="9"/>
  <c r="F247" i="9"/>
  <c r="G247" i="9" s="1"/>
  <c r="R247" i="9" s="1"/>
  <c r="F246" i="9"/>
  <c r="G246" i="9" s="1"/>
  <c r="R246" i="9" s="1"/>
  <c r="F243" i="9"/>
  <c r="F240" i="9"/>
  <c r="F238" i="9"/>
  <c r="F235" i="9"/>
  <c r="F231" i="9"/>
  <c r="G231" i="9" s="1"/>
  <c r="R231" i="9" s="1"/>
  <c r="F229" i="9"/>
  <c r="F228" i="9"/>
  <c r="G228" i="9" s="1"/>
  <c r="F11" i="9"/>
  <c r="F9" i="9"/>
  <c r="F8" i="9"/>
  <c r="F6" i="9"/>
  <c r="F5" i="9"/>
  <c r="G5" i="9" s="1"/>
  <c r="R5" i="9" s="1"/>
  <c r="F3" i="9"/>
  <c r="F164" i="9"/>
  <c r="G164" i="9" s="1"/>
  <c r="F158" i="9"/>
  <c r="G158" i="9" s="1"/>
  <c r="F153" i="9"/>
  <c r="F151" i="9"/>
  <c r="F150" i="9"/>
  <c r="F148" i="9"/>
  <c r="G148" i="9" s="1"/>
  <c r="R148" i="9" s="1"/>
  <c r="F142" i="9"/>
  <c r="F132" i="9"/>
  <c r="G132" i="9" s="1"/>
  <c r="R132" i="9" s="1"/>
  <c r="F117" i="9"/>
  <c r="G117" i="9" s="1"/>
  <c r="F116" i="9"/>
  <c r="F112" i="9"/>
  <c r="F110" i="9"/>
  <c r="F103" i="9"/>
  <c r="G103" i="9" s="1"/>
  <c r="F102" i="9"/>
  <c r="F100" i="9"/>
  <c r="F99" i="9"/>
  <c r="G99" i="9" s="1"/>
  <c r="F94" i="9"/>
  <c r="F90" i="9"/>
  <c r="F89" i="9"/>
  <c r="G89" i="9" s="1"/>
  <c r="F87" i="9"/>
  <c r="G87" i="9" s="1"/>
  <c r="F84" i="9"/>
  <c r="F78" i="9"/>
  <c r="F72" i="9"/>
  <c r="F71" i="9"/>
  <c r="G71" i="9" s="1"/>
  <c r="F70" i="9"/>
  <c r="F68" i="9"/>
  <c r="F62" i="9"/>
  <c r="F58" i="9"/>
  <c r="F55" i="9"/>
  <c r="G55" i="9" s="1"/>
  <c r="F54" i="9"/>
  <c r="F53" i="9"/>
  <c r="G53" i="9" s="1"/>
  <c r="F52" i="9"/>
  <c r="F46" i="9"/>
  <c r="F42" i="9"/>
  <c r="F38" i="9"/>
  <c r="F37" i="9"/>
  <c r="G37" i="9" s="1"/>
  <c r="F36" i="9"/>
  <c r="F35" i="9"/>
  <c r="G35" i="9" s="1"/>
  <c r="F30" i="9"/>
  <c r="G30" i="9" s="1"/>
  <c r="F20" i="9"/>
  <c r="F14" i="9"/>
  <c r="G14" i="9" s="1"/>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 i="7"/>
  <c r="F225" i="3"/>
  <c r="G225" i="3" s="1"/>
  <c r="R225" i="3" s="1"/>
  <c r="R269" i="9" l="1"/>
  <c r="R268" i="9"/>
  <c r="G267" i="9"/>
  <c r="R267" i="9" s="1"/>
  <c r="G266" i="9"/>
  <c r="R266" i="9" s="1"/>
  <c r="G93" i="9"/>
  <c r="R93" i="9" s="1"/>
  <c r="G45" i="9"/>
  <c r="R45" i="9" s="1"/>
  <c r="G254" i="9"/>
  <c r="R254" i="9" s="1"/>
  <c r="R95" i="9"/>
  <c r="R65" i="9"/>
  <c r="R129" i="9"/>
  <c r="R53" i="9"/>
  <c r="R117" i="9"/>
  <c r="R26" i="9"/>
  <c r="R89" i="9"/>
  <c r="G6" i="9"/>
  <c r="R6" i="9" s="1"/>
  <c r="G249" i="9"/>
  <c r="R249" i="9" s="1"/>
  <c r="G248" i="9"/>
  <c r="R248" i="9" s="1"/>
  <c r="G263" i="9"/>
  <c r="R263" i="9" s="1"/>
  <c r="G258" i="9"/>
  <c r="R258" i="9" s="1"/>
  <c r="G238" i="9"/>
  <c r="R238" i="9" s="1"/>
  <c r="G256" i="9"/>
  <c r="R256" i="9" s="1"/>
  <c r="G240" i="9"/>
  <c r="R240" i="9" s="1"/>
  <c r="G8" i="9"/>
  <c r="R8" i="9" s="1"/>
  <c r="G232" i="9"/>
  <c r="R232" i="9" s="1"/>
  <c r="R233" i="9"/>
  <c r="G171" i="9"/>
  <c r="R171" i="9" s="1"/>
  <c r="G175" i="9"/>
  <c r="R175" i="9" s="1"/>
  <c r="R49" i="9"/>
  <c r="R61" i="9"/>
  <c r="R99" i="9"/>
  <c r="R113" i="9"/>
  <c r="R125" i="9"/>
  <c r="R137" i="9"/>
  <c r="R17" i="9"/>
  <c r="G145" i="9"/>
  <c r="R145" i="9" s="1"/>
  <c r="R57" i="9"/>
  <c r="R69" i="9"/>
  <c r="R121" i="9"/>
  <c r="R135" i="9"/>
  <c r="R47" i="9"/>
  <c r="R85" i="9"/>
  <c r="R97" i="9"/>
  <c r="R51" i="9"/>
  <c r="R63" i="9"/>
  <c r="R101" i="9"/>
  <c r="R115" i="9"/>
  <c r="R127" i="9"/>
  <c r="R139" i="9"/>
  <c r="R25" i="9"/>
  <c r="R81" i="9"/>
  <c r="G179" i="9"/>
  <c r="R179" i="9" s="1"/>
  <c r="G64" i="9"/>
  <c r="R64" i="9" s="1"/>
  <c r="G128" i="9"/>
  <c r="R128" i="9" s="1"/>
  <c r="G191" i="9"/>
  <c r="R191" i="9" s="1"/>
  <c r="G207" i="9"/>
  <c r="R207" i="9" s="1"/>
  <c r="R14" i="9"/>
  <c r="R23" i="9"/>
  <c r="R43" i="9"/>
  <c r="G54" i="9"/>
  <c r="R54" i="9" s="1"/>
  <c r="R75" i="9"/>
  <c r="G86" i="9"/>
  <c r="R86" i="9" s="1"/>
  <c r="R107" i="9"/>
  <c r="G118" i="9"/>
  <c r="R118" i="9" s="1"/>
  <c r="R144" i="9"/>
  <c r="G153" i="9"/>
  <c r="R153" i="9" s="1"/>
  <c r="G162" i="9"/>
  <c r="R162" i="9" s="1"/>
  <c r="G192" i="9"/>
  <c r="R192" i="9" s="1"/>
  <c r="G208" i="9"/>
  <c r="R208" i="9" s="1"/>
  <c r="G222" i="9"/>
  <c r="R222" i="9" s="1"/>
  <c r="G96" i="9"/>
  <c r="R96" i="9" s="1"/>
  <c r="R178" i="9"/>
  <c r="G24" i="9"/>
  <c r="R24" i="9" s="1"/>
  <c r="R33" i="9"/>
  <c r="G44" i="9"/>
  <c r="R44" i="9" s="1"/>
  <c r="G76" i="9"/>
  <c r="R76" i="9" s="1"/>
  <c r="G108" i="9"/>
  <c r="R108" i="9" s="1"/>
  <c r="G193" i="9"/>
  <c r="R193" i="9" s="1"/>
  <c r="G209" i="9"/>
  <c r="R209" i="9" s="1"/>
  <c r="G223" i="9"/>
  <c r="R223" i="9" s="1"/>
  <c r="R15" i="9"/>
  <c r="G34" i="9"/>
  <c r="R34" i="9" s="1"/>
  <c r="R55" i="9"/>
  <c r="G66" i="9"/>
  <c r="R66" i="9" s="1"/>
  <c r="R87" i="9"/>
  <c r="G98" i="9"/>
  <c r="R98" i="9" s="1"/>
  <c r="R119" i="9"/>
  <c r="G154" i="9"/>
  <c r="R154" i="9" s="1"/>
  <c r="G163" i="9"/>
  <c r="R163" i="9" s="1"/>
  <c r="G194" i="9"/>
  <c r="R194" i="9" s="1"/>
  <c r="G210" i="9"/>
  <c r="R210" i="9" s="1"/>
  <c r="G224" i="9"/>
  <c r="R224" i="9" s="1"/>
  <c r="G32" i="9"/>
  <c r="R32" i="9" s="1"/>
  <c r="G16" i="9"/>
  <c r="R16" i="9" s="1"/>
  <c r="G56" i="9"/>
  <c r="R56" i="9" s="1"/>
  <c r="R77" i="9"/>
  <c r="G88" i="9"/>
  <c r="R88" i="9" s="1"/>
  <c r="R109" i="9"/>
  <c r="G120" i="9"/>
  <c r="R120" i="9" s="1"/>
  <c r="G195" i="9"/>
  <c r="R195" i="9" s="1"/>
  <c r="G211" i="9"/>
  <c r="R211" i="9" s="1"/>
  <c r="R35" i="9"/>
  <c r="G46" i="9"/>
  <c r="R46" i="9" s="1"/>
  <c r="G78" i="9"/>
  <c r="R78" i="9" s="1"/>
  <c r="G110" i="9"/>
  <c r="R110" i="9" s="1"/>
  <c r="G155" i="9"/>
  <c r="R155" i="9" s="1"/>
  <c r="R164" i="9"/>
  <c r="R172" i="9"/>
  <c r="G196" i="9"/>
  <c r="R196" i="9" s="1"/>
  <c r="G212" i="9"/>
  <c r="R212" i="9" s="1"/>
  <c r="G36" i="9"/>
  <c r="R36" i="9" s="1"/>
  <c r="G68" i="9"/>
  <c r="R68" i="9" s="1"/>
  <c r="G100" i="9"/>
  <c r="R100" i="9" s="1"/>
  <c r="G165" i="9"/>
  <c r="R165" i="9" s="1"/>
  <c r="G173" i="9"/>
  <c r="R173" i="9" s="1"/>
  <c r="G183" i="9"/>
  <c r="R183" i="9" s="1"/>
  <c r="G197" i="9"/>
  <c r="R197" i="9" s="1"/>
  <c r="G213" i="9"/>
  <c r="R213" i="9" s="1"/>
  <c r="G226" i="9"/>
  <c r="R226" i="9" s="1"/>
  <c r="G58" i="9"/>
  <c r="R58" i="9" s="1"/>
  <c r="R79" i="9"/>
  <c r="G90" i="9"/>
  <c r="R90" i="9" s="1"/>
  <c r="R111" i="9"/>
  <c r="G122" i="9"/>
  <c r="R122" i="9" s="1"/>
  <c r="R131" i="9"/>
  <c r="G147" i="9"/>
  <c r="R147" i="9" s="1"/>
  <c r="R156" i="9"/>
  <c r="G184" i="9"/>
  <c r="R184" i="9" s="1"/>
  <c r="G198" i="9"/>
  <c r="R198" i="9" s="1"/>
  <c r="G214" i="9"/>
  <c r="R214" i="9" s="1"/>
  <c r="G80" i="9"/>
  <c r="R80" i="9" s="1"/>
  <c r="G112" i="9"/>
  <c r="R112" i="9" s="1"/>
  <c r="G157" i="9"/>
  <c r="R157" i="9" s="1"/>
  <c r="G166" i="9"/>
  <c r="R166" i="9" s="1"/>
  <c r="G174" i="9"/>
  <c r="R174" i="9" s="1"/>
  <c r="G185" i="9"/>
  <c r="R185" i="9" s="1"/>
  <c r="G199" i="9"/>
  <c r="R199" i="9" s="1"/>
  <c r="G215" i="9"/>
  <c r="R215" i="9" s="1"/>
  <c r="G28" i="9"/>
  <c r="R28" i="9" s="1"/>
  <c r="G38" i="9"/>
  <c r="R38" i="9" s="1"/>
  <c r="R59" i="9"/>
  <c r="G70" i="9"/>
  <c r="R70" i="9" s="1"/>
  <c r="R91" i="9"/>
  <c r="G102" i="9"/>
  <c r="R102" i="9" s="1"/>
  <c r="R123" i="9"/>
  <c r="R158" i="9"/>
  <c r="G181" i="9"/>
  <c r="R181" i="9" s="1"/>
  <c r="G200" i="9"/>
  <c r="R200" i="9" s="1"/>
  <c r="G216" i="9"/>
  <c r="R216" i="9" s="1"/>
  <c r="G60" i="9"/>
  <c r="R60" i="9" s="1"/>
  <c r="G124" i="9"/>
  <c r="R124" i="9" s="1"/>
  <c r="G167" i="9"/>
  <c r="R167" i="9" s="1"/>
  <c r="R186" i="9"/>
  <c r="G201" i="9"/>
  <c r="R201" i="9" s="1"/>
  <c r="R18" i="9"/>
  <c r="R27" i="9"/>
  <c r="R37" i="9"/>
  <c r="G92" i="9"/>
  <c r="R92" i="9" s="1"/>
  <c r="G20" i="9"/>
  <c r="R20" i="9" s="1"/>
  <c r="R29" i="9"/>
  <c r="R39" i="9"/>
  <c r="G50" i="9"/>
  <c r="R50" i="9" s="1"/>
  <c r="R71" i="9"/>
  <c r="G82" i="9"/>
  <c r="R82" i="9" s="1"/>
  <c r="R103" i="9"/>
  <c r="G114" i="9"/>
  <c r="R114" i="9" s="1"/>
  <c r="G182" i="9"/>
  <c r="R182" i="9" s="1"/>
  <c r="G187" i="9"/>
  <c r="R187" i="9" s="1"/>
  <c r="G202" i="9"/>
  <c r="R202" i="9" s="1"/>
  <c r="G40" i="9"/>
  <c r="R40" i="9" s="1"/>
  <c r="G72" i="9"/>
  <c r="R72" i="9" s="1"/>
  <c r="G104" i="9"/>
  <c r="R104" i="9" s="1"/>
  <c r="G159" i="9"/>
  <c r="R159" i="9" s="1"/>
  <c r="R168" i="9"/>
  <c r="G188" i="9"/>
  <c r="R188" i="9" s="1"/>
  <c r="G203" i="9"/>
  <c r="R203" i="9" s="1"/>
  <c r="G218" i="9"/>
  <c r="R218" i="9" s="1"/>
  <c r="G48" i="9"/>
  <c r="R48" i="9" s="1"/>
  <c r="G62" i="9"/>
  <c r="R62" i="9" s="1"/>
  <c r="R83" i="9"/>
  <c r="G94" i="9"/>
  <c r="R94" i="9" s="1"/>
  <c r="G126" i="9"/>
  <c r="R126" i="9" s="1"/>
  <c r="G169" i="9"/>
  <c r="R169" i="9" s="1"/>
  <c r="G189" i="9"/>
  <c r="R189" i="9" s="1"/>
  <c r="G204" i="9"/>
  <c r="R204" i="9" s="1"/>
  <c r="G219" i="9"/>
  <c r="R219" i="9" s="1"/>
  <c r="R19" i="9"/>
  <c r="R41" i="9"/>
  <c r="G52" i="9"/>
  <c r="R52" i="9" s="1"/>
  <c r="R73" i="9"/>
  <c r="G84" i="9"/>
  <c r="R84" i="9" s="1"/>
  <c r="R105" i="9"/>
  <c r="G116" i="9"/>
  <c r="R116" i="9" s="1"/>
  <c r="R160" i="9"/>
  <c r="R170" i="9"/>
  <c r="R176" i="9"/>
  <c r="G205" i="9"/>
  <c r="R205" i="9" s="1"/>
  <c r="G220" i="9"/>
  <c r="R220" i="9" s="1"/>
  <c r="G12" i="9"/>
  <c r="R12" i="9" s="1"/>
  <c r="R21" i="9"/>
  <c r="R30" i="9"/>
  <c r="R13" i="9"/>
  <c r="R22" i="9"/>
  <c r="R31" i="9"/>
  <c r="G42" i="9"/>
  <c r="R42" i="9" s="1"/>
  <c r="G74" i="9"/>
  <c r="R74" i="9" s="1"/>
  <c r="G106" i="9"/>
  <c r="R106" i="9" s="1"/>
  <c r="G152" i="9"/>
  <c r="R152" i="9" s="1"/>
  <c r="G161" i="9"/>
  <c r="R161" i="9" s="1"/>
  <c r="G177" i="9"/>
  <c r="R177" i="9" s="1"/>
  <c r="R190" i="9"/>
  <c r="G206" i="9"/>
  <c r="R206" i="9" s="1"/>
  <c r="R228" i="9"/>
  <c r="R244" i="9"/>
  <c r="G255" i="9"/>
  <c r="R255" i="9" s="1"/>
  <c r="R260" i="9"/>
  <c r="G151" i="9"/>
  <c r="R151" i="9" s="1"/>
  <c r="G146" i="9"/>
  <c r="R146" i="9" s="1"/>
  <c r="G229" i="9"/>
  <c r="R229" i="9" s="1"/>
  <c r="G3" i="9"/>
  <c r="R3" i="9" s="1"/>
  <c r="G235" i="9"/>
  <c r="R235" i="9" s="1"/>
  <c r="G251" i="9"/>
  <c r="R251" i="9" s="1"/>
  <c r="G142" i="9"/>
  <c r="R142" i="9" s="1"/>
  <c r="G262" i="9"/>
  <c r="R262" i="9" s="1"/>
  <c r="G217" i="9"/>
  <c r="R217" i="9" s="1"/>
  <c r="G221" i="9"/>
  <c r="R221" i="9" s="1"/>
  <c r="G9" i="9"/>
  <c r="R9" i="9" s="1"/>
  <c r="G241" i="9"/>
  <c r="R241" i="9" s="1"/>
  <c r="G257" i="9"/>
  <c r="R257" i="9" s="1"/>
  <c r="G252" i="9"/>
  <c r="R252" i="9" s="1"/>
  <c r="G143" i="9"/>
  <c r="R143" i="9" s="1"/>
  <c r="G10" i="9"/>
  <c r="R10" i="9" s="1"/>
  <c r="G242" i="9"/>
  <c r="R242" i="9" s="1"/>
  <c r="G253" i="9"/>
  <c r="R253" i="9" s="1"/>
  <c r="G11" i="9"/>
  <c r="R11" i="9" s="1"/>
  <c r="G243" i="9"/>
  <c r="R243" i="9" s="1"/>
  <c r="G259" i="9"/>
  <c r="R259" i="9" s="1"/>
  <c r="G150" i="9"/>
  <c r="R150" i="9" s="1"/>
  <c r="G265" i="9"/>
  <c r="R265" i="9" s="1"/>
  <c r="F172" i="3"/>
  <c r="G172" i="3" s="1"/>
  <c r="F273" i="3"/>
  <c r="G273" i="3" s="1"/>
  <c r="F261" i="3"/>
  <c r="G261" i="3" s="1"/>
  <c r="F262" i="3"/>
  <c r="G262" i="3" s="1"/>
  <c r="F247" i="3"/>
  <c r="G247" i="3" s="1"/>
  <c r="F260" i="3"/>
  <c r="G260" i="3" s="1"/>
  <c r="F259" i="3"/>
  <c r="G259" i="3" s="1"/>
  <c r="F272" i="3"/>
  <c r="G272" i="3" s="1"/>
  <c r="F258" i="3"/>
  <c r="G258" i="3" s="1"/>
  <c r="F246" i="3"/>
  <c r="G246" i="3" s="1"/>
  <c r="F227" i="3"/>
  <c r="G227" i="3" s="1"/>
  <c r="F228" i="3"/>
  <c r="G228" i="3" s="1"/>
  <c r="F229" i="3"/>
  <c r="G229" i="3" s="1"/>
  <c r="F230" i="3"/>
  <c r="G230" i="3" s="1"/>
  <c r="F231" i="3"/>
  <c r="G231" i="3" s="1"/>
  <c r="F232" i="3"/>
  <c r="G232" i="3" s="1"/>
  <c r="F233" i="3"/>
  <c r="F234" i="3"/>
  <c r="G234" i="3" s="1"/>
  <c r="F235" i="3"/>
  <c r="G235" i="3" s="1"/>
  <c r="F236" i="3"/>
  <c r="G236" i="3" s="1"/>
  <c r="F237" i="3"/>
  <c r="G237" i="3" s="1"/>
  <c r="F238" i="3"/>
  <c r="G238" i="3" s="1"/>
  <c r="F239" i="3"/>
  <c r="G239" i="3" s="1"/>
  <c r="F240" i="3"/>
  <c r="G240" i="3" s="1"/>
  <c r="F241" i="3"/>
  <c r="G241" i="3" s="1"/>
  <c r="F242" i="3"/>
  <c r="G242" i="3" s="1"/>
  <c r="F243" i="3"/>
  <c r="G243" i="3" s="1"/>
  <c r="F244" i="3"/>
  <c r="G244" i="3" s="1"/>
  <c r="F245" i="3"/>
  <c r="G245" i="3" s="1"/>
  <c r="F248" i="3"/>
  <c r="G248" i="3" s="1"/>
  <c r="F249" i="3"/>
  <c r="G249" i="3" s="1"/>
  <c r="F250" i="3"/>
  <c r="G250" i="3" s="1"/>
  <c r="F251" i="3"/>
  <c r="G251" i="3" s="1"/>
  <c r="F252" i="3"/>
  <c r="G252" i="3" s="1"/>
  <c r="F253" i="3"/>
  <c r="G253" i="3" s="1"/>
  <c r="F254" i="3"/>
  <c r="G254" i="3" s="1"/>
  <c r="F255" i="3"/>
  <c r="G255" i="3" s="1"/>
  <c r="F256" i="3"/>
  <c r="G256" i="3" s="1"/>
  <c r="F257" i="3"/>
  <c r="G257" i="3" s="1"/>
  <c r="F263" i="3"/>
  <c r="G263" i="3" s="1"/>
  <c r="F264" i="3"/>
  <c r="G264" i="3" s="1"/>
  <c r="F265" i="3"/>
  <c r="G265" i="3" s="1"/>
  <c r="F266" i="3"/>
  <c r="G266" i="3" s="1"/>
  <c r="F267" i="3"/>
  <c r="G267" i="3" s="1"/>
  <c r="F268" i="3"/>
  <c r="G268" i="3" s="1"/>
  <c r="F269" i="3"/>
  <c r="G269" i="3" s="1"/>
  <c r="F270" i="3"/>
  <c r="G270" i="3" s="1"/>
  <c r="F271" i="3"/>
  <c r="G271" i="3" s="1"/>
  <c r="F226" i="3"/>
  <c r="G226" i="3" s="1"/>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24" i="2"/>
  <c r="Y3" i="5"/>
  <c r="Y4" i="5"/>
  <c r="Y5" i="5"/>
  <c r="Y6" i="5"/>
  <c r="Y7" i="5"/>
  <c r="Y8" i="5"/>
  <c r="Y9" i="5"/>
  <c r="Y10" i="5"/>
  <c r="Y11" i="5"/>
  <c r="Y12" i="5"/>
  <c r="Y13" i="5"/>
  <c r="Y14" i="5"/>
  <c r="Y15" i="5"/>
  <c r="Y16" i="5"/>
  <c r="Y17" i="5"/>
  <c r="Y18" i="5"/>
  <c r="Y2" i="5"/>
  <c r="Q143" i="3"/>
  <c r="F143" i="3" s="1"/>
  <c r="G143" i="3" s="1"/>
  <c r="Q144" i="3"/>
  <c r="F144" i="3" s="1"/>
  <c r="G144" i="3" s="1"/>
  <c r="Q145" i="3"/>
  <c r="F145" i="3" s="1"/>
  <c r="G145" i="3" s="1"/>
  <c r="Q146" i="3"/>
  <c r="F146" i="3" s="1"/>
  <c r="G146" i="3" s="1"/>
  <c r="Q147" i="3"/>
  <c r="F147" i="3" s="1"/>
  <c r="G147" i="3" s="1"/>
  <c r="Q148" i="3"/>
  <c r="F148" i="3" s="1"/>
  <c r="G148" i="3" s="1"/>
  <c r="Q149" i="3"/>
  <c r="F149" i="3" s="1"/>
  <c r="G149" i="3" s="1"/>
  <c r="Q150" i="3"/>
  <c r="F150" i="3" s="1"/>
  <c r="G150" i="3" s="1"/>
  <c r="Q151" i="3"/>
  <c r="F151" i="3" s="1"/>
  <c r="G151" i="3" s="1"/>
  <c r="Q152" i="3"/>
  <c r="F152" i="3" s="1"/>
  <c r="G152" i="3" s="1"/>
  <c r="Q153" i="3"/>
  <c r="F153" i="3" s="1"/>
  <c r="G153" i="3" s="1"/>
  <c r="Q154" i="3"/>
  <c r="F154" i="3" s="1"/>
  <c r="G154" i="3" s="1"/>
  <c r="Q155" i="3"/>
  <c r="F155" i="3" s="1"/>
  <c r="G155" i="3" s="1"/>
  <c r="Q156" i="3"/>
  <c r="F156" i="3" s="1"/>
  <c r="G156" i="3" s="1"/>
  <c r="Q157" i="3"/>
  <c r="F157" i="3" s="1"/>
  <c r="G157" i="3" s="1"/>
  <c r="Q158" i="3"/>
  <c r="F158" i="3" s="1"/>
  <c r="G158" i="3" s="1"/>
  <c r="Q159" i="3"/>
  <c r="F159" i="3" s="1"/>
  <c r="G159" i="3" s="1"/>
  <c r="Q160" i="3"/>
  <c r="F160" i="3" s="1"/>
  <c r="G160" i="3" s="1"/>
  <c r="Q161" i="3"/>
  <c r="F161" i="3" s="1"/>
  <c r="G161" i="3" s="1"/>
  <c r="Q162" i="3"/>
  <c r="F162" i="3" s="1"/>
  <c r="G162" i="3" s="1"/>
  <c r="Q163" i="3"/>
  <c r="F163" i="3" s="1"/>
  <c r="G163" i="3" s="1"/>
  <c r="Q164" i="3"/>
  <c r="F164" i="3" s="1"/>
  <c r="G164" i="3" s="1"/>
  <c r="Q165" i="3"/>
  <c r="F165" i="3" s="1"/>
  <c r="G165" i="3" s="1"/>
  <c r="Q166" i="3"/>
  <c r="F166" i="3" s="1"/>
  <c r="Q167" i="3"/>
  <c r="F167" i="3" s="1"/>
  <c r="G167" i="3" s="1"/>
  <c r="Q168" i="3"/>
  <c r="F168" i="3" s="1"/>
  <c r="G168" i="3" s="1"/>
  <c r="Q169" i="3"/>
  <c r="F169" i="3" s="1"/>
  <c r="G169" i="3" s="1"/>
  <c r="Q170" i="3"/>
  <c r="F170" i="3" s="1"/>
  <c r="G170" i="3" s="1"/>
  <c r="Q171" i="3"/>
  <c r="F171" i="3" s="1"/>
  <c r="G171" i="3" s="1"/>
  <c r="Q173" i="3"/>
  <c r="F173" i="3" s="1"/>
  <c r="G173" i="3" s="1"/>
  <c r="Q174" i="3"/>
  <c r="F174" i="3" s="1"/>
  <c r="G174" i="3" s="1"/>
  <c r="Q175" i="3"/>
  <c r="F175" i="3" s="1"/>
  <c r="G175" i="3" s="1"/>
  <c r="Q176" i="3"/>
  <c r="F176" i="3" s="1"/>
  <c r="G176" i="3" s="1"/>
  <c r="Q177" i="3"/>
  <c r="F177" i="3" s="1"/>
  <c r="G177" i="3" s="1"/>
  <c r="Q178" i="3"/>
  <c r="F178" i="3" s="1"/>
  <c r="G178" i="3" s="1"/>
  <c r="Q179" i="3"/>
  <c r="F179" i="3" s="1"/>
  <c r="G179" i="3" s="1"/>
  <c r="Q180" i="3"/>
  <c r="F180" i="3" s="1"/>
  <c r="G180" i="3" s="1"/>
  <c r="Q181" i="3"/>
  <c r="F181" i="3" s="1"/>
  <c r="G181" i="3" s="1"/>
  <c r="Q182" i="3"/>
  <c r="F182" i="3" s="1"/>
  <c r="G182" i="3" s="1"/>
  <c r="Q183" i="3"/>
  <c r="F183" i="3" s="1"/>
  <c r="G183" i="3" s="1"/>
  <c r="Q184" i="3"/>
  <c r="F184" i="3" s="1"/>
  <c r="Q185" i="3"/>
  <c r="F185" i="3" s="1"/>
  <c r="G185" i="3" s="1"/>
  <c r="Q186" i="3"/>
  <c r="F186" i="3" s="1"/>
  <c r="G186" i="3" s="1"/>
  <c r="Q187" i="3"/>
  <c r="F187" i="3" s="1"/>
  <c r="G187" i="3" s="1"/>
  <c r="Q188" i="3"/>
  <c r="F188" i="3" s="1"/>
  <c r="G188" i="3" s="1"/>
  <c r="Q189" i="3"/>
  <c r="F189" i="3" s="1"/>
  <c r="G189" i="3" s="1"/>
  <c r="Q190" i="3"/>
  <c r="F190" i="3" s="1"/>
  <c r="G190" i="3" s="1"/>
  <c r="Q191" i="3"/>
  <c r="F191" i="3" s="1"/>
  <c r="G191" i="3" s="1"/>
  <c r="Q192" i="3"/>
  <c r="F192" i="3" s="1"/>
  <c r="G192" i="3" s="1"/>
  <c r="Q193" i="3"/>
  <c r="F193" i="3" s="1"/>
  <c r="G193" i="3" s="1"/>
  <c r="Q194" i="3"/>
  <c r="F194" i="3" s="1"/>
  <c r="G194" i="3" s="1"/>
  <c r="Q195" i="3"/>
  <c r="F195" i="3" s="1"/>
  <c r="G195" i="3" s="1"/>
  <c r="Q196" i="3"/>
  <c r="F196" i="3" s="1"/>
  <c r="G196" i="3" s="1"/>
  <c r="Q197" i="3"/>
  <c r="F197" i="3" s="1"/>
  <c r="G197" i="3" s="1"/>
  <c r="Q198" i="3"/>
  <c r="F198" i="3" s="1"/>
  <c r="G198" i="3" s="1"/>
  <c r="Q199" i="3"/>
  <c r="F199" i="3" s="1"/>
  <c r="Q200" i="3"/>
  <c r="F200" i="3" s="1"/>
  <c r="Q201" i="3"/>
  <c r="F201" i="3" s="1"/>
  <c r="G201" i="3" s="1"/>
  <c r="Q202" i="3"/>
  <c r="F202" i="3" s="1"/>
  <c r="G202" i="3" s="1"/>
  <c r="Q203" i="3"/>
  <c r="F203" i="3" s="1"/>
  <c r="G203" i="3" s="1"/>
  <c r="Q204" i="3"/>
  <c r="F204" i="3" s="1"/>
  <c r="G204" i="3" s="1"/>
  <c r="Q205" i="3"/>
  <c r="F205" i="3" s="1"/>
  <c r="G205" i="3" s="1"/>
  <c r="Q206" i="3"/>
  <c r="F206" i="3" s="1"/>
  <c r="G206" i="3" s="1"/>
  <c r="Q207" i="3"/>
  <c r="F207" i="3" s="1"/>
  <c r="G207" i="3" s="1"/>
  <c r="Q208" i="3"/>
  <c r="F208" i="3" s="1"/>
  <c r="G208" i="3" s="1"/>
  <c r="Q209" i="3"/>
  <c r="F209" i="3" s="1"/>
  <c r="G209" i="3" s="1"/>
  <c r="Q210" i="3"/>
  <c r="F210" i="3" s="1"/>
  <c r="G210" i="3" s="1"/>
  <c r="Q211" i="3"/>
  <c r="F211" i="3" s="1"/>
  <c r="G211" i="3" s="1"/>
  <c r="Q212" i="3"/>
  <c r="F212" i="3" s="1"/>
  <c r="G212" i="3" s="1"/>
  <c r="Q213" i="3"/>
  <c r="Q214" i="3"/>
  <c r="F214" i="3" s="1"/>
  <c r="G214" i="3" s="1"/>
  <c r="Q215" i="3"/>
  <c r="F215" i="3" s="1"/>
  <c r="G215" i="3" s="1"/>
  <c r="Q216" i="3"/>
  <c r="F216" i="3" s="1"/>
  <c r="Q217" i="3"/>
  <c r="F217" i="3" s="1"/>
  <c r="G217" i="3" s="1"/>
  <c r="Q218" i="3"/>
  <c r="F218" i="3" s="1"/>
  <c r="G218" i="3" s="1"/>
  <c r="Q219" i="3"/>
  <c r="F219" i="3" s="1"/>
  <c r="G219" i="3" s="1"/>
  <c r="Q220" i="3"/>
  <c r="F220" i="3" s="1"/>
  <c r="G220" i="3" s="1"/>
  <c r="Q221" i="3"/>
  <c r="F221" i="3" s="1"/>
  <c r="G221" i="3" s="1"/>
  <c r="Q222" i="3"/>
  <c r="F222" i="3" s="1"/>
  <c r="G222" i="3" s="1"/>
  <c r="Q223" i="3"/>
  <c r="F223" i="3" s="1"/>
  <c r="G223" i="3" s="1"/>
  <c r="Q224" i="3"/>
  <c r="F224" i="3" s="1"/>
  <c r="G224" i="3" s="1"/>
  <c r="Q142" i="3"/>
  <c r="F142" i="3" s="1"/>
  <c r="G142" i="3" s="1"/>
  <c r="Q3" i="3"/>
  <c r="F3" i="3" s="1"/>
  <c r="G3" i="3" s="1"/>
  <c r="Q4" i="3"/>
  <c r="F4" i="3" s="1"/>
  <c r="G4" i="3" s="1"/>
  <c r="Q5" i="3"/>
  <c r="F5" i="3" s="1"/>
  <c r="G5" i="3" s="1"/>
  <c r="Q6" i="3"/>
  <c r="F6" i="3" s="1"/>
  <c r="Q7" i="3"/>
  <c r="F7" i="3" s="1"/>
  <c r="G7" i="3" s="1"/>
  <c r="Q8" i="3"/>
  <c r="F8" i="3" s="1"/>
  <c r="Q9" i="3"/>
  <c r="F9" i="3" s="1"/>
  <c r="Q10" i="3"/>
  <c r="F10" i="3" s="1"/>
  <c r="G10" i="3" s="1"/>
  <c r="Q11" i="3"/>
  <c r="F11" i="3" s="1"/>
  <c r="G11" i="3" s="1"/>
  <c r="Q12" i="3"/>
  <c r="F12" i="3" s="1"/>
  <c r="G12" i="3" s="1"/>
  <c r="Q13" i="3"/>
  <c r="F13" i="3" s="1"/>
  <c r="G13" i="3" s="1"/>
  <c r="Q14" i="3"/>
  <c r="F14" i="3" s="1"/>
  <c r="G14" i="3" s="1"/>
  <c r="Q15" i="3"/>
  <c r="F15" i="3" s="1"/>
  <c r="G15" i="3" s="1"/>
  <c r="Q16" i="3"/>
  <c r="F16" i="3" s="1"/>
  <c r="G16" i="3" s="1"/>
  <c r="Q17" i="3"/>
  <c r="F17" i="3" s="1"/>
  <c r="G17" i="3" s="1"/>
  <c r="Q18" i="3"/>
  <c r="F18" i="3" s="1"/>
  <c r="G18" i="3" s="1"/>
  <c r="Q19" i="3"/>
  <c r="F19" i="3" s="1"/>
  <c r="G19" i="3" s="1"/>
  <c r="Q20" i="3"/>
  <c r="F20" i="3" s="1"/>
  <c r="G20" i="3" s="1"/>
  <c r="Q21" i="3"/>
  <c r="F21" i="3" s="1"/>
  <c r="G21" i="3" s="1"/>
  <c r="Q22" i="3"/>
  <c r="F22" i="3" s="1"/>
  <c r="Q23" i="3"/>
  <c r="F23" i="3" s="1"/>
  <c r="G23" i="3" s="1"/>
  <c r="Q24" i="3"/>
  <c r="F24" i="3" s="1"/>
  <c r="G24" i="3" s="1"/>
  <c r="Q25" i="3"/>
  <c r="F25" i="3" s="1"/>
  <c r="Q26" i="3"/>
  <c r="F26" i="3" s="1"/>
  <c r="G26" i="3" s="1"/>
  <c r="Q27" i="3"/>
  <c r="F27" i="3" s="1"/>
  <c r="G27" i="3" s="1"/>
  <c r="Q28" i="3"/>
  <c r="F28" i="3" s="1"/>
  <c r="G28" i="3" s="1"/>
  <c r="Q29" i="3"/>
  <c r="F29" i="3" s="1"/>
  <c r="G29" i="3" s="1"/>
  <c r="Q30" i="3"/>
  <c r="F30" i="3" s="1"/>
  <c r="G30" i="3" s="1"/>
  <c r="Q31" i="3"/>
  <c r="F31" i="3" s="1"/>
  <c r="G31" i="3" s="1"/>
  <c r="Q32" i="3"/>
  <c r="F32" i="3" s="1"/>
  <c r="G32" i="3" s="1"/>
  <c r="Q33" i="3"/>
  <c r="F33" i="3" s="1"/>
  <c r="G33" i="3" s="1"/>
  <c r="Q34" i="3"/>
  <c r="F34" i="3" s="1"/>
  <c r="G34" i="3" s="1"/>
  <c r="Q35" i="3"/>
  <c r="F35" i="3" s="1"/>
  <c r="G35" i="3" s="1"/>
  <c r="Q36" i="3"/>
  <c r="F36" i="3" s="1"/>
  <c r="Q37" i="3"/>
  <c r="F37" i="3" s="1"/>
  <c r="G37" i="3" s="1"/>
  <c r="Q38" i="3"/>
  <c r="F38" i="3" s="1"/>
  <c r="G38" i="3" s="1"/>
  <c r="Q39" i="3"/>
  <c r="F39" i="3" s="1"/>
  <c r="Q40" i="3"/>
  <c r="F40" i="3" s="1"/>
  <c r="G40" i="3" s="1"/>
  <c r="Q41" i="3"/>
  <c r="F41" i="3" s="1"/>
  <c r="Q42" i="3"/>
  <c r="F42" i="3" s="1"/>
  <c r="G42" i="3" s="1"/>
  <c r="Q43" i="3"/>
  <c r="F43" i="3" s="1"/>
  <c r="Q44" i="3"/>
  <c r="F44" i="3" s="1"/>
  <c r="G44" i="3" s="1"/>
  <c r="Q45" i="3"/>
  <c r="F45" i="3" s="1"/>
  <c r="G45" i="3" s="1"/>
  <c r="Q46" i="3"/>
  <c r="F46" i="3" s="1"/>
  <c r="G46" i="3" s="1"/>
  <c r="Q47" i="3"/>
  <c r="F47" i="3" s="1"/>
  <c r="G47" i="3" s="1"/>
  <c r="Q48" i="3"/>
  <c r="F48" i="3" s="1"/>
  <c r="G48" i="3" s="1"/>
  <c r="Q49" i="3"/>
  <c r="F49" i="3" s="1"/>
  <c r="G49" i="3" s="1"/>
  <c r="Q50" i="3"/>
  <c r="F50" i="3" s="1"/>
  <c r="G50" i="3" s="1"/>
  <c r="Q51" i="3"/>
  <c r="F51" i="3" s="1"/>
  <c r="Q52" i="3"/>
  <c r="F52" i="3" s="1"/>
  <c r="G52" i="3" s="1"/>
  <c r="Q53" i="3"/>
  <c r="F53" i="3" s="1"/>
  <c r="G53" i="3" s="1"/>
  <c r="Q54" i="3"/>
  <c r="F54" i="3" s="1"/>
  <c r="G54" i="3" s="1"/>
  <c r="Q55" i="3"/>
  <c r="F55" i="3" s="1"/>
  <c r="Q56" i="3"/>
  <c r="F56" i="3" s="1"/>
  <c r="G56" i="3" s="1"/>
  <c r="Q57" i="3"/>
  <c r="F57" i="3" s="1"/>
  <c r="Q58" i="3"/>
  <c r="F58" i="3" s="1"/>
  <c r="G58" i="3" s="1"/>
  <c r="Q59" i="3"/>
  <c r="F59" i="3" s="1"/>
  <c r="G59" i="3" s="1"/>
  <c r="Q60" i="3"/>
  <c r="F60" i="3" s="1"/>
  <c r="G60" i="3" s="1"/>
  <c r="Q61" i="3"/>
  <c r="F61" i="3" s="1"/>
  <c r="G61" i="3" s="1"/>
  <c r="Q62" i="3"/>
  <c r="F62" i="3" s="1"/>
  <c r="G62" i="3" s="1"/>
  <c r="Q63" i="3"/>
  <c r="F63" i="3" s="1"/>
  <c r="G63" i="3" s="1"/>
  <c r="Q64" i="3"/>
  <c r="F64" i="3" s="1"/>
  <c r="G64" i="3" s="1"/>
  <c r="Q65" i="3"/>
  <c r="F65" i="3" s="1"/>
  <c r="G65" i="3" s="1"/>
  <c r="Q66" i="3"/>
  <c r="F66" i="3" s="1"/>
  <c r="G66" i="3" s="1"/>
  <c r="Q67" i="3"/>
  <c r="F67" i="3" s="1"/>
  <c r="G67" i="3" s="1"/>
  <c r="Q68" i="3"/>
  <c r="F68" i="3" s="1"/>
  <c r="G68" i="3" s="1"/>
  <c r="Q69" i="3"/>
  <c r="F69" i="3" s="1"/>
  <c r="G69" i="3" s="1"/>
  <c r="Q70" i="3"/>
  <c r="F70" i="3" s="1"/>
  <c r="G70" i="3" s="1"/>
  <c r="Q71" i="3"/>
  <c r="F71" i="3" s="1"/>
  <c r="G71" i="3" s="1"/>
  <c r="Q72" i="3"/>
  <c r="F72" i="3" s="1"/>
  <c r="G72" i="3" s="1"/>
  <c r="Q73" i="3"/>
  <c r="F73" i="3" s="1"/>
  <c r="G73" i="3" s="1"/>
  <c r="Q74" i="3"/>
  <c r="F74" i="3" s="1"/>
  <c r="G74" i="3" s="1"/>
  <c r="Q75" i="3"/>
  <c r="F75" i="3" s="1"/>
  <c r="G75" i="3" s="1"/>
  <c r="Q76" i="3"/>
  <c r="F76" i="3" s="1"/>
  <c r="G76" i="3" s="1"/>
  <c r="Q77" i="3"/>
  <c r="F77" i="3" s="1"/>
  <c r="G77" i="3" s="1"/>
  <c r="Q78" i="3"/>
  <c r="F78" i="3" s="1"/>
  <c r="G78" i="3" s="1"/>
  <c r="Q79" i="3"/>
  <c r="F79" i="3" s="1"/>
  <c r="G79" i="3" s="1"/>
  <c r="Q80" i="3"/>
  <c r="F80" i="3" s="1"/>
  <c r="G80" i="3" s="1"/>
  <c r="Q81" i="3"/>
  <c r="F81" i="3" s="1"/>
  <c r="G81" i="3" s="1"/>
  <c r="Q82" i="3"/>
  <c r="F82" i="3" s="1"/>
  <c r="G82" i="3" s="1"/>
  <c r="Q83" i="3"/>
  <c r="F83" i="3" s="1"/>
  <c r="G83" i="3" s="1"/>
  <c r="Q84" i="3"/>
  <c r="F84" i="3" s="1"/>
  <c r="G84" i="3" s="1"/>
  <c r="Q85" i="3"/>
  <c r="F85" i="3" s="1"/>
  <c r="G85" i="3" s="1"/>
  <c r="Q86" i="3"/>
  <c r="F86" i="3" s="1"/>
  <c r="G86" i="3" s="1"/>
  <c r="Q87" i="3"/>
  <c r="F87" i="3" s="1"/>
  <c r="G87" i="3" s="1"/>
  <c r="Q88" i="3"/>
  <c r="F88" i="3" s="1"/>
  <c r="G88" i="3" s="1"/>
  <c r="Q89" i="3"/>
  <c r="F89" i="3" s="1"/>
  <c r="Q90" i="3"/>
  <c r="F90" i="3" s="1"/>
  <c r="G90" i="3" s="1"/>
  <c r="Q91" i="3"/>
  <c r="F91" i="3" s="1"/>
  <c r="Q92" i="3"/>
  <c r="F92" i="3" s="1"/>
  <c r="G92" i="3" s="1"/>
  <c r="Q93" i="3"/>
  <c r="F93" i="3" s="1"/>
  <c r="G93" i="3" s="1"/>
  <c r="Q94" i="3"/>
  <c r="F94" i="3" s="1"/>
  <c r="G94" i="3" s="1"/>
  <c r="Q95" i="3"/>
  <c r="F95" i="3" s="1"/>
  <c r="G95" i="3" s="1"/>
  <c r="Q96" i="3"/>
  <c r="F96" i="3" s="1"/>
  <c r="G96" i="3" s="1"/>
  <c r="Q97" i="3"/>
  <c r="F97" i="3" s="1"/>
  <c r="G97" i="3" s="1"/>
  <c r="Q98" i="3"/>
  <c r="F98" i="3" s="1"/>
  <c r="G98" i="3" s="1"/>
  <c r="Q99" i="3"/>
  <c r="F99" i="3" s="1"/>
  <c r="G99" i="3" s="1"/>
  <c r="Q100" i="3"/>
  <c r="F100" i="3" s="1"/>
  <c r="Q101" i="3"/>
  <c r="F101" i="3" s="1"/>
  <c r="Q102" i="3"/>
  <c r="F102" i="3" s="1"/>
  <c r="G102" i="3" s="1"/>
  <c r="Q103" i="3"/>
  <c r="F103" i="3" s="1"/>
  <c r="G103" i="3" s="1"/>
  <c r="Q104" i="3"/>
  <c r="F104" i="3" s="1"/>
  <c r="G104" i="3" s="1"/>
  <c r="Q105" i="3"/>
  <c r="F105" i="3" s="1"/>
  <c r="Q106" i="3"/>
  <c r="F106" i="3" s="1"/>
  <c r="G106" i="3" s="1"/>
  <c r="Q107" i="3"/>
  <c r="F107" i="3" s="1"/>
  <c r="Q108" i="3"/>
  <c r="F108" i="3" s="1"/>
  <c r="G108" i="3" s="1"/>
  <c r="Q109" i="3"/>
  <c r="F109" i="3" s="1"/>
  <c r="Q110" i="3"/>
  <c r="F110" i="3" s="1"/>
  <c r="G110" i="3" s="1"/>
  <c r="Q111" i="3"/>
  <c r="F111" i="3" s="1"/>
  <c r="G111" i="3" s="1"/>
  <c r="Q112" i="3"/>
  <c r="F112" i="3" s="1"/>
  <c r="G112" i="3" s="1"/>
  <c r="Q113" i="3"/>
  <c r="F113" i="3" s="1"/>
  <c r="G113" i="3" s="1"/>
  <c r="Q114" i="3"/>
  <c r="F114" i="3" s="1"/>
  <c r="G114" i="3" s="1"/>
  <c r="Q115" i="3"/>
  <c r="F115" i="3" s="1"/>
  <c r="Q116" i="3"/>
  <c r="F116" i="3" s="1"/>
  <c r="Q117" i="3"/>
  <c r="F117" i="3" s="1"/>
  <c r="Q118" i="3"/>
  <c r="F118" i="3" s="1"/>
  <c r="G118" i="3" s="1"/>
  <c r="Q119" i="3"/>
  <c r="F119" i="3" s="1"/>
  <c r="Q120" i="3"/>
  <c r="F120" i="3" s="1"/>
  <c r="G120" i="3" s="1"/>
  <c r="Q121" i="3"/>
  <c r="F121" i="3" s="1"/>
  <c r="Q122" i="3"/>
  <c r="F122" i="3" s="1"/>
  <c r="G122" i="3" s="1"/>
  <c r="Q123" i="3"/>
  <c r="F123" i="3" s="1"/>
  <c r="Q124" i="3"/>
  <c r="F124" i="3" s="1"/>
  <c r="G124" i="3" s="1"/>
  <c r="Q125" i="3"/>
  <c r="F125" i="3" s="1"/>
  <c r="G125" i="3" s="1"/>
  <c r="Q126" i="3"/>
  <c r="F126" i="3" s="1"/>
  <c r="G126" i="3" s="1"/>
  <c r="Q127" i="3"/>
  <c r="F127" i="3" s="1"/>
  <c r="G127" i="3" s="1"/>
  <c r="Q128" i="3"/>
  <c r="F128" i="3" s="1"/>
  <c r="G128" i="3" s="1"/>
  <c r="Q129" i="3"/>
  <c r="F129" i="3" s="1"/>
  <c r="G129" i="3" s="1"/>
  <c r="Q130" i="3"/>
  <c r="F130" i="3" s="1"/>
  <c r="G130" i="3" s="1"/>
  <c r="Q131" i="3"/>
  <c r="F131" i="3" s="1"/>
  <c r="Q2" i="3"/>
  <c r="F2" i="3" s="1"/>
  <c r="G2" i="3" s="1"/>
  <c r="R2" i="3" s="1"/>
  <c r="F141" i="3"/>
  <c r="G141" i="3" s="1"/>
  <c r="F140" i="3"/>
  <c r="F139" i="3"/>
  <c r="F138" i="3"/>
  <c r="G138" i="3" s="1"/>
  <c r="F137" i="3"/>
  <c r="G137" i="3" s="1"/>
  <c r="F136" i="3"/>
  <c r="G136" i="3" s="1"/>
  <c r="F135" i="3"/>
  <c r="G135" i="3" s="1"/>
  <c r="F134" i="3"/>
  <c r="G134" i="3" s="1"/>
  <c r="F133" i="3"/>
  <c r="G133" i="3" s="1"/>
  <c r="F132" i="3"/>
  <c r="G132" i="3" s="1"/>
  <c r="F133" i="1"/>
  <c r="F134" i="1"/>
  <c r="F135" i="1"/>
  <c r="F136" i="1"/>
  <c r="F137" i="1"/>
  <c r="F138" i="1"/>
  <c r="F139" i="1"/>
  <c r="F140" i="1"/>
  <c r="F141" i="1"/>
  <c r="F132" i="1"/>
  <c r="R247" i="3" l="1"/>
  <c r="G140" i="3"/>
  <c r="R140" i="3" s="1"/>
  <c r="G139" i="3"/>
  <c r="R139" i="3" s="1"/>
  <c r="G233" i="3"/>
  <c r="R233" i="3" s="1"/>
  <c r="R136" i="3"/>
  <c r="R214" i="3"/>
  <c r="R182" i="3"/>
  <c r="R165" i="3"/>
  <c r="R149" i="3"/>
  <c r="R197" i="3"/>
  <c r="R181" i="3"/>
  <c r="R164" i="3"/>
  <c r="R21" i="3"/>
  <c r="R5" i="3"/>
  <c r="R212" i="3"/>
  <c r="R196" i="3"/>
  <c r="R180" i="3"/>
  <c r="R163" i="3"/>
  <c r="R147" i="3"/>
  <c r="R20" i="3"/>
  <c r="R4" i="3"/>
  <c r="R211" i="3"/>
  <c r="R195" i="3"/>
  <c r="R179" i="3"/>
  <c r="R161" i="3"/>
  <c r="R145" i="3"/>
  <c r="R209" i="3"/>
  <c r="R193" i="3"/>
  <c r="R177" i="3"/>
  <c r="R160" i="3"/>
  <c r="R144" i="3"/>
  <c r="G109" i="3"/>
  <c r="R109" i="3" s="1"/>
  <c r="R81" i="3"/>
  <c r="R65" i="3"/>
  <c r="R33" i="3"/>
  <c r="R17" i="3"/>
  <c r="R224" i="3"/>
  <c r="R208" i="3"/>
  <c r="R192" i="3"/>
  <c r="R176" i="3"/>
  <c r="R159" i="3"/>
  <c r="R143" i="3"/>
  <c r="R97" i="3"/>
  <c r="R112" i="3"/>
  <c r="R96" i="3"/>
  <c r="R80" i="3"/>
  <c r="R48" i="3"/>
  <c r="R32" i="3"/>
  <c r="R16" i="3"/>
  <c r="G123" i="3"/>
  <c r="R123" i="3" s="1"/>
  <c r="G107" i="3"/>
  <c r="R107" i="3" s="1"/>
  <c r="G91" i="3"/>
  <c r="R91" i="3" s="1"/>
  <c r="G43" i="3"/>
  <c r="R43" i="3" s="1"/>
  <c r="R113" i="3"/>
  <c r="R127" i="3"/>
  <c r="R111" i="3"/>
  <c r="R95" i="3"/>
  <c r="R75" i="3"/>
  <c r="R129" i="3"/>
  <c r="R221" i="3"/>
  <c r="G121" i="3"/>
  <c r="R121" i="3" s="1"/>
  <c r="G105" i="3"/>
  <c r="R105" i="3" s="1"/>
  <c r="G89" i="3"/>
  <c r="R89" i="3" s="1"/>
  <c r="G57" i="3"/>
  <c r="R57" i="3" s="1"/>
  <c r="G41" i="3"/>
  <c r="R41" i="3" s="1"/>
  <c r="G25" i="3"/>
  <c r="R25" i="3" s="1"/>
  <c r="G9" i="3"/>
  <c r="R9" i="3" s="1"/>
  <c r="R29" i="3"/>
  <c r="R13" i="3"/>
  <c r="R220" i="3"/>
  <c r="R204" i="3"/>
  <c r="R188" i="3"/>
  <c r="R171" i="3"/>
  <c r="G216" i="3"/>
  <c r="R216" i="3" s="1"/>
  <c r="G200" i="3"/>
  <c r="R200" i="3" s="1"/>
  <c r="G184" i="3"/>
  <c r="R184" i="3" s="1"/>
  <c r="G8" i="3"/>
  <c r="R8" i="3" s="1"/>
  <c r="R76" i="3"/>
  <c r="R60" i="3"/>
  <c r="R12" i="3"/>
  <c r="R219" i="3"/>
  <c r="R203" i="3"/>
  <c r="R187" i="3"/>
  <c r="R170" i="3"/>
  <c r="R154" i="3"/>
  <c r="G199" i="3"/>
  <c r="R199" i="3" s="1"/>
  <c r="G119" i="3"/>
  <c r="R119" i="3" s="1"/>
  <c r="G55" i="3"/>
  <c r="R55" i="3" s="1"/>
  <c r="G39" i="3"/>
  <c r="R39" i="3" s="1"/>
  <c r="R124" i="3"/>
  <c r="R186" i="3"/>
  <c r="R169" i="3"/>
  <c r="R153" i="3"/>
  <c r="G166" i="3"/>
  <c r="R166" i="3" s="1"/>
  <c r="G22" i="3"/>
  <c r="R22" i="3" s="1"/>
  <c r="G6" i="3"/>
  <c r="R6" i="3" s="1"/>
  <c r="R122" i="3"/>
  <c r="R10" i="3"/>
  <c r="R152" i="3"/>
  <c r="G117" i="3"/>
  <c r="R117" i="3" s="1"/>
  <c r="G101" i="3"/>
  <c r="R101" i="3" s="1"/>
  <c r="R26" i="3"/>
  <c r="R167" i="3"/>
  <c r="R151" i="3"/>
  <c r="G116" i="3"/>
  <c r="R116" i="3" s="1"/>
  <c r="G100" i="3"/>
  <c r="R100" i="3" s="1"/>
  <c r="G36" i="3"/>
  <c r="R36" i="3" s="1"/>
  <c r="R93" i="3"/>
  <c r="R120" i="3"/>
  <c r="R24" i="3"/>
  <c r="R215" i="3"/>
  <c r="G131" i="3"/>
  <c r="R131" i="3" s="1"/>
  <c r="G115" i="3"/>
  <c r="R115" i="3" s="1"/>
  <c r="G51" i="3"/>
  <c r="R51" i="3" s="1"/>
  <c r="R162" i="3"/>
  <c r="R146" i="3"/>
  <c r="R230" i="3"/>
  <c r="R18" i="3"/>
  <c r="R227" i="3"/>
  <c r="R114" i="3"/>
  <c r="R130" i="3"/>
  <c r="R222" i="3"/>
  <c r="R174" i="3"/>
  <c r="R210" i="3"/>
  <c r="R178" i="3"/>
  <c r="R34" i="3"/>
  <c r="R206" i="3"/>
  <c r="R190" i="3"/>
  <c r="R194" i="3"/>
  <c r="R150" i="3"/>
  <c r="R172" i="3"/>
  <c r="R261" i="3"/>
  <c r="R273" i="3"/>
  <c r="R258" i="3"/>
  <c r="R250" i="3"/>
  <c r="R269" i="3"/>
  <c r="R256" i="3"/>
  <c r="R260" i="3"/>
  <c r="R241" i="3"/>
  <c r="R235" i="3"/>
  <c r="R255" i="3"/>
  <c r="R240" i="3"/>
  <c r="R254" i="3"/>
  <c r="R239" i="3"/>
  <c r="R272" i="3"/>
  <c r="R253" i="3"/>
  <c r="R238" i="3"/>
  <c r="R271" i="3"/>
  <c r="R252" i="3"/>
  <c r="R237" i="3"/>
  <c r="R270" i="3"/>
  <c r="R251" i="3"/>
  <c r="R236" i="3"/>
  <c r="R268" i="3"/>
  <c r="R249" i="3"/>
  <c r="R234" i="3"/>
  <c r="R267" i="3"/>
  <c r="R248" i="3"/>
  <c r="R266" i="3"/>
  <c r="R232" i="3"/>
  <c r="R265" i="3"/>
  <c r="R259" i="3"/>
  <c r="R231" i="3"/>
  <c r="R264" i="3"/>
  <c r="R246" i="3"/>
  <c r="R263" i="3"/>
  <c r="R245" i="3"/>
  <c r="R229" i="3"/>
  <c r="R262" i="3"/>
  <c r="R244" i="3"/>
  <c r="R228" i="3"/>
  <c r="R243" i="3"/>
  <c r="R257" i="3"/>
  <c r="R242" i="3"/>
  <c r="R226" i="3"/>
  <c r="F213" i="3"/>
  <c r="R134" i="3"/>
  <c r="R135" i="3"/>
  <c r="R133" i="3"/>
  <c r="R132" i="3"/>
  <c r="R141" i="3"/>
  <c r="R138" i="3"/>
  <c r="R137" i="3"/>
  <c r="R67" i="3"/>
  <c r="R84" i="3"/>
  <c r="R98" i="3"/>
  <c r="R82" i="3"/>
  <c r="R50" i="3"/>
  <c r="R35" i="3"/>
  <c r="R3" i="3"/>
  <c r="R128" i="3"/>
  <c r="R64" i="3"/>
  <c r="R79" i="3"/>
  <c r="R63" i="3"/>
  <c r="R126" i="3"/>
  <c r="R110" i="3"/>
  <c r="R62" i="3"/>
  <c r="R46" i="3"/>
  <c r="R30" i="3"/>
  <c r="R14" i="3"/>
  <c r="R205" i="3"/>
  <c r="R189" i="3"/>
  <c r="R173" i="3"/>
  <c r="R156" i="3"/>
  <c r="R77" i="3"/>
  <c r="R155" i="3"/>
  <c r="R68" i="3"/>
  <c r="R45" i="3"/>
  <c r="R108" i="3"/>
  <c r="R92" i="3"/>
  <c r="R44" i="3"/>
  <c r="R28" i="3"/>
  <c r="R99" i="3"/>
  <c r="R19" i="3"/>
  <c r="R218" i="3"/>
  <c r="R202" i="3"/>
  <c r="R106" i="3"/>
  <c r="R90" i="3"/>
  <c r="R74" i="3"/>
  <c r="R58" i="3"/>
  <c r="R217" i="3"/>
  <c r="R201" i="3"/>
  <c r="R185" i="3"/>
  <c r="R168" i="3"/>
  <c r="R40" i="3"/>
  <c r="R183" i="3"/>
  <c r="R56" i="3"/>
  <c r="R87" i="3"/>
  <c r="R71" i="3"/>
  <c r="R198" i="3"/>
  <c r="R104" i="3"/>
  <c r="R148" i="3"/>
  <c r="R118" i="3"/>
  <c r="R86" i="3"/>
  <c r="R70" i="3"/>
  <c r="R54" i="3"/>
  <c r="R38" i="3"/>
  <c r="R69" i="3"/>
  <c r="R53" i="3"/>
  <c r="R37" i="3"/>
  <c r="R47" i="3"/>
  <c r="R83" i="3"/>
  <c r="R23" i="3"/>
  <c r="R142" i="3"/>
  <c r="R7" i="3"/>
  <c r="R125" i="3"/>
  <c r="R102" i="3"/>
  <c r="R94" i="3"/>
  <c r="R103" i="3"/>
  <c r="R85" i="3"/>
  <c r="R66" i="3"/>
  <c r="R78" i="3"/>
  <c r="R61" i="3"/>
  <c r="R59" i="3"/>
  <c r="R88" i="3"/>
  <c r="R73" i="3"/>
  <c r="R72" i="3"/>
  <c r="R49" i="3"/>
  <c r="R42" i="3"/>
  <c r="R52" i="3"/>
  <c r="R31" i="3"/>
  <c r="R15" i="3"/>
  <c r="R27" i="3"/>
  <c r="R11" i="3"/>
  <c r="R223" i="3"/>
  <c r="R207" i="3"/>
  <c r="R191" i="3"/>
  <c r="R175" i="3"/>
  <c r="R158" i="3"/>
  <c r="R157" i="3"/>
  <c r="G213" i="3" l="1"/>
  <c r="R213" i="3" s="1"/>
</calcChain>
</file>

<file path=xl/sharedStrings.xml><?xml version="1.0" encoding="utf-8"?>
<sst xmlns="http://schemas.openxmlformats.org/spreadsheetml/2006/main" count="23852" uniqueCount="2253">
  <si>
    <t>IdEmpresa</t>
  </si>
  <si>
    <t>Id</t>
  </si>
  <si>
    <t>NombreQuery</t>
  </si>
  <si>
    <t>IdModulo</t>
  </si>
  <si>
    <t>OrdenEjecucion</t>
  </si>
  <si>
    <t>QuerySqlite</t>
  </si>
  <si>
    <t>NParametros</t>
  </si>
  <si>
    <t>TipoQuery</t>
  </si>
  <si>
    <t>TablaObjetivo</t>
  </si>
  <si>
    <t>Crud</t>
  </si>
  <si>
    <t>IdEstado</t>
  </si>
  <si>
    <t>IdUsuarioCrea</t>
  </si>
  <si>
    <t>FechaHoraCreacion</t>
  </si>
  <si>
    <t>IdUsuarioActualiza</t>
  </si>
  <si>
    <t>FechaHoraActualizacion</t>
  </si>
  <si>
    <t>01</t>
  </si>
  <si>
    <t>001</t>
  </si>
  <si>
    <t>CREAR TABLA mst_Estados</t>
  </si>
  <si>
    <t>0</t>
  </si>
  <si>
    <t>1</t>
  </si>
  <si>
    <t>-- Id: 001 / NombreQuery: CREAR TABLA mst_Estados  CREATE TABLE IF NOT EXISTS mst_Estados (     Id                     VARCHAR (3)   PRIMARY KEY,     Dex                    VARCHAR (100) NOT NULL,     IdUsuarioCrea          VARCHAR (50),     FechaHoraCreacion      DATETIME,     IdUsuarioActualiza     VARCHAR (50),     FechaHoraActualizacion DATETIME  );</t>
  </si>
  <si>
    <t>NONQUERY</t>
  </si>
  <si>
    <t>mst_Estados</t>
  </si>
  <si>
    <t>CREATE TABLE</t>
  </si>
  <si>
    <t>AC</t>
  </si>
  <si>
    <t>44363337</t>
  </si>
  <si>
    <t>2022-06-13 11:53:22.017</t>
  </si>
  <si>
    <t>002</t>
  </si>
  <si>
    <t>CREAR TABLA mst_Empresas</t>
  </si>
  <si>
    <t>2</t>
  </si>
  <si>
    <t xml:space="preserve">-- Id: 002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t>
  </si>
  <si>
    <t>mst_Empresas</t>
  </si>
  <si>
    <t>003</t>
  </si>
  <si>
    <t>CREAR TABLA mst_Modulos</t>
  </si>
  <si>
    <t>3</t>
  </si>
  <si>
    <t>-- Id: 003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t>
  </si>
  <si>
    <t>mst_Modulos</t>
  </si>
  <si>
    <t>2022-06-13 11:53:22.033</t>
  </si>
  <si>
    <t>004</t>
  </si>
  <si>
    <t>CREAR TABLA mst_Dias</t>
  </si>
  <si>
    <t>4</t>
  </si>
  <si>
    <t>-- Id: 004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t>
  </si>
  <si>
    <t>mst_Dias</t>
  </si>
  <si>
    <t>005</t>
  </si>
  <si>
    <t>CREAR TABLA mst_Usuarios</t>
  </si>
  <si>
    <t>5</t>
  </si>
  <si>
    <t>-- Id: 005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</si>
  <si>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mst_Usuarios</t>
  </si>
  <si>
    <t>2022-06-13 11:53:22.050</t>
  </si>
  <si>
    <t>006</t>
  </si>
  <si>
    <t>CREAR TABLA mst_Personas</t>
  </si>
  <si>
    <t>6</t>
  </si>
  <si>
    <t>-- Id: 006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t>
  </si>
  <si>
    <t>mst_Personas</t>
  </si>
  <si>
    <t>007</t>
  </si>
  <si>
    <t>CREAR TABLA mst_Cultivos</t>
  </si>
  <si>
    <t>7</t>
  </si>
  <si>
    <t>-- Id: 007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</si>
  <si>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mst_Cultivos</t>
  </si>
  <si>
    <t>2022-06-13 11:53:22.063</t>
  </si>
  <si>
    <t>008</t>
  </si>
  <si>
    <t>CREAR TABLA mst_Variedades</t>
  </si>
  <si>
    <t>8</t>
  </si>
  <si>
    <t>-- Id: 008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t>
  </si>
  <si>
    <t>mst_Variedades</t>
  </si>
  <si>
    <t>009</t>
  </si>
  <si>
    <t>CREAR TABLA mst_Actividades</t>
  </si>
  <si>
    <t>9</t>
  </si>
  <si>
    <t>-- Id: 009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</si>
  <si>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mst_Actividades</t>
  </si>
  <si>
    <t>2022-06-13 11:53:22.080</t>
  </si>
  <si>
    <t>010</t>
  </si>
  <si>
    <t>CREAR TABLA mst_Labores</t>
  </si>
  <si>
    <t>10</t>
  </si>
  <si>
    <t>-- Id: 010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t>
  </si>
  <si>
    <t>mst_Labores</t>
  </si>
  <si>
    <t>011</t>
  </si>
  <si>
    <t>CREAR TABLA mst_Consumidores</t>
  </si>
  <si>
    <t>11</t>
  </si>
  <si>
    <t>-- Id: 011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</si>
  <si>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mst_Consumidores</t>
  </si>
  <si>
    <t>2022-06-13 11:53:22.097</t>
  </si>
  <si>
    <t>012</t>
  </si>
  <si>
    <t>CREAR TABLA trx_Tareos</t>
  </si>
  <si>
    <t>12</t>
  </si>
  <si>
    <t>-- Id: 012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t>
  </si>
  <si>
    <t>trx_Tareos</t>
  </si>
  <si>
    <t>013</t>
  </si>
  <si>
    <t>CREAR TABLA trx_Tareos_Detalle</t>
  </si>
  <si>
    <t>13</t>
  </si>
  <si>
    <t>-- Id: 013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PRIMARY KEY  (IdEmpresa,  Idtareo,  Item),  FOREIGN KEY  (IdEmpresa,  IdTareo)  REFERENCES trx_Tareos(IdEmpresa,  Id));</t>
  </si>
  <si>
    <t>trx_Tareos_Detalle</t>
  </si>
  <si>
    <t>2022-06-13 11:53:22.110</t>
  </si>
  <si>
    <t>014</t>
  </si>
  <si>
    <t>CREAR TABLA mst_OpcionesConfiguracion</t>
  </si>
  <si>
    <t>-- Id: 014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t>
  </si>
  <si>
    <t>mst_OpcionesConfiguracion</t>
  </si>
  <si>
    <t>015</t>
  </si>
  <si>
    <t>CREAR TABLA trx_ConfiguracionesLocales</t>
  </si>
  <si>
    <t>-- Id: 015 / NombreQuery: CREAR TABLA trx_ConfiguracionesLocales  CREATE TABLE IF NOT EXISTS trx_ConfiguracionesLocales (     IdEmpresa              VARCHAR (2),     MacDispositivoMovil    VARCHAR (20)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IdOpcionConfiguracion     ),     FOREIGN KEY (        IdEmpresa     )     REFERENCES mst_Empresas (Id),     FOREIGN KEY (        IdEmpresa,        MacDispositivoMovil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</si>
  <si>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trx_ConfiguracionesLocales</t>
  </si>
  <si>
    <t>2022-06-13 11:53:22.127</t>
  </si>
  <si>
    <t>016</t>
  </si>
  <si>
    <t>CREAR TABLA otr_VersionesSoftware</t>
  </si>
  <si>
    <t>16</t>
  </si>
  <si>
    <t>-- Id: 016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t>
  </si>
  <si>
    <t>otr_VersionesSoftware</t>
  </si>
  <si>
    <t>2022-06-13 11:53:22.143</t>
  </si>
  <si>
    <t>017</t>
  </si>
  <si>
    <t>CREAR TABLA mst_QuerysSqlite</t>
  </si>
  <si>
    <t>-- Id: 017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t>
  </si>
  <si>
    <t>mst_QuerysSqlite</t>
  </si>
  <si>
    <t>018</t>
  </si>
  <si>
    <t>CREAR TABLA mst_Turnos</t>
  </si>
  <si>
    <t>-- Id: 018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</si>
  <si>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mst_Turnos</t>
  </si>
  <si>
    <t>2022-06-13 11:53:22.160</t>
  </si>
  <si>
    <t>019</t>
  </si>
  <si>
    <t>CREAR TABLA trx_PersonalNuevo</t>
  </si>
  <si>
    <t>-- Id: 019 / NombreQuery: CREAR TABLA trx_PersonalNuevo  CREATE TABLE IF NOT EXISTS trx_PersonalNuevo (     IdEmpresa           VARCHAR (2)    NOT NULL,     Idtareo             VARCHAR (12)   NOT NULL,     Item                SMALLINT       NOT NULL,     Nombre              VARCHAR (500)  NOT NULL,     PRIMARY KEY (        IdEmpresa,        Idtareo,        Item     ),     FOREIGN KEY (        IdEmpresa,        Idtareo,        Item     )     REFERENCES trx_Tareos_Detalle (IdEmpresa,     IdTareo,     Item     )  );</t>
  </si>
  <si>
    <t>trx_PersonalNuevo</t>
  </si>
  <si>
    <t>020</t>
  </si>
  <si>
    <t>EXISTE ID</t>
  </si>
  <si>
    <t>-- Id: 020 / NombreQuery: EXISTE ID  SELECT ''SELECT CASE WHEN COUNT( * ) = 1 THEN ''''TRUE'''' ELSE ''''FALSE'''' END Existe    FROM #   WHERE IdEmpresa = ? AND          Id = ?;'' Query</t>
  </si>
  <si>
    <t>SCALAR</t>
  </si>
  <si>
    <t>General</t>
  </si>
  <si>
    <t>READ</t>
  </si>
  <si>
    <t>2022-06-13 11:53:22.173</t>
  </si>
  <si>
    <t>021</t>
  </si>
  <si>
    <t>ACTUALIZAR mst_Actividades</t>
  </si>
  <si>
    <t>-- Id: 021 / NombreQuery: ACTUALIZAR mst_Actividades  UPDATE mst_Actividades     SET Dex = ?,         IdEstado = ?,         IdUsuarioActualiza = ?,         FechaHoraActualiza = DATETIME(''now'',                                       ''localtime'')    WHERE IdEmpresa = ? AND          Id = ?;</t>
  </si>
  <si>
    <t>UPDATE</t>
  </si>
  <si>
    <t>022</t>
  </si>
  <si>
    <t>CLAVE VALOR mst_Actividades</t>
  </si>
  <si>
    <t>-- Id: 022 / NombreQuery: CLAVE VALOR mst_Actividades  SELECT Id Clave,         Dex Valor,         Id || '' | '' || Dex Concatenado    FROM mst_Actividades   WHERE IdEmpresa = ?;</t>
  </si>
  <si>
    <t>DATATABLE</t>
  </si>
  <si>
    <t>2022-06-13 11:53:22.190</t>
  </si>
  <si>
    <t>023</t>
  </si>
  <si>
    <t>DESCARGAR DATA mst_Actividades</t>
  </si>
  <si>
    <t>-- Id: 023 / NombreQuery: DESCARGAR DATA mst_Actividades  EXEC sp_Dgm_Gen_ListarActividades</t>
  </si>
  <si>
    <t>024</t>
  </si>
  <si>
    <t>ELIMINAR mst_Actividades</t>
  </si>
  <si>
    <t>-- Id: 024 / NombreQuery: ELIMINAR mst_Actividades  DELETE FROM mst_Actividades        WHERE IdEmpresa = ? AND               Id = ?;</t>
  </si>
  <si>
    <t>DELETE</t>
  </si>
  <si>
    <t>2022-06-13 11:53:22.207</t>
  </si>
  <si>
    <t>025</t>
  </si>
  <si>
    <t>ELIMINAR TABLA mst_Actividades</t>
  </si>
  <si>
    <t>-- Id: 025 / NombreQuery: ELIMINAR TABLA mst_Actividades  DROP TABLE IF EXISTS mst_Actividades;</t>
  </si>
  <si>
    <t>DELETE TABLE</t>
  </si>
  <si>
    <t>026</t>
  </si>
  <si>
    <t>INSERTAR mst_Actividades</t>
  </si>
  <si>
    <t>-- Id: 026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t>
  </si>
  <si>
    <t>CREATE</t>
  </si>
  <si>
    <t>2022-06-13 11:53:22.220</t>
  </si>
  <si>
    <t>027</t>
  </si>
  <si>
    <t>LIMPIAR TABLA mst_Actividades</t>
  </si>
  <si>
    <t>-- Id: 027 / NombreQuery: LIMPIAR TABLA mst_Actividades  DELETE FROM mst_Actividades;</t>
  </si>
  <si>
    <t>028</t>
  </si>
  <si>
    <t>LISTAR mst_Actividades</t>
  </si>
  <si>
    <t>-- Id: 028 / NombreQuery: LISTAR mst_Actividades  SELECT *    FROM mst_Actividades;</t>
  </si>
  <si>
    <t>2022-06-13 11:53:22.237</t>
  </si>
  <si>
    <t>029</t>
  </si>
  <si>
    <t>OBTENER mst_Actividades</t>
  </si>
  <si>
    <t>-- Id: 029 / NombreQuery: OBTENER mst_Actividades  SELECT *    FROM mst_Actividades   WHERE IdEmpresa = ? AND          Id = ?;</t>
  </si>
  <si>
    <t>2022-06-13 11:53:22.253</t>
  </si>
  <si>
    <t>030</t>
  </si>
  <si>
    <t>ACTUALIZAR mst_Consumidores</t>
  </si>
  <si>
    <t>-- Id: 030 / NombreQuery: ACTUALIZAR mst_Consumidores  UPDATE mst_Consumidores     SET Dex = ?,         IdEstado = ?,         IdUsuarioActualiza = ?,         FechaHoraActualizacion = DATETIME(''now'',                                           ''localtime'')    WHERE IdEmpresa = ? AND          Id = ?;</t>
  </si>
  <si>
    <t>031</t>
  </si>
  <si>
    <t>CLAVE VALOR mst_Consumidores</t>
  </si>
  <si>
    <t>-- Id: 031 / NombreQuery: CLAVE VALOR mst_Consumidores  SELECT Id Clave,         Dex Valor,         Id || '' | '' || Dex Concatenado    FROM mst_Consumidores   WHERE IdEmpresa = ?;</t>
  </si>
  <si>
    <t>2022-06-13 11:53:22.267</t>
  </si>
  <si>
    <t>032</t>
  </si>
  <si>
    <t>DESCARGAR DATA mst_Consumidores</t>
  </si>
  <si>
    <t>-- Id: 032 / NombreQuery: DESCARGAR DATA mst_Consumidores  EXEC sp_Dgm_Gen_ListarConsumidores</t>
  </si>
  <si>
    <t>033</t>
  </si>
  <si>
    <t>ELIMINAR mst_Consumidores</t>
  </si>
  <si>
    <t>-- Id: 033 / NombreQuery: ELIMINAR mst_Consumidores  DELETE FROM mst_Consumidores        WHERE IdEmpresa = ? AND               Id = ?;</t>
  </si>
  <si>
    <t>2022-06-13 11:53:22.283</t>
  </si>
  <si>
    <t>034</t>
  </si>
  <si>
    <t>ELIMINAR TABLA mst_Consumidores</t>
  </si>
  <si>
    <t>-- Id: 034 / NombreQuery: ELIMINAR TABLA mst_Consumidores  DROP TABLE IF EXISTS mst_Consumidores;</t>
  </si>
  <si>
    <t>035</t>
  </si>
  <si>
    <t>INSERTAR mst_Consumidores</t>
  </si>
  <si>
    <t>-- Id: 035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t>
  </si>
  <si>
    <t>2022-06-13 11:53:22.300</t>
  </si>
  <si>
    <t>036</t>
  </si>
  <si>
    <t>LIMPIAR TABLA mst_Consumidores</t>
  </si>
  <si>
    <t>-- Id: 036 / NombreQuery: LIMPIAR TABLA mst_Consumidores  DELETE FROM mst_Consumidores;</t>
  </si>
  <si>
    <t>037</t>
  </si>
  <si>
    <t>LISTAR mst_Consumidores</t>
  </si>
  <si>
    <t>-- Id: 037 / NombreQuery: LISTAR mst_Consumidores  SELECT *    FROM mst_Consumidores;</t>
  </si>
  <si>
    <t>2022-06-13 11:53:22.313</t>
  </si>
  <si>
    <t>038</t>
  </si>
  <si>
    <t>OBTENER mst_Consumidores</t>
  </si>
  <si>
    <t>-- Id: 038 / NombreQuery: OBTENER mst_Consumidores  SELECT *    FROM mst_Consumidores   WHERE IdEmpresa = ? AND          Id = ?;</t>
  </si>
  <si>
    <t>039</t>
  </si>
  <si>
    <t>ACTUALIZAR mst_Cultivos</t>
  </si>
  <si>
    <t>-- Id: 039 / NombreQuery: ACTUALIZAR mst_Cultivos  UPDATE mst_Cultivos     SET Dex = ?,-- VARCHAR (300),         IdEstado = ?,-- VARCHAR (3),         IdUsuarioActualiza = ?,-- VARCHAR (50),         FechaHoraActualizacion =  DATETIME(''now'',''localtime'') -- DATETIME,   WHERE IdEmpresa = ? AND          Id = ?;</t>
  </si>
  <si>
    <t>2022-06-13 11:53:22.330</t>
  </si>
  <si>
    <t>040</t>
  </si>
  <si>
    <t>CLAVE VALOR mst_Cultivos</t>
  </si>
  <si>
    <t>-- Id: 040 / NombreQuery: CLAVE VALOR mst_Cultivos  SELECT Id Clave,         Dex Valor,         Id || '' | '' || Dex Concatenado    FROM mst_Cultivos   WHERE IdEmpresa = ?;</t>
  </si>
  <si>
    <t>041</t>
  </si>
  <si>
    <t>DESCARGAR DATA mst_Cultivos</t>
  </si>
  <si>
    <t>-- Id: 041 / NombreQuery: DESCARGAR DATA mst_Cultivos  EXEC sp_Dgm_Gen_ListarCultivos</t>
  </si>
  <si>
    <t>2022-06-13 11:53:22.347</t>
  </si>
  <si>
    <t>042</t>
  </si>
  <si>
    <t>ELIMINAR mst_Cultivos</t>
  </si>
  <si>
    <t>-- Id: 042 / NombreQuery: ELIMINAR mst_Cultivos  DELETE FROM mst_Cultivos        WHERE IdEmpresa = ? AND               Id = ?;</t>
  </si>
  <si>
    <t>043</t>
  </si>
  <si>
    <t>ELIMINAR TABLA mst_Cultivos</t>
  </si>
  <si>
    <t>-- Id: 043 / NombreQuery: ELIMINAR TABLA mst_Cultivos  DROP TABLE IF EXISTS mst_Cultivos;</t>
  </si>
  <si>
    <t>2022-06-13 11:53:22.360</t>
  </si>
  <si>
    <t>044</t>
  </si>
  <si>
    <t>INSERTAR mst_Cultivos</t>
  </si>
  <si>
    <t>-- Id: 044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t>
  </si>
  <si>
    <t>045</t>
  </si>
  <si>
    <t>LIMPIAR TABLA mst_Cultivos</t>
  </si>
  <si>
    <t>-- Id: 045 / NombreQuery: LIMPIAR TABLA mst_Cultivos  DELETE FROM mst_Cultivos;</t>
  </si>
  <si>
    <t>2022-06-13 11:53:22.377</t>
  </si>
  <si>
    <t>046</t>
  </si>
  <si>
    <t>LISTAR mst_Cultivos</t>
  </si>
  <si>
    <t>-- Id: 046 / NombreQuery: LISTAR mst_Cultivos  SELECT *    FROM mst_Cultivos;</t>
  </si>
  <si>
    <t>2022-06-13 11:53:22.393</t>
  </si>
  <si>
    <t>047</t>
  </si>
  <si>
    <t>OBTENER mst_Cultivos</t>
  </si>
  <si>
    <t>-- Id: 047 / NombreQuery: OBTENER mst_Cultivos  SELECT *    FROM mst_Cultivos   WHERE IdEmpresa = ? AND          Id = ?;</t>
  </si>
  <si>
    <t>048</t>
  </si>
  <si>
    <t>ACTUALIZAR mst_Dias</t>
  </si>
  <si>
    <t>-- Id: 048 / NombreQuery: ACTUALIZAR mst_Dias  UPDATE mst_Dias     SET          Semana = ?,         Mes = ?,         Anio = ?,         NombreDia = ?,         NombreDiaCorto = ?,         NombreMes = ?,         SemanaNisira = ?,         Periodo = ?,         InicioSemanaNisira = ?,         FinSemanaNisira = ?,         InicioPeriodo = ?,         FinPeriodo = ?   WHERE Dia = ?;</t>
  </si>
  <si>
    <t>2022-06-13 11:53:22.410</t>
  </si>
  <si>
    <t>049</t>
  </si>
  <si>
    <t>DESCARGAR DATA mst_Dias</t>
  </si>
  <si>
    <t>-- Id: 049 / NombreQuery: DESCARGAR DATA mst_Dias  EXEC sp_Dgm_Gen_ListarDias</t>
  </si>
  <si>
    <t>050</t>
  </si>
  <si>
    <t>ELIMINAR mst_Dias</t>
  </si>
  <si>
    <t>-- Id: 050 / NombreQuery: ELIMINAR mst_Dias  DELETE FROM mst_Dias        WHERE Dia = ?;</t>
  </si>
  <si>
    <t>2022-06-13 11:53:22.423</t>
  </si>
  <si>
    <t>051</t>
  </si>
  <si>
    <t>ELIMINAR TABLA mst_Dias</t>
  </si>
  <si>
    <t>-- Id: 051 / NombreQuery: ELIMINAR TABLA mst_Dias  DROP TABLE IF EXISTS mst_Dias;</t>
  </si>
  <si>
    <t>052</t>
  </si>
  <si>
    <t>INSERTAR mst_Dias</t>
  </si>
  <si>
    <t>-- Id: 052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t>
  </si>
  <si>
    <t>2022-06-13 11:53:22.440</t>
  </si>
  <si>
    <t>053</t>
  </si>
  <si>
    <t>LIMPIAR TABLA mst_Dias</t>
  </si>
  <si>
    <t>-- Id: 053 / NombreQuery: LIMPIAR TABLA mst_Dias  DELETE FROM mst_Dias;</t>
  </si>
  <si>
    <t>054</t>
  </si>
  <si>
    <t>LISTAR mst_Dias</t>
  </si>
  <si>
    <t>-- Id: 054 / NombreQuery: LISTAR mst_Dias  SELECT *    FROM mst_Dias;</t>
  </si>
  <si>
    <t>2022-06-13 11:53:22.457</t>
  </si>
  <si>
    <t>055</t>
  </si>
  <si>
    <t>OBTENER mst_Dias</t>
  </si>
  <si>
    <t>-- Id: 055 / NombreQuery: OBTENER mst_Dias  SELECT *    FROM mst_DiaS   WHERE Id = ?;</t>
  </si>
  <si>
    <t>056</t>
  </si>
  <si>
    <t>ACTUALIZAR mst_Empresas</t>
  </si>
  <si>
    <t>-- Id: 056 / NombreQuery: ACTUALIZAR mst_Empresas  UPDATE mst_Empresas     SET RazonSocial = ?,         Ruc = ?,         Direccion = ?,         Email = ?,         Telefono = ?,         IdEstado = ?,         FechaHoraActualizacion = DATETIME(''now'',                                           ''localtime'')    WHERE Id = ?;</t>
  </si>
  <si>
    <t>2022-06-13 11:53:22.470</t>
  </si>
  <si>
    <t>057</t>
  </si>
  <si>
    <t>CLAVE VALOR mst_Empresas</t>
  </si>
  <si>
    <t>-- Id: 057 / NombreQuery: CLAVE VALOR mst_Empresas  SELECT Id Clave,         RazonSocial Valor,         Id || '' | '' || RazonSocial Concatenado    FROM mst_Empresas;</t>
  </si>
  <si>
    <t>058</t>
  </si>
  <si>
    <t>DESCARGAR DATA mst_Empresas</t>
  </si>
  <si>
    <t>-- Id: 058 / NombreQuery: DESCARGAR DATA mst_Empresas  EXEC sp_Dgm_Gen_ListarEmpresas</t>
  </si>
  <si>
    <t>2022-06-13 11:53:22.487</t>
  </si>
  <si>
    <t>059</t>
  </si>
  <si>
    <t>ELIMINAR mst_Empresas</t>
  </si>
  <si>
    <t>-- Id: 059 / NombreQuery: ELIMINAR mst_Empresas  DELETE FROM mst_Empresas        WHERE Id = ?;</t>
  </si>
  <si>
    <t>060</t>
  </si>
  <si>
    <t>ELIMINAR TABLA mst_Empresas</t>
  </si>
  <si>
    <t>-- Id: 060 / NombreQuery: ELIMINAR TABLA mst_Empresas  DROP TABLE IF EXISTS mst_Empresas;</t>
  </si>
  <si>
    <t>2022-06-13 11:53:22.503</t>
  </si>
  <si>
    <t>061</t>
  </si>
  <si>
    <t>INSERTAR mst_Empresas</t>
  </si>
  <si>
    <t>-- Id: 061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t>
  </si>
  <si>
    <t>2022-06-13 11:53:22.517</t>
  </si>
  <si>
    <t>062</t>
  </si>
  <si>
    <t>LIMPIAR TABLA mst_Empresas</t>
  </si>
  <si>
    <t>-- Id: 062 / NombreQuery: LIMPIAR TABLA mst_Empresas  DELETE FROM mst_Empresas;</t>
  </si>
  <si>
    <t>063</t>
  </si>
  <si>
    <t>LISTAR mst_Empresas</t>
  </si>
  <si>
    <t>-- Id: 063 / NombreQuery: LISTAR mst_Empresas  SELECT *    FROM mst_Empresas;</t>
  </si>
  <si>
    <t>2022-06-13 11:53:22.533</t>
  </si>
  <si>
    <t>064</t>
  </si>
  <si>
    <t>OBTENER mst_Empresas</t>
  </si>
  <si>
    <t>-- Id: 064 / NombreQuery: OBTENER mst_Empresas  SELECT *    FROM mst_Empresas   WHERE Id = ?;</t>
  </si>
  <si>
    <t>065</t>
  </si>
  <si>
    <t>ACTUALIZAR mst_Estados</t>
  </si>
  <si>
    <t>-- Id: 065 / NombreQuery: ACTUALIZAR mst_Estados  UPDATE mst_Estados     SET Dex = ?,         IdUsuarioActualiza = ?,         FechaHoraActualizacion = DATETIME(''now'',                                           ''localtime'')    WHERE Id = ?;</t>
  </si>
  <si>
    <t>2022-06-13 11:53:22.550</t>
  </si>
  <si>
    <t>066</t>
  </si>
  <si>
    <t>CLAVE VALOR mst_Estados</t>
  </si>
  <si>
    <t>-- Id: 066 / NombreQuery: CLAVE VALOR mst_Estados  SELECT Id Clave,         Dex Valor,         Id || '' | '' || Dex Concatenado    FROM mst_Estados;</t>
  </si>
  <si>
    <t>067</t>
  </si>
  <si>
    <t>DESCARGAR DATA mst_Estados</t>
  </si>
  <si>
    <t>-- Id: 067 / NombreQuery: DESCARGAR DATA mst_Estados  EXEC sp_Dgm_Gen_ListarEstados</t>
  </si>
  <si>
    <t>2022-06-13 11:53:22.563</t>
  </si>
  <si>
    <t>068</t>
  </si>
  <si>
    <t>ELIMINAR mst_Estados</t>
  </si>
  <si>
    <t>-- Id: 068 / NombreQuery: ELIMINAR mst_Estados  DELETE FROM mst_Estados        WHERE Id = ?;</t>
  </si>
  <si>
    <t>069</t>
  </si>
  <si>
    <t>ELIMINAR TABLA mst_Estados</t>
  </si>
  <si>
    <t>-- Id: 069 / NombreQuery: ELIMINAR TABLA mst_Estados  DROP TABLE IF EXISTS mst_Estados;</t>
  </si>
  <si>
    <t>2022-06-13 11:53:22.580</t>
  </si>
  <si>
    <t>070</t>
  </si>
  <si>
    <t>INSERTAR mst_Estados</t>
  </si>
  <si>
    <t>-- Id: 070 / NombreQuery: INSERTAR mst_Estados  INSERT INTO mst_Estados VALUES (                             ?,--Id,                             ?,--Dex,                             ?,--IdUsuarioCrea,                             DATETIME(''now'',''localtime''),                             ?,--IdUsuarioActualiza,                             DATETIME(''now'',''localtime'')                           );</t>
  </si>
  <si>
    <t>071</t>
  </si>
  <si>
    <t>LIMPIAR TABLA mst_Estados</t>
  </si>
  <si>
    <t>-- Id: 071 / NombreQuery: LIMPIAR TABLA mst_Estados  DELETE FROM mst_Estados;</t>
  </si>
  <si>
    <t>2022-06-13 11:53:22.597</t>
  </si>
  <si>
    <t>072</t>
  </si>
  <si>
    <t>LISTAR mst_Estados</t>
  </si>
  <si>
    <t>-- Id: 072 / NombreQuery: LISTAR mst_Estados  SELECT *    FROM mst_Estados;</t>
  </si>
  <si>
    <t>073</t>
  </si>
  <si>
    <t>OBTENER mst_Estados</t>
  </si>
  <si>
    <t>-- Id: 073 / NombreQuery: OBTENER mst_Estados  SELECT *    FROM mst_Estados   WHERE Id = ?;</t>
  </si>
  <si>
    <t>2022-06-13 11:53:22.610</t>
  </si>
  <si>
    <t>074</t>
  </si>
  <si>
    <t>ACTUALIZAR mst_Labores</t>
  </si>
  <si>
    <t>-- Id: 074 / NombreQuery: ACTUALIZAR mst_Labores  UPDATE mst_Labores     SET Dex = ?,         IdEstado = ?,         IdUsuarioActualiza = ?,         FechaHoraActualizacion = DATETIME(''now'',                                           ''localtime'')    WHERE IdEmpresa = ? AND          IdActividad = ? AND          Id = ?;</t>
  </si>
  <si>
    <t>2022-06-13 11:53:22.627</t>
  </si>
  <si>
    <t>075</t>
  </si>
  <si>
    <t>CLAVE VALOR mst_Labores</t>
  </si>
  <si>
    <t>-- Id: 075 / NombreQuery: CLAVE VALOR mst_Labores  SELECT Id Clave,         Dex Valor,         Id || '' | '' || Dex Concatenado    FROM mst_Labores   WHERE IdEmpresa = ? AND          IdActividad = ?;</t>
  </si>
  <si>
    <t>076</t>
  </si>
  <si>
    <t>DESCARGAR DATA mst_Labores</t>
  </si>
  <si>
    <t>-- Id: 076 / NombreQuery: DESCARGAR DATA mst_Labores  EXEC sp_Dgm_Gen_ListarLabores</t>
  </si>
  <si>
    <t>2022-06-13 11:53:22.643</t>
  </si>
  <si>
    <t>077</t>
  </si>
  <si>
    <t>ELIMINAR mst_Labores</t>
  </si>
  <si>
    <t>-- Id: 077 / NombreQuery: ELIMINAR mst_Labores  DELETE FROM mst_Labores        WHERE IdEmpresa = ? AND               IdActividad = ? AND               Id = ?;</t>
  </si>
  <si>
    <t>078</t>
  </si>
  <si>
    <t>ELIMINAR TABLA mst_Labores</t>
  </si>
  <si>
    <t>-- Id: 078 / NombreQuery: ELIMINAR TABLA mst_Labores  DROP TABLE IF EXISTS mst_Labores;</t>
  </si>
  <si>
    <t>2022-06-13 11:53:22.660</t>
  </si>
  <si>
    <t>079</t>
  </si>
  <si>
    <t>INSERTAR mst_Labores</t>
  </si>
  <si>
    <t>-- Id: 079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t>
  </si>
  <si>
    <t>080</t>
  </si>
  <si>
    <t>LIMPIAR TABLA mst_Labores</t>
  </si>
  <si>
    <t>-- Id: 080 / NombreQuery: LIMPIAR TABLA mst_Labores  DELETE FROM mst_Labores;</t>
  </si>
  <si>
    <t>2022-06-13 11:53:22.673</t>
  </si>
  <si>
    <t>081</t>
  </si>
  <si>
    <t>LISTAR mst_Labores</t>
  </si>
  <si>
    <t>-- Id: 081 / NombreQuery: LISTAR mst_Labores  SELECT *    FROM mst_Labores;</t>
  </si>
  <si>
    <t>082</t>
  </si>
  <si>
    <t>OBTENER mst_Labores</t>
  </si>
  <si>
    <t>-- Id: 082 / NombreQuery: OBTENER mst_Labores  SELECT *    FROM mst_Labores   WHERE IdEmpresa = ? AND          IdActividad = ? AND          Id = ?;</t>
  </si>
  <si>
    <t>2022-06-13 11:53:22.690</t>
  </si>
  <si>
    <t>083</t>
  </si>
  <si>
    <t>ACTUALIZAR mst_Modulos</t>
  </si>
  <si>
    <t>-- Id: 083 / NombreQuery: ACTUALIZAR mst_Modulos  UPDATE mst_Modulos     SET Dex = ?,         Icono = ?,         IdEstado = ?,         --IdUsuarioActualiza = ?,         FechaHoraActualizacion = DATETIME(''now'',''localtime'')    WHERE Id = ?;</t>
  </si>
  <si>
    <t>084</t>
  </si>
  <si>
    <t>CLAVE VALOR mst_Modulos</t>
  </si>
  <si>
    <t>-- Id: 084 / NombreQuery: CLAVE VALOR mst_Modulos  SELECT Id Clave,         Dex Valor,         Id || '' | '' || Dex Concatenado    FROM mst_Modulos;</t>
  </si>
  <si>
    <t>2022-06-13 11:53:22.707</t>
  </si>
  <si>
    <t>085</t>
  </si>
  <si>
    <t>DESCARGAR DATA mst_Modulos</t>
  </si>
  <si>
    <t>-- Id: 085 / NombreQuery: DESCARGAR DATA mst_Modulos  EXEC sp_Dgm_Gen_ListarModulos</t>
  </si>
  <si>
    <t>086</t>
  </si>
  <si>
    <t>ELIMINAR mst_Modulos</t>
  </si>
  <si>
    <t>-- Id: 086 / NombreQuery: ELIMINAR mst_Modulos  DELETE FROM mst_Modulos        WHERE Id = ?;</t>
  </si>
  <si>
    <t>2022-06-13 11:53:22.720</t>
  </si>
  <si>
    <t>087</t>
  </si>
  <si>
    <t>ELIMINAR TABLA mst_Modulos</t>
  </si>
  <si>
    <t>-- Id: 087 / NombreQuery: ELIMINAR TABLA mst_Modulos  DROP TABLE IF EXISTS mst_Modulos;</t>
  </si>
  <si>
    <t>088</t>
  </si>
  <si>
    <t>INSERTAR mst_Modulos</t>
  </si>
  <si>
    <t>-- Id: 088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t>
  </si>
  <si>
    <t>2022-06-13 11:53:22.737</t>
  </si>
  <si>
    <t>089</t>
  </si>
  <si>
    <t>LIMPIAR TABLA mst_Modulos</t>
  </si>
  <si>
    <t>-- Id: 089 / NombreQuery: LIMPIAR TABLA mst_Modulos  DELETE FROM mst_Modulos;</t>
  </si>
  <si>
    <t>2022-06-13 11:53:22.753</t>
  </si>
  <si>
    <t>090</t>
  </si>
  <si>
    <t>LISTAR mst_Modulos</t>
  </si>
  <si>
    <t>-- Id: 090 / NombreQuery: LISTAR mst_Modulos  SELECT Id,         Dex    FROM mst_Modulos   WHERE IdEstado = ''AC'' AND          Id &lt;&gt; 0 AND          IdEmpresa = ?;</t>
  </si>
  <si>
    <t>091</t>
  </si>
  <si>
    <t>OBTENER mst_Modulos</t>
  </si>
  <si>
    <t>-- Id: 091 / NombreQuery: OBTENER mst_Modulos  SELECT *    FROM mst_Modulos   WHERE Id = ?;</t>
  </si>
  <si>
    <t>2022-06-13 11:53:22.767</t>
  </si>
  <si>
    <t>092</t>
  </si>
  <si>
    <t>ACTUALIZAR mst_OpcionesConfiguracion</t>
  </si>
  <si>
    <t>-- Id: 092 / NombreQuery: ACTUALIZAR mst_OpcionesConfiguracion  UPDATE mst_OpcionesConfiguracion     SET Dex = ?,-- VARCHAR (300),         TipoConfiguracion = ?,-- VARCHAR (10),         IdEstado = ?,-- VARCHAR (3),         IdUsuarioActualiza = ?,-- VARCHAR (50),         FechaHoraActualizacion =  DATETIME(''now'',                                           ''localtime'')-- DATETIME,   WHERE Id = ? AND          IdModulos = ?;</t>
  </si>
  <si>
    <t>2022-06-13 11:53:22.783</t>
  </si>
  <si>
    <t>093</t>
  </si>
  <si>
    <t>CLAVE VALOR mst_OpcionesConfiguracion</t>
  </si>
  <si>
    <t>-- Id: 093 / NombreQuery: CLAVE VALOR mst_OpcionesConfiguracion  SELECT Id Clave,         Dex Valor,         Id || '' | '' || Dex Concatenado    FROM mst_OpcionesConfiguracion   WHERE IdEmpresa = ?;</t>
  </si>
  <si>
    <t>2022-06-13 11:53:22.800</t>
  </si>
  <si>
    <t>094</t>
  </si>
  <si>
    <t>DESCARGAR DATA mst_OpcionesConfiguracion</t>
  </si>
  <si>
    <t>-- Id: 094 / NombreQuery: DESCARGAR DATA mst_OpcionesConfiguracion  EXEC sp_Dgm_Gen_ListarOpcionesConfiguracion</t>
  </si>
  <si>
    <t>2022-06-13 11:53:22.830</t>
  </si>
  <si>
    <t>095</t>
  </si>
  <si>
    <t>ELIMINAR mst_OpcionesConfiguracion</t>
  </si>
  <si>
    <t>-- Id: 095 / NombreQuery: ELIMINAR mst_OpcionesConfiguracion  DELETE FROM mst_OpcionesConfiguracion        WHERE Id = ? AND               IdModulos = ?;</t>
  </si>
  <si>
    <t>096</t>
  </si>
  <si>
    <t>ELIMINAR TABLA mst_OpcionesConfiguracion</t>
  </si>
  <si>
    <t>-- Id: 096 / NombreQuery: ELIMINAR TABLA mst_OpcionesConfiguracion  DROP TABLE IF EXISTS mst_OpcionesConfiguracion;</t>
  </si>
  <si>
    <t>2022-06-13 11:53:22.847</t>
  </si>
  <si>
    <t>097</t>
  </si>
  <si>
    <t>INSERTAR mst_OpcionesConfiguracion</t>
  </si>
  <si>
    <t>-- Id: 097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t>
  </si>
  <si>
    <t>098</t>
  </si>
  <si>
    <t>LIMPIAR TABLA mst_OpcionesConfiguracion</t>
  </si>
  <si>
    <t>-- Id: 098 / NombreQuery: LIMPIAR TABLA mst_OpcionesConfiguracion  DELETE FROM mst_OpcionesConfiguracion;</t>
  </si>
  <si>
    <t>2022-06-13 11:53:22.860</t>
  </si>
  <si>
    <t>099</t>
  </si>
  <si>
    <t>LISTAR mst_OpcionesConfiguracion</t>
  </si>
  <si>
    <t>-- Id: 099 / NombreQuery: LISTAR mst_OpcionesConfiguracion  SELECT *    FROM mst_OpcionesConfiguracion;</t>
  </si>
  <si>
    <t>2022-06-13 11:53:22.893</t>
  </si>
  <si>
    <t>100</t>
  </si>
  <si>
    <t>OBTENER mst_OpcionesConfiguracion</t>
  </si>
  <si>
    <t>-- Id: 100 / NombreQuery: OBTENER mst_OpcionesConfiguracion  SELECT *    FROM mst_OpcionesConfiguracion   WHERE Id = ? AND          IdModulo = ?;</t>
  </si>
  <si>
    <t>101</t>
  </si>
  <si>
    <t>ACTUALIZAR mst_Personas</t>
  </si>
  <si>
    <t>-- Id: 101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t>
  </si>
  <si>
    <t>2022-06-13 11:53:22.910</t>
  </si>
  <si>
    <t>102</t>
  </si>
  <si>
    <t>CLAVE VALOR mst_Personas</t>
  </si>
  <si>
    <t>-- Id: 102 / NombreQuery: CLAVE VALOR mst_Personas  SELECT NroDocumento Clave,         IdCodigoGeneral Valor,         Paterno || '' '' || Materno || '' '' || Nombres Concatenado    FROM mst_Personas   WHERE IdEmpresa = ?;</t>
  </si>
  <si>
    <t>2022-06-13 11:53:22.970</t>
  </si>
  <si>
    <t>103</t>
  </si>
  <si>
    <t>DESCARGAR DATA mst_Personas</t>
  </si>
  <si>
    <t>-- Id: 103 / NombreQuery: DESCARGAR DATA mst_Personas  EXEC sp_Dgm_Gen_ListarPersonas</t>
  </si>
  <si>
    <t>104</t>
  </si>
  <si>
    <t>ELIMINAR mst_Personas</t>
  </si>
  <si>
    <t>-- Id: 104 / NombreQuery: ELIMINAR mst_Personas  DELETE FROM mst_Personas        WHERE IdEmpresa = ? AND               NroDocumento = ?;</t>
  </si>
  <si>
    <t>2022-06-13 11:53:23.003</t>
  </si>
  <si>
    <t>105</t>
  </si>
  <si>
    <t>ELIMINAR TABLA mst_Personas</t>
  </si>
  <si>
    <t>-- Id: 105 / NombreQuery: ELIMINAR TABLA mst_Personas  DROP TABLE IF EXISTS mst_Personas;</t>
  </si>
  <si>
    <t>2022-06-13 11:53:23.017</t>
  </si>
  <si>
    <t>106</t>
  </si>
  <si>
    <t>INSERTAR mst_Personas</t>
  </si>
  <si>
    <t>-- Id: 106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t>
  </si>
  <si>
    <t>107</t>
  </si>
  <si>
    <t>LIMPIAR TABLA mst_Personas</t>
  </si>
  <si>
    <t>-- Id: 107 / NombreQuery: LIMPIAR TABLA mst_Personas  DELETE FROM mst_Personas;</t>
  </si>
  <si>
    <t>2022-06-13 11:53:23.050</t>
  </si>
  <si>
    <t>108</t>
  </si>
  <si>
    <t>LISTAR mst_Personas</t>
  </si>
  <si>
    <t>-- Id: 108 / NombreQuery: LISTAR mst_Personas  SELECT *    FROM mst_Personas;</t>
  </si>
  <si>
    <t>2022-06-13 11:53:23.063</t>
  </si>
  <si>
    <t>109</t>
  </si>
  <si>
    <t>OBTENER mst_Personas</t>
  </si>
  <si>
    <t>-- Id: 109 / NombreQuery: OBTENER mst_Personas  SELECT *    FROM mst_Personas   WHERE IdEmpresa = ? AND          NroDocumento = ?;</t>
  </si>
  <si>
    <t>2022-06-13 11:53:23.080</t>
  </si>
  <si>
    <t>110</t>
  </si>
  <si>
    <t>ACTUALIZAR mst_QuerysSqlite</t>
  </si>
  <si>
    <t>-- Id: 110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t>
  </si>
  <si>
    <t>2022-06-13 11:53:23.097</t>
  </si>
  <si>
    <t>111</t>
  </si>
  <si>
    <t>CLAVE VALOR mst_QuerysSqlite</t>
  </si>
  <si>
    <t>-- Id: 111 / NombreQuery: CLAVE VALOR mst_QuerysSqlite  SELECT Id Clave,         Dex Valor,         Id || '' | '' || Dex Concatenado    FROM mst_OpcionesConfiguracion   WHERE IdEmpresa = ?;</t>
  </si>
  <si>
    <t>112</t>
  </si>
  <si>
    <t>DESCARGAR DATA mst_QuerysSqlite</t>
  </si>
  <si>
    <t>-- Id: 112 / NombreQuery: DESCARGAR DATA mst_QuerysSqlite  EXEC sp_Dgm_Gen_ListarQuerys</t>
  </si>
  <si>
    <t>2022-06-13 11:53:23.127</t>
  </si>
  <si>
    <t>113</t>
  </si>
  <si>
    <t>ELIMINAR mst_QuerysSqlite</t>
  </si>
  <si>
    <t>-- Id: 113 / NombreQuery: ELIMINAR mst_QuerysSqlite  DELETE FROM mst_QuerysSqlite        WHERE Id = ?;</t>
  </si>
  <si>
    <t>2022-06-13 11:53:23.143</t>
  </si>
  <si>
    <t>114</t>
  </si>
  <si>
    <t>ELIMINAR TABLA mst_QuerysSqlite</t>
  </si>
  <si>
    <t>-- Id: 114 / NombreQuery: ELIMINAR TABLA mst_QuerysSqlite  DROP TABLE IF EXISTS mst_QuerysSqlite;</t>
  </si>
  <si>
    <t>115</t>
  </si>
  <si>
    <t>INSERTAR mst_QuerysSqlite</t>
  </si>
  <si>
    <t>-- Id: 115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t>
  </si>
  <si>
    <t>2022-06-13 11:53:23.173</t>
  </si>
  <si>
    <t>116</t>
  </si>
  <si>
    <t>LIMPIAR TABLA mst_QuerysSqlite</t>
  </si>
  <si>
    <t>-- Id: 116 / NombreQuery: LIMPIAR TABLA mst_QuerysSqlite  DELETE FROM mst_QuerysSqlite;</t>
  </si>
  <si>
    <t>2022-06-13 11:53:23.207</t>
  </si>
  <si>
    <t>117</t>
  </si>
  <si>
    <t>LISTAR mst_QuerysSqlite</t>
  </si>
  <si>
    <t>-- Id: 117 / NombreQuery: LISTAR mst_QuerysSqlite  SELECT *    FROM mst_QuerysSqlite;</t>
  </si>
  <si>
    <t>2022-06-13 11:53:23.220</t>
  </si>
  <si>
    <t>118</t>
  </si>
  <si>
    <t>OBTENER mst_QuerysSqlite</t>
  </si>
  <si>
    <t>-- Id: 118 / NombreQuery: OBTENER mst_QuerysSqlite  SELECT *    FROM mst_QuerysSqlite   WHERE Id = ?;</t>
  </si>
  <si>
    <t>2022-06-13 11:53:23.253</t>
  </si>
  <si>
    <t>119</t>
  </si>
  <si>
    <t>ACTUALIZAR mst_Turnos</t>
  </si>
  <si>
    <t>-- Id: 119 / NombreQuery: ACTUALIZAR mst_Turnos  UPDATE mst_Turnos     SET Dex = ?,         IdEstado = ?,         IdUsuarioActualiza = ?,         FechaHoraActualiza = DATETIME(''now'',                                       ''localtime'')    WHERE IdEmpresa = ? AND          Id = ?;</t>
  </si>
  <si>
    <t>120</t>
  </si>
  <si>
    <t>CLAVE VALOR mst_Turnos</t>
  </si>
  <si>
    <t>-- Id: 120 / NombreQuery: CLAVE VALOR mst_Turnos  SELECT Id Clave,         Dex Valor,         Id || '' | '' || Dex Concatenado    FROM mst_Turnos   WHERE IdEmpresa = ?;</t>
  </si>
  <si>
    <t>2022-06-13 11:53:23.267</t>
  </si>
  <si>
    <t>121</t>
  </si>
  <si>
    <t>DESCARGAR DATA mst_Turnos</t>
  </si>
  <si>
    <t>-- Id: 121 / NombreQuery: DESCARGAR DATA mst_Turnos  EXEC sp_Dgm_Gen_ListarTurnos</t>
  </si>
  <si>
    <t>122</t>
  </si>
  <si>
    <t>ELIMINAR mst_Turnos</t>
  </si>
  <si>
    <t>-- Id: 122 / NombreQuery: ELIMINAR mst_Turnos  DELETE FROM mst_Turnos        WHERE IdEmpresa = ? AND               Id = ?;</t>
  </si>
  <si>
    <t>2022-06-13 11:53:23.283</t>
  </si>
  <si>
    <t>123</t>
  </si>
  <si>
    <t>ELIMINAR TABLA mst_Turnos</t>
  </si>
  <si>
    <t>-- Id: 123 / NombreQuery: ELIMINAR TABLA mst_Turnos  DROP TABLE IF EXISTS mst_Turnos;</t>
  </si>
  <si>
    <t>2022-06-13 11:53:23.300</t>
  </si>
  <si>
    <t>124</t>
  </si>
  <si>
    <t>INSERTAR mst_Turnos</t>
  </si>
  <si>
    <t>-- Id: 124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t>
  </si>
  <si>
    <t>2022-06-13 11:53:23.330</t>
  </si>
  <si>
    <t>125</t>
  </si>
  <si>
    <t>LIMPIAR TABLA mst_Turnos</t>
  </si>
  <si>
    <t>-- Id: 125 / NombreQuery: LIMPIAR TABLA mst_Turnos  DELETE FROM mst_Turnos;</t>
  </si>
  <si>
    <t>126</t>
  </si>
  <si>
    <t>LISTAR mst_Turnos</t>
  </si>
  <si>
    <t>-- Id: 126 / NombreQuery: LISTAR mst_Turnos  SELECT *    FROM mst_Turnos;</t>
  </si>
  <si>
    <t>2022-06-13 11:53:23.377</t>
  </si>
  <si>
    <t>127</t>
  </si>
  <si>
    <t>OBTENER mst_Turnos</t>
  </si>
  <si>
    <t>-- Id: 127 / NombreQuery: OBTENER mst_Turnos  SELECT *    FROM mst_Turnos   WHERE IdEmpresa = ? AND          Id = ?;</t>
  </si>
  <si>
    <t>128</t>
  </si>
  <si>
    <t>ACTUALIZAR mst_Usuarios</t>
  </si>
  <si>
    <t>-- Id: 128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t>
  </si>
  <si>
    <t>2022-06-13 11:53:23.393</t>
  </si>
  <si>
    <t>129</t>
  </si>
  <si>
    <t>DESCARGAR DATA mst_Usuarios</t>
  </si>
  <si>
    <t>-- Id: 129 / NombreQuery: DESCARGAR DATA mst_Usuarios  EXEC sp_Dgm_Gen_ListarUsuarios</t>
  </si>
  <si>
    <t>2022-06-13 11:53:23.410</t>
  </si>
  <si>
    <t>130</t>
  </si>
  <si>
    <t>ELIMINAR mst_Usuarios</t>
  </si>
  <si>
    <t>-- Id: 130 / NombreQuery: ELIMINAR mst_Usuarios  DELETE FROM mst_Usuarios        WHERE IdEmpresa = ? AND               Id = ?;</t>
  </si>
  <si>
    <t>131</t>
  </si>
  <si>
    <t>ELIMINAR TABLA mst_Usuarios</t>
  </si>
  <si>
    <t>-- Id: 131 / NombreQuery: ELIMINAR TABLA mst_Usuarios  DROP TABLE IF EXISTS mst_Usuarios;</t>
  </si>
  <si>
    <t>2022-06-13 11:53:23.423</t>
  </si>
  <si>
    <t>132</t>
  </si>
  <si>
    <t>INSERTAR mst_Usuarios</t>
  </si>
  <si>
    <t>-- Id: 132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t>
  </si>
  <si>
    <t>133</t>
  </si>
  <si>
    <t>LIMPIAR TABLA mst_Usuarios</t>
  </si>
  <si>
    <t>-- Id: 133 / NombreQuery: LIMPIAR TABLA mst_Usuarios  DELETE FROM mst_Usuarios;</t>
  </si>
  <si>
    <t>2022-06-13 11:53:23.457</t>
  </si>
  <si>
    <t>134</t>
  </si>
  <si>
    <t>LISTAR mst_Usuarios</t>
  </si>
  <si>
    <t>-- Id: 134 / NombreQuery: LISTAR mst_Usuarios  SELECT *    FROM mst_Usuarios;</t>
  </si>
  <si>
    <t>135</t>
  </si>
  <si>
    <t>OBTENER DATOS LOGIN</t>
  </si>
  <si>
    <t>-- Id: 135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t>
  </si>
  <si>
    <t>2022-06-13 11:53:23.470</t>
  </si>
  <si>
    <t>136</t>
  </si>
  <si>
    <t>OBTENER mst_Usuarios</t>
  </si>
  <si>
    <t>-- Id: 136 / NombreQuery: OBTENER mst_Usuarios  SELECT *    FROM mst_Usuarios   WHERE IdEmpresa = ? AND          Id = ?;</t>
  </si>
  <si>
    <t>137</t>
  </si>
  <si>
    <t>ACTUALIZAR mst_Variedades</t>
  </si>
  <si>
    <t>-- Id: 137 / NombreQuery: ACTUALIZAR mst_Variedades  UPDATE mst_Variedades     SET Dex = ?,-- VARCHAR (300),         IdEstado = ?,-- VARCHAR (3),         IdUsuarioActualiza = ?,-- VARCHAR (50),         FechaHoraActualizacion = DATETIME(''now'',                                       ''localtime'') -- DATETIME,   WHERE IdEmpresa = ? AND          IdCultivo = ? AND          Id = ?;</t>
  </si>
  <si>
    <t>2022-06-13 11:53:23.487</t>
  </si>
  <si>
    <t>138</t>
  </si>
  <si>
    <t>CLAVE VALOR mst_Variedades</t>
  </si>
  <si>
    <t>-- Id: 138 / NombreQuery: CLAVE VALOR mst_Variedades  SELECT Id Clave,         Dex Valor,         Id || '' | '' || Dex Concatenado    FROM mst_Variedades   WHERE IdEmpresa = ? AND          IdCultivo = ?;</t>
  </si>
  <si>
    <t>2022-06-13 11:53:23.503</t>
  </si>
  <si>
    <t>139</t>
  </si>
  <si>
    <t>DESCARGAR DATA mst_Variedades</t>
  </si>
  <si>
    <t>-- Id: 139 / NombreQuery: DESCARGAR DATA mst_Variedades  EXEC sp_Dgm_Gen_ListarVariedades</t>
  </si>
  <si>
    <t>140</t>
  </si>
  <si>
    <t>ELIMINAR mst_Variedades</t>
  </si>
  <si>
    <t>-- Id: 140 / NombreQuery: ELIMINAR mst_Variedades  DELETE FROM mst_Variedades        WHERE IdEmpresa = ? AND               IdCultivo = ? AND               Id = ?;</t>
  </si>
  <si>
    <t>2022-06-13 11:53:23.517</t>
  </si>
  <si>
    <t>141</t>
  </si>
  <si>
    <t>ELIMINAR TABLA mst_Variedades</t>
  </si>
  <si>
    <t>-- Id: 141 / NombreQuery: ELIMINAR TABLA mst_Variedades  DROP TABLE IF EXISTS mst_Variedades;</t>
  </si>
  <si>
    <t>142</t>
  </si>
  <si>
    <t>INSERTAR mst_Variedades</t>
  </si>
  <si>
    <t>-- Id: 142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t>
  </si>
  <si>
    <t>2022-06-13 11:53:23.533</t>
  </si>
  <si>
    <t>143</t>
  </si>
  <si>
    <t>LIMPIAR TABLA mst_Variedades</t>
  </si>
  <si>
    <t>-- Id: 143 / NombreQuery: LIMPIAR TABLA mst_Variedades  DELETE FROM mst_Variedades;</t>
  </si>
  <si>
    <t>144</t>
  </si>
  <si>
    <t>LISTAR mst_Variedades</t>
  </si>
  <si>
    <t>-- Id: 144 / NombreQuery: LISTAR mst_Variedades  SELECT *    FROM mst_Variedades;</t>
  </si>
  <si>
    <t>2022-06-13 11:53:23.550</t>
  </si>
  <si>
    <t>145</t>
  </si>
  <si>
    <t>OBTENER mst_Variedades</t>
  </si>
  <si>
    <t>-- Id: 145 / NombreQuery: OBTENER mst_Variedades  SELECT *    FROM mst_Variedades   WHERE IdEmpresa = ? AND          IdCultivo = ? AND          Id = ?;</t>
  </si>
  <si>
    <t>146</t>
  </si>
  <si>
    <t>ACTUALIZAR otr_VersionesSoftware</t>
  </si>
  <si>
    <t>-- Id: 146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t>
  </si>
  <si>
    <t>2022-06-13 11:53:23.563</t>
  </si>
  <si>
    <t>147</t>
  </si>
  <si>
    <t>DESCARGAR DATA otr_VersionesSoftware</t>
  </si>
  <si>
    <t>-- Id: 147 / NombreQuery: DESCARGAR DATA otr_VersionesSoftware  EXEC sp_Dgm_Gen_ObtenerVersionSoftware ''?'',''?''</t>
  </si>
  <si>
    <t>148</t>
  </si>
  <si>
    <t>ELIMINAR otr_VersionesSoftware</t>
  </si>
  <si>
    <t>-- Id: 148 / NombreQuery: ELIMINAR otr_VersionesSoftware  DELETE FROM otr_VersionesSoftware        WHERE IdEmpresa = ? AND               Aplicativo = ? AND               Objetivo = ?;</t>
  </si>
  <si>
    <t>2022-06-13 11:53:23.580</t>
  </si>
  <si>
    <t>149</t>
  </si>
  <si>
    <t>ELIMINAR TABLA otr_VersionesSoftware</t>
  </si>
  <si>
    <t>-- Id: 149 / NombreQuery: ELIMINAR TABLA otr_VersionesSoftware  DROP TABLE IF EXISTS otr_VersionesSoftware;</t>
  </si>
  <si>
    <t>150</t>
  </si>
  <si>
    <t>INSERTAR otr_VersionesSoftware</t>
  </si>
  <si>
    <t>-- Id: 150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t>
  </si>
  <si>
    <t>2022-06-13 11:53:23.597</t>
  </si>
  <si>
    <t>151</t>
  </si>
  <si>
    <t>LIMPIAR TABLA otr_VersionesSoftware</t>
  </si>
  <si>
    <t>-- Id: 151 / NombreQuery: LIMPIAR TABLA otr_VersionesSoftware  DELETE FROM otr_VersionesSoftware;</t>
  </si>
  <si>
    <t>152</t>
  </si>
  <si>
    <t>LISTAR otr_VersionesSoftware</t>
  </si>
  <si>
    <t>-- Id: 152 / NombreQuery: LISTAR otr_VersionesSoftware  SELECT *    FROM otr_VersionesSoftware;</t>
  </si>
  <si>
    <t>2022-06-13 11:53:23.610</t>
  </si>
  <si>
    <t>153</t>
  </si>
  <si>
    <t>OBTENER otr_VersionesSoftware</t>
  </si>
  <si>
    <t>-- Id: 153 / NombreQuery: OBTENER otr_VersionesSoftware  SELECT *    FROM otr_VersionesSoftware   WHERE IdEmpresa = ? AND          Aplicativo = ? AND          Objetivo = ?;</t>
  </si>
  <si>
    <t>2022-06-13 11:53:23.627</t>
  </si>
  <si>
    <t>154</t>
  </si>
  <si>
    <t>ACTUALIZAR trx_ConfiguracionesLocales</t>
  </si>
  <si>
    <t>-- Id: 154 / NombreQuery: ACTUALIZAR trx_ConfiguracionesLocales  UPDATE trx_ConfiguracionesLocales     SET Valor = ?,-- VARCHAR (300) NOT NULL,         IdEstado = ?,-- VARCHAR (3)   NOT NULL,         IdUsuarioActualiza = ?,-- VARCHAR (50)  NOT NULL,         FechaHoraActualizacion = DATETIME(''now'',                                           ''localtime'')-- DATETIME      NOT NULL,    WHERE IdEmpresa = ? AND          MacDispositivoMovil = ? AND          IdOpcionConfiguracion = ?;</t>
  </si>
  <si>
    <t>155</t>
  </si>
  <si>
    <t>ACTUALIZAR trx_ConfiguracionesLocales X DESCRIPCION</t>
  </si>
  <si>
    <t>-- Id: 155 / NombreQuery: ACTUALIZAR trx_ConfiguracionesLocales X DESCRIPCION  UPDATE trx_ConfiguracionesLocales     SET Valor = ?,-- VARCHAR (300) NOT NULL,         IdEstado = ?,-- VARCHAR (3)   NOT NULL,         IdUsuarioActualiza = ?,-- VARCHAR (50)  NOT NULL,         FechaHoraActualizacion = DATETIME(''now'',                                           ''localtime'')-- DATETIME      NOT NULL,    WHERE IdEmpresa = ? AND          MacDispositivoMovil = ? AND          IdOpcionConfiguracion = (                                    SELECT Id                                      FROM mst_OpcionesConfiguracion                                     WHERE IdEmpresa = ? AND                                            Dex = ?                                     LIMIT 1                                 );</t>
  </si>
  <si>
    <t>2022-06-13 11:53:23.643</t>
  </si>
  <si>
    <t>156</t>
  </si>
  <si>
    <t>DESCARGAR DATA trx_ConfiguracionesLocales</t>
  </si>
  <si>
    <t>-- Id: 156 / NombreQuery: DESCARGAR DATA trx_ConfiguracionesLocales  EXEC sp_Dgm_Gen_ObtenerConfiguracionesLocales ''?'',''?''</t>
  </si>
  <si>
    <t>157</t>
  </si>
  <si>
    <t>ELIMINAR TABLA trx_ConfiguracionesLocales</t>
  </si>
  <si>
    <t>-- Id: 157 / NombreQuery: ELIMINAR TABLA trx_ConfiguracionesLocales  DROP TABLE IF EXISTS trx_ConfiguracionesLocales;</t>
  </si>
  <si>
    <t>2022-06-13 11:53:23.660</t>
  </si>
  <si>
    <t>158</t>
  </si>
  <si>
    <t>ELIMINAR trx_ConfiguracionesLocales</t>
  </si>
  <si>
    <t>-- Id: 158 / NombreQuery: ELIMINAR trx_ConfiguracionesLocales  DELETE FROM trx_ConfiguracionesLocales        WHERE IdEmpresa = ? AND               MacDispositivoMovil = ? AND               IdOpcionConfiguracion = ?;</t>
  </si>
  <si>
    <t>159</t>
  </si>
  <si>
    <t>EXISTE VALOR trx_ConfiguracionesLocales</t>
  </si>
  <si>
    <t>-- Id: 159 / NombreQuery: EXISTE VALOR trx_ConfiguracionesLocales  SELECT CASE WHEN COUNT( * ) = 1 THEN ''TRUE'' ELSE ''FALSE'' END Existe    FROM trx_ConfiguracionesLocales   WHERE IdEmpresa = ? AND          MacDispositivoMovil = ? AND          IdOpcionConfiguracion = (                                    SELECT Id                                      FROM mst_OpcionesConfiguracion                                     WHERE IdEmpresa = ? AND                                            Dex = ?                                     LIMIT 1                                 );</t>
  </si>
  <si>
    <t>2022-06-13 11:53:23.673</t>
  </si>
  <si>
    <t>160</t>
  </si>
  <si>
    <t>INSERTAR trx_ConfiguracionesLocales</t>
  </si>
  <si>
    <t>-- Id: 160 / NombreQuery: INSERTAR trx_ConfiguracionesLocales  INSERT INTO trx_ConfiguracionesLocales VALUES (                                            ?,-- IdEmpresa,                                            ?,-- MacDispositivoMovil,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t>
  </si>
  <si>
    <t>2022-06-13 11:53:23.690</t>
  </si>
  <si>
    <t>161</t>
  </si>
  <si>
    <t>INSERTAR VALOR trx_ConfiguracionesLocales</t>
  </si>
  <si>
    <t>-- Id: 161 / NombreQuery: INSERTAR VALOR trx_ConfiguracionesLocales  INSERT INTO trx_ConfiguracionesLocales VALUES (                                            ?,                                            ?,                                            (                                               SELECT Id                                                 FROM mst_OpcionesConfiguracion                                                WHERE IdEmpresa = ? AND                                                       Dex = ?                                                LIMIT 1                                            ),                                            ?,                                            ''AC'',                                            ?,                                            DATETIME(''now'',                                                     ''localtime''),                                            ?,                                            DATETIME(''now'',                                                     ''localtime'')                                          );</t>
  </si>
  <si>
    <t>162</t>
  </si>
  <si>
    <t>LIMPIAR TABLA trx_ConfiguracionesLocales</t>
  </si>
  <si>
    <t>-- Id: 162 / NombreQuery: LIMPIAR TABLA trx_ConfiguracionesLocales  DELETE FROM trx_ConfiguracionesLocales;</t>
  </si>
  <si>
    <t>2022-06-13 11:53:23.707</t>
  </si>
  <si>
    <t>163</t>
  </si>
  <si>
    <t>LISTAR trx_ConfiguracionesLocales</t>
  </si>
  <si>
    <t>-- Id: 163 / NombreQuery: LISTAR trx_ConfiguracionesLocales  SELECT *    FROM trx_ConfiguracionesLocales;</t>
  </si>
  <si>
    <t>164</t>
  </si>
  <si>
    <t>OBTENER trx_ConfiguracionesLocales</t>
  </si>
  <si>
    <t>-- Id: 164 / NombreQuery: OBTENER trx_ConfiguracionesLocales  SELECT *    FROM trx_ConfiguracionesLocales   WHERE IdEmpresa = ? AND          MacDispositivoMovil = ? AND          IdOpcionConfiguracion = ?;</t>
  </si>
  <si>
    <t>2022-06-13 11:53:23.720</t>
  </si>
  <si>
    <t>165</t>
  </si>
  <si>
    <t>ACTUALIZAR trx_PersonalNuevo</t>
  </si>
  <si>
    <t>-- Id: 165 / NombreQuery: ACTUALIZAR trx_PersonalNuevo  UPDATE trx_PersonalNuevo     SET Nombre = ?-- VARCHAR (500),   WHERE IdEmpresa = ? AND          Id = ? AND          Item = ?;</t>
  </si>
  <si>
    <t>2022-06-13 11:53:23.737</t>
  </si>
  <si>
    <t>166</t>
  </si>
  <si>
    <t>ELIMINAR TABLA trx_PersonalNuevo</t>
  </si>
  <si>
    <t>-- Id: 166 / NombreQuery: ELIMINAR TABLA trx_PersonalNuevo  DROP TABLE IF EXISTS trx_PersonalNuevo;</t>
  </si>
  <si>
    <t>167</t>
  </si>
  <si>
    <t>ELIMINAR trx_PersonalNuevo</t>
  </si>
  <si>
    <t>-- Id: 167 / NombreQuery: ELIMINAR trx_PersonalNuevo  DELETE FROM trx_PersonalNuevo        WHERE IdEmpresa = ? AND               Id = ? AND               Item = ?;</t>
  </si>
  <si>
    <t>2022-06-13 11:53:23.753</t>
  </si>
  <si>
    <t>168</t>
  </si>
  <si>
    <t>INSERTAR trx_PersonalNuevo</t>
  </si>
  <si>
    <t>-- Id: 168 / NombreQuery: INSERTAR trx_PersonalNuevo  INSERT INTO trx_PersonalNuevo VALUES (                                   ?,-- IdEmpresa           VARCHAR (2)    NOT NULL,                                   ?,-- Idtareo             VARCHAR (12)   NOT NULL,                                   ?,-- Item                SMALLINT       NOT NULL,                                   ?-- Nombre              VARCHAR (500)  NOT NULL,                                );</t>
  </si>
  <si>
    <t>169</t>
  </si>
  <si>
    <t>LIMPIAR TABLA trx_PersonalNuevo</t>
  </si>
  <si>
    <t>-- Id: 169 / NombreQuery: LIMPIAR TABLA trx_PersonalNuevo  DELETE FROM trx_PersonalNuevo;</t>
  </si>
  <si>
    <t>2022-06-13 11:53:23.767</t>
  </si>
  <si>
    <t>170</t>
  </si>
  <si>
    <t>LISTAR trx_PersonalNuevo</t>
  </si>
  <si>
    <t>-- Id: 170 / NombreQuery: LISTAR trx_PersonalNuevo  SELECT *    FROM trx_PersonalNuevo;</t>
  </si>
  <si>
    <t>171</t>
  </si>
  <si>
    <t>OBTENER trx_PersonalNuevo</t>
  </si>
  <si>
    <t>-- Id: 171 / NombreQuery: OBTENER trx_PersonalNuevo  SELECT *    FROM trx_PersonalNuevo   WHERE IdEmpresa = ? AND          IdTareo = ? AND          Item = ?;</t>
  </si>
  <si>
    <t>2022-06-13 11:53:23.783</t>
  </si>
  <si>
    <t>172</t>
  </si>
  <si>
    <t>ACTUALIZAR trx_Tareos</t>
  </si>
  <si>
    <t>-- Id: 172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t>
  </si>
  <si>
    <t>173</t>
  </si>
  <si>
    <t>CONTAR trx_Tareos PENDIENTES</t>
  </si>
  <si>
    <t>-- Id: 173 / NombreQuery: CONTAR trx_Tareos PENDIENTES  SELECT COUNT( * )     FROM trx_Tareos   WHERE IdEstado = ''PE'';</t>
  </si>
  <si>
    <t>2022-06-13 11:53:23.800</t>
  </si>
  <si>
    <t>174</t>
  </si>
  <si>
    <t>ELIMINAR TABLA trx_Tareos</t>
  </si>
  <si>
    <t>-- Id: 174 / NombreQuery: ELIMINAR TABLA trx_Tareos  DROP TABLE IF EXISTS trx_Tareos;</t>
  </si>
  <si>
    <t>175</t>
  </si>
  <si>
    <t>ELIMINAR trx_Tareos</t>
  </si>
  <si>
    <t>-- Id: 175 / NombreQuery: ELIMINAR trx_Tareos  DELETE FROM trx_Tareos        WHERE IdEmpresa = ? AND               Id = ?;</t>
  </si>
  <si>
    <t>2022-06-13 11:53:23.813</t>
  </si>
  <si>
    <t>176</t>
  </si>
  <si>
    <t>INSERTAR trx_Tareos</t>
  </si>
  <si>
    <t>-- Id: 176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t>
  </si>
  <si>
    <t>177</t>
  </si>
  <si>
    <t>LIMPIAR TABLA trx_Tareos</t>
  </si>
  <si>
    <t>-- Id: 177 / NombreQuery: LIMPIAR TABLA trx_Tareos  DELETE FROM trx_Tareos;</t>
  </si>
  <si>
    <t>2022-06-13 11:53:23.830</t>
  </si>
  <si>
    <t>178</t>
  </si>
  <si>
    <t>LISTAR trx_Tareos</t>
  </si>
  <si>
    <t>-- Id: 178 / NombreQuery: LISTAR trx_Tareos  SELECT *    FROM trx_Tareos;</t>
  </si>
  <si>
    <t>179</t>
  </si>
  <si>
    <t>OBTENER trx_Tareos X ESTADO Y RANGO FECHA</t>
  </si>
  <si>
    <t>-- Id: 179 / NombreQuery: OBTENER trx_Tareos X ESTADO Y RANGO FECHA  SELECT T.Id,         T.Fecha,         T.IdEstado,         T.IdTurno,         T.TotalDetalles,         PRINTF("%.2f", T.TotalHoras) TotalHoras,         PRINTF("%.2f", T.TotalRendimientos) TotalRendimientos,         PRINTF("%.2f", T.TotalHoras / 8.0) TotalJornales,         T.IdUsuarioCrea,         U.NombreUsuario,         T.Observaciones    FROM trx_Tareos T         INNER JOIN         mst_Usuarios U ON T.IdEmpresa = U.IdEmpresa AND                            T.IdUsuarioCrea = U.Id   WHERE T.IdEmpresa = ? AND          T.IdEstado = (CASE WHEN ? = ''PE'' THEN ''PE'' ELSE T.IdEstado END) AND          T.Fecha BETWEEN ? AND ?;</t>
  </si>
  <si>
    <t>2023-05-22 15:11:48.797</t>
  </si>
  <si>
    <t>180</t>
  </si>
  <si>
    <t>OBTENER trx_Tareos X ID</t>
  </si>
  <si>
    <t>-- Id: 180 / NombreQuery: OBTENER trx_Tareos X ID  SELECT *    FROM trx_Tareos   WHERE IdEmpresa = ? AND          Id = ?;</t>
  </si>
  <si>
    <t>2022-06-13 11:53:23.860</t>
  </si>
  <si>
    <t>181</t>
  </si>
  <si>
    <t>OBTENER ULTIMO trx_Tareos</t>
  </si>
  <si>
    <t>-- Id: 181 / NombreQuery: OBTENER ULTIMO trx_Tareos  SELECT CASE WHEN MAX(Id) IS NULL THEN ( (                                             SELECT CASE WHEN MAX(Valor) IS NULL THEN '''' ELSE Valor END IdDispositivo                                               FROM trx_ConfiguracionesLocales                                              WHERE IdOpcionConfiguracion = ''022''                                          )  ||        ''000000000'') ELSE MAX(ID) END UltimoTareo    FROM trx_Tareos;</t>
  </si>
  <si>
    <t>182</t>
  </si>
  <si>
    <t>ACTUALIZAR trx_Tareos_Detalle</t>
  </si>
  <si>
    <t>-- Id: 182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t>
  </si>
  <si>
    <t>2022-06-13 11:53:23.877</t>
  </si>
  <si>
    <t>183</t>
  </si>
  <si>
    <t>CONTAR trx_Tareos_Detalle</t>
  </si>
  <si>
    <t>-- Id: 183 / NombreQuery: CONTAR trx_Tareos_Detalle  SELECT COUNT( * )     FROM trx_Tareos_Detalle   WHERE IdEmpresa = ? AND          IdTareo = ?;</t>
  </si>
  <si>
    <t>184</t>
  </si>
  <si>
    <t>ELIMINAR TABLA trx_Tareos_Detalle</t>
  </si>
  <si>
    <t>-- Id: 184 / NombreQuery: ELIMINAR TABLA trx_Tareos_Detalle  DROP TABLE IF EXISTS trx_Tareos_Detalle;</t>
  </si>
  <si>
    <t>2022-06-13 11:53:23.893</t>
  </si>
  <si>
    <t>185</t>
  </si>
  <si>
    <t>ELIMINAR trx_Tareos_Detalle</t>
  </si>
  <si>
    <t>-- Id: 185 / NombreQuery: ELIMINAR trx_Tareos_Detalle  DELETE FROM trx_Tareos_Detalle        WHERE IdEmpresa = ? AND               IdTareo = ? AND               Item = ?;</t>
  </si>
  <si>
    <t>186</t>
  </si>
  <si>
    <t>INSERTAR trx_Tareos_Detalle</t>
  </si>
  <si>
    <t>-- Id: 186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t>
  </si>
  <si>
    <t>2022-06-13 11:53:23.910</t>
  </si>
  <si>
    <t>187</t>
  </si>
  <si>
    <t>LIMPIAR TABLA trx_Tareos_Detalle</t>
  </si>
  <si>
    <t>-- Id: 187 / NombreQuery: LIMPIAR TABLA trx_Tareos_Detalle  DELETE FROM trx_Tareos_Detalle;</t>
  </si>
  <si>
    <t>188</t>
  </si>
  <si>
    <t>LISTAR trx_Tareos_Detalle</t>
  </si>
  <si>
    <t>-- Id: 188 / NombreQuery: LISTAR trx_Tareos_Detalle  SELECT *    FROM trx_Tareos_Detalle;</t>
  </si>
  <si>
    <t>2022-06-13 11:53:23.923</t>
  </si>
  <si>
    <t>189</t>
  </si>
  <si>
    <t>OBTENER trx_Tareos_Detalle</t>
  </si>
  <si>
    <t>-- Id: 189 / NombreQuery: OBTENER trx_Tareos_Detalle  SELECT *    FROM trx_Tareos_Detalle   WHERE IdEmpresa = ? AND          IdTareo = ? AND          Item = ?;</t>
  </si>
  <si>
    <t>2022-06-13 11:53:23.940</t>
  </si>
  <si>
    <t>190</t>
  </si>
  <si>
    <t>OBTENER trx_Tareos_Detalle X ID</t>
  </si>
  <si>
    <t>-- Id: 190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FROM trx_Tareos_Detalle TD         INNER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t>
  </si>
  <si>
    <t>2023-05-16 14:33:23.283</t>
  </si>
  <si>
    <t>191</t>
  </si>
  <si>
    <t>ELIMINAR trx_Tareos_Detalle EN BLOQUE</t>
  </si>
  <si>
    <t>-- Id: 191 / NombreQuery: ELIMINAR trx_Tareos_Detalle EN BLOQUE  DELETE FROM trx_Tareos_Detalle        WHERE IdEmpresa = ? AND               IdTareo = ?;</t>
  </si>
  <si>
    <t>2022-06-13 11:53:23.957</t>
  </si>
  <si>
    <t>192</t>
  </si>
  <si>
    <t>OBTENER PLANILLA</t>
  </si>
  <si>
    <t>-- Id: 192 / NombreQuery: OBTENER PLANILLA  SELECT IdPlanilla  FROM mst_Personas  WHERE IdEmpresa=? AND        NroDocumento=?;</t>
  </si>
  <si>
    <t>2022-06-13 11:53:23.970</t>
  </si>
  <si>
    <t>193</t>
  </si>
  <si>
    <t>CREAR TABLA crs_EmpresasVsModulos</t>
  </si>
  <si>
    <t>-- Id: 193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t>
  </si>
  <si>
    <t>crs_EmpresasVsModulos</t>
  </si>
  <si>
    <t>2022-08-31 16:38:27.140</t>
  </si>
  <si>
    <t>194</t>
  </si>
  <si>
    <t>ACTUALIZAR crs_EmpresasVsModulos</t>
  </si>
  <si>
    <t>-- Id: 194 / NombreQuery: ACTUALIZAR crs_EmpresasVsModulos  UPDATE crs_EmpresasVsModulos  SET IdEstado=?,      FechaHoraActualizacion=DATETIME(''now'',''localtime'')  WHERE IdEmpresa=?AND        IdModulo=?;</t>
  </si>
  <si>
    <t>2022-06-13 11:53:23.987</t>
  </si>
  <si>
    <t>195</t>
  </si>
  <si>
    <t>DESCARGAR DATA crs_EmpresasVsModulos</t>
  </si>
  <si>
    <t>-- Id: 195 / NombreQuery: DESCARGAR DATA crs_EmpresasVsModulos  EXEC sp_Dgm_Gen_ListarEmpresasVsModulos</t>
  </si>
  <si>
    <t>2022-06-13 11:53:24.003</t>
  </si>
  <si>
    <t>196</t>
  </si>
  <si>
    <t>ELIMINAR crs_EmpresasVsModulos</t>
  </si>
  <si>
    <t>-- Id: 196 / NombreQuery: ELIMINAR crs_EmpresasVsModulos  DELETE FROM crs_EmpresasVsModulos        WHERE IdEmpresa = ? AND IdModulo=?;</t>
  </si>
  <si>
    <t>197</t>
  </si>
  <si>
    <t>ELIMINAR TABLA crs_EmpresasVsModulos</t>
  </si>
  <si>
    <t>-- Id: 197 / NombreQuery: ELIMINAR TABLA crs_EmpresasVsModulos  DROP TABLE IF EXISTS crs_EmpresasVsModulos;</t>
  </si>
  <si>
    <t>2022-06-13 11:53:24.017</t>
  </si>
  <si>
    <t>198</t>
  </si>
  <si>
    <t>INSERTAR crs_EmpresasVsModulos</t>
  </si>
  <si>
    <t>-- Id: 198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t>
  </si>
  <si>
    <t>199</t>
  </si>
  <si>
    <t>LIMPIAR TABLA crs_EmpresasVsModulos</t>
  </si>
  <si>
    <t>-- Id: 199 / NombreQuery: LIMPIAR TABLA crs_EmpresasVsModulos  DELETE FROM crs_EmpresasVsModulos;</t>
  </si>
  <si>
    <t>2022-06-13 11:53:24.033</t>
  </si>
  <si>
    <t>200</t>
  </si>
  <si>
    <t>OBTENER MODULOS X EMPRESA</t>
  </si>
  <si>
    <t>-- Id: 200 / NombreQuery: OBTENER MODULOS X EMPRESA  SELECT EVM.IdModulo,         MO.Dex    FROM crs_EmpresasVsModulos EVM         INNER JOIN         mst_Modulos MO ON EVM.IdModulo = MO.Id   WHERE MO.IdEstado = ''AC'' AND          MO.Id &lt;&gt; 0 AND          EVM.IdEmpresa = ?;</t>
  </si>
  <si>
    <t>2022-06-13 11:53:24.050</t>
  </si>
  <si>
    <t>201</t>
  </si>
  <si>
    <t>TRANSFERIR trx_Tareos</t>
  </si>
  <si>
    <t xml:space="preserve">-- Id: 201 / NombreQuery: TRANSFERIR trx_Tareos  EXEC sp_Dgm_Tareos_TransferirTareo </t>
  </si>
  <si>
    <t>202</t>
  </si>
  <si>
    <t>TRANSFERIR trx_Tareos_Detalle</t>
  </si>
  <si>
    <t xml:space="preserve">-- Id: 202 / NombreQuery: TRANSFERIR trx_Tareos_Detalle  EXEC sp_Dgm_Tareos_TransferirTareo_Detalle </t>
  </si>
  <si>
    <t>2022-06-13 11:53:24.063</t>
  </si>
  <si>
    <t>203</t>
  </si>
  <si>
    <t>OBTENER trx_Tareos XA TRANSFERIR</t>
  </si>
  <si>
    <t>-- Id: 203 / NombreQuery: OBTENER trx_Tareos XA TRANSFERIR  SELECT IdEmpresa,         Id,         Fecha,         IdTurno,         IdEstado,         IdUsuarioCrea,         FechaHoraCreacion,         IdUsuarioActualiza,         FechaHoraActualizacion,         TotalHoras,         TotalRendimientos,         TotalDetalles,         Observaciones    FROM trx_Tareos   WHERE IdEmpresa = ? AND          Id = ?;</t>
  </si>
  <si>
    <t>2022-06-13 11:53:24.080</t>
  </si>
  <si>
    <t>204</t>
  </si>
  <si>
    <t>OBTENER trx_Tareos_Detalle XA TRANSFERIR</t>
  </si>
  <si>
    <t>-- Id: 204 / NombreQuery: OBTENER trx_Tareos_Detalle XA TRANSFERIR  SELECT *    FROM trx_tareos_detalle   WHERE IdEmpresa = ? AND          IdTareo = ?;</t>
  </si>
  <si>
    <t>2022-06-13 11:53:24.097</t>
  </si>
  <si>
    <t>205</t>
  </si>
  <si>
    <t>MARCAR TAREO COMO TRANSFERIDO</t>
  </si>
  <si>
    <t>-- Id: 205 / NombreQuery: MARCAR TAREO COMO TRANSFERIDO  UPDATE trx_tareos     SET IdEstado = ''TR'',         FechaHoraTransferencia = ?,         IdUsuarioActualiza = ?,         FechaHoraActualizacion = DATETIME(''now'', ''localtime'')    WHERE IdEmpresa = ? AND          Id = ?;</t>
  </si>
  <si>
    <t>2022-06-13 11:53:24.110</t>
  </si>
  <si>
    <t>206</t>
  </si>
  <si>
    <t>ELIMINAR trx_Tareos_Detalle PENDIENTES X ID</t>
  </si>
  <si>
    <t>-- Id: 206 / NombreQuery: ELIMINAR trx_Tareos_Detalle PENDIENTES X ID  DELETE FROM trx_Tareos_Detalle        WHERE IdTareo IN (      SELECT Id        FROM trx_Tareos       WHERE IdEstado = ''PE'' AND              IdEmpresa = ? AND              IdTareo = ?  );    SELECT ''1'';</t>
  </si>
  <si>
    <t>207</t>
  </si>
  <si>
    <t>ELIMINAR trx_Tareos PENDIENTES X ID</t>
  </si>
  <si>
    <t>-- Id: 207 / NombreQuery: ELIMINAR trx_Tareos PENDIENTES X ID  DELETE FROM trx_Tareos        WHERE IdEstado = ''PE'' AND               IdEmpresa = ? AND               Id = ?;    SELECT ''1'';</t>
  </si>
  <si>
    <t>2022-06-13 11:53:24.127</t>
  </si>
  <si>
    <t>208</t>
  </si>
  <si>
    <t>TAREOS REPORTE RESUMEN 1</t>
  </si>
  <si>
    <t>-- Id: 208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t>
  </si>
  <si>
    <t>2023-05-22 12:11:03.880</t>
  </si>
  <si>
    <t>209</t>
  </si>
  <si>
    <t>TAREOS REPORTE RESUMEN 2</t>
  </si>
  <si>
    <t>-- Id: 209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t>
  </si>
  <si>
    <t>2023-05-22 12:11:03.893</t>
  </si>
  <si>
    <t>210</t>
  </si>
  <si>
    <t>TAREOS REPORTE RESUMEN 3</t>
  </si>
  <si>
    <t>-- Id: 210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t>
  </si>
  <si>
    <t>2023-05-22 12:11:03.903</t>
  </si>
  <si>
    <t>211</t>
  </si>
  <si>
    <t>OBTENER SUPERVISORES X DIA</t>
  </si>
  <si>
    <t>-- Id: 211 / NombreQuery: OBTENER SUPERVISORES X DIA  SELECT DISTINCT T.IdUsuarioCrea Clave,                  U.NombreUsuario Valor,                  T.IdUsuarioCrea || '' | '' || U.NombreUsuario Concatenado    FROM trx_Tareos T         INNER JOIN         mst_Usuarios U ON T.IdEmpresa = U.IdEmpresa AND                            T.IdUsuarioCrea = U.Id   WHERE T.IdEmpresa = ? AND          T.Fecha = ?;</t>
  </si>
  <si>
    <t>2023-05-22 12:12:21.590</t>
  </si>
  <si>
    <t>212</t>
  </si>
  <si>
    <t>ACTUALIZAR ITEM trx_Tareos_Detalle</t>
  </si>
  <si>
    <t>-- Id: 212 / NombreQuery: ACTUALIZAR ITEM trx_Tareos_Detalle  UPDATE trx_Tareos_Detalle SET Item=ROWID        WHERE IdEmpresa = ? AND              IdTareo = ?;</t>
  </si>
  <si>
    <t>2022-06-13 11:53:24.160</t>
  </si>
  <si>
    <t>mst_DispositivosMoviles</t>
  </si>
  <si>
    <t>CREAR TABLA mst_DispositivosMoviles</t>
  </si>
  <si>
    <t>ACTUALIZAR mst_DispositivosMoviles</t>
  </si>
  <si>
    <t>CLAVE VALOR mst_DispositivosMoviles</t>
  </si>
  <si>
    <t>DESCARGAR DATA mst_DispositivosMoviles</t>
  </si>
  <si>
    <t>ELIMINAR mst_DispositivosMoviles</t>
  </si>
  <si>
    <t>ELIMINAR TABLA mst_DispositivosMoviles</t>
  </si>
  <si>
    <t>INSERTAR mst_DispositivosMoviles</t>
  </si>
  <si>
    <t>LIMPIAR TABLA mst_DispositivosMoviles</t>
  </si>
  <si>
    <t>LISTAR mst_DispositivosMoviles</t>
  </si>
  <si>
    <t>OBTENER mst_DispositivosMoviles</t>
  </si>
  <si>
    <t>Query</t>
  </si>
  <si>
    <t>Insert</t>
  </si>
  <si>
    <t>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t>
  </si>
  <si>
    <t>UPDATE mst_DispositivosMoviles
   SET NroTelefonico = ?,
       Propietario = ?,
       IdEstado = ?,
       IdUsuarioActualiza = ?,
       FechaHoraActualizacion = DATETIME(''''now'''', ''''localtime'''') 
 WHERE IdEmpresa = ? AND 
       Mac = ? AND
       Imei = ?;</t>
  </si>
  <si>
    <t>SELECT Indice Clave,
       Imei || Propietario Valor,
       Indice || '''' | '''' || Imei || Propietario Concatenado
  FROM mst_DispositivosMoviles
 WHERE IdEmpresa = ?;</t>
  </si>
  <si>
    <t>EXEC sp_Dgm_Gen_ListarDispositivosMoviles</t>
  </si>
  <si>
    <t>DELETE FROM mst_DispositivosMoviles
      WHERE IdEmpresa = ? AND 
            Mac = ? AND
            Imei = ?;</t>
  </si>
  <si>
    <t>DROP TABLE IF EXISTS mst_DispositivosMoviles;</t>
  </si>
  <si>
    <t>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</si>
  <si>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DELETE FROM mst_DispositivosMoviles;</t>
  </si>
  <si>
    <t>SELECT *
  FROM mst_DispositivosMoviles;</t>
  </si>
  <si>
    <t>SELECT *
  FROM mst_DispositivosMoviles
 WHERE IdEmpresa = ? AND 
       Mac = ? AND 
       Imei = ?;</t>
  </si>
  <si>
    <t>OrdenTabla</t>
  </si>
  <si>
    <t>213</t>
  </si>
  <si>
    <t>214</t>
  </si>
  <si>
    <t>215</t>
  </si>
  <si>
    <t>216</t>
  </si>
  <si>
    <t>217</t>
  </si>
  <si>
    <t>218</t>
  </si>
  <si>
    <t>219</t>
  </si>
  <si>
    <t>220</t>
  </si>
  <si>
    <t>221</t>
  </si>
  <si>
    <t>222</t>
  </si>
  <si>
    <t>UPDATE mst_DispositivosMoviles
   SET NroTelefonico = ?,
       Propietario = ?,
       IdEstado = ?,
       IdUsuarioActualiza = ?,
       FechaHoraActualizacion = DATETIME(''now'', ''localtime'') 
 WHERE IdEmpresa = ? AND 
       Mac = ? AND 
       Imei = ?;</t>
  </si>
  <si>
    <t>SELECT Indice Clave,
       Imei || Propietario Valor,
       Indice || '' | '' || Imei || Propietario Concatenado
  FROM mst_DispositivosMoviles
 WHERE IdEmpresa = ?;</t>
  </si>
  <si>
    <t>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</si>
  <si>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 Id: 001 / NombreQuery: CREAR TABLA mst_Estados_x000D_
CREATE TABLE IF NOT EXISTS mst_Estados (_x000D_
   Id                     VARCHAR (3)   PRIMARY KEY,_x000D_
   Dex                    VARCHAR (100) NOT NULL,_x000D_
   IdUsuarioCrea          VARCHAR (50),_x000D_
   FechaHoraCreacion      DATETIME,_x000D_
   IdUsuarioActualiza     VARCHAR (50),_x000D_
   FechaHoraActualizacion DATETIME_x000D_
);</t>
  </si>
  <si>
    <t xml:space="preserve">-- Id: 002 / NombreQuery: CREAR TABLA mst_Empresas_x000D_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t>
  </si>
  <si>
    <t>-- Id: 003 / NombreQuery: CREAR TABLA mst_Modulos_x000D_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t>
  </si>
  <si>
    <t>-- Id: 004 / NombreQuery: CREAR TABLA mst_Dias_x000D_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t>
  </si>
  <si>
    <t>-- Id: 005 / NombreQuery: CREAR TABLA mst_Usuarios_x000D_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</si>
  <si>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006 / NombreQuery: CREAR TABLA mst_Personas_x000D_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</si>
  <si>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007 / NombreQuery: CREAR TABLA mst_Cultivos_x000D_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</si>
  <si>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008 / NombreQuery: CREAR TABLA mst_Variedades_x000D_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</si>
  <si>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009 / NombreQuery: CREAR TABLA mst_Actividades_x000D_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</si>
  <si>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010 / NombreQuery: CREAR TABLA mst_Labores_x000D_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</si>
  <si>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011 / NombreQuery: CREAR TABLA mst_Consumidores_x000D_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</si>
  <si>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012 / NombreQuery: CREAR TABLA trx_Tareos_x000D_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t>
  </si>
  <si>
    <t>-- Id: 014 / NombreQuery: CREAR TABLA mst_OpcionesConfiguracion_x000D_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</si>
  <si>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016 / NombreQuery: CREAR TABLA otr_VersionesSoftware_x000D_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</si>
  <si>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017 / NombreQuery: CREAR TABLA mst_QuerysSqlite_x000D_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t>
  </si>
  <si>
    <t>-- Id: 018 / NombreQuery: CREAR TABLA mst_Turnos_x000D_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</si>
  <si>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019 / NombreQuery: CREAR TABLA trx_PersonalNuevo_x000D_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t>
  </si>
  <si>
    <t>-- Id: 020 / NombreQuery: EXISTE ID_x000D_
SELECT ''SELECT CASE WHEN COUNT( * ) = 1 THEN ''''TRUE'''' ELSE ''''FALSE'''' END Existe_x000D_
  FROM #_x000D_
 WHERE IdEmpresa = ? AND _x000D_
       Id = ?;'' Query</t>
  </si>
  <si>
    <t>-- Id: 021 / NombreQuery: ACTUALIZAR mst_Actividades_x000D_
UPDATE mst_Actividades_x000D_
   SET Dex = ?,_x000D_
       IdEstado = ?,_x000D_
       IdUsuarioActualiza = ?,_x000D_
       FechaHoraActualiza = DATETIME(''now'',_x000D_
                                     ''localtime'') _x000D_
 WHERE IdEmpresa = ? AND _x000D_
       Id = ?;</t>
  </si>
  <si>
    <t>-- Id: 022 / NombreQuery: CLAVE VALOR mst_Actividades_x000D_
SELECT Id Clave,_x000D_
       Dex Valor,_x000D_
       Id || '' | '' || Dex Concatenado_x000D_
  FROM mst_Actividades_x000D_
 WHERE IdEmpresa = ?;</t>
  </si>
  <si>
    <t>-- Id: 023 / NombreQuery: DESCARGAR DATA mst_Actividades_x000D_
EXEC sp_Dgm_Gen_ListarActividades</t>
  </si>
  <si>
    <t>-- Id: 024 / NombreQuery: ELIMINAR mst_Actividades_x000D_
DELETE FROM mst_Actividades_x000D_
      WHERE IdEmpresa = ? AND _x000D_
            Id = ?;</t>
  </si>
  <si>
    <t>-- Id: 025 / NombreQuery: ELIMINAR TABLA mst_Actividades_x000D_
DROP TABLE IF EXISTS mst_Actividades;</t>
  </si>
  <si>
    <t>-- Id: 026 / NombreQuery: INSERTAR mst_Actividades_x000D_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</si>
  <si>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027 / NombreQuery: LIMPIAR TABLA mst_Actividades_x000D_
DELETE FROM mst_Actividades;</t>
  </si>
  <si>
    <t>-- Id: 028 / NombreQuery: LISTAR mst_Actividades_x000D_
SELECT *_x000D_
  FROM mst_Actividades;</t>
  </si>
  <si>
    <t>-- Id: 029 / NombreQuery: OBTENER mst_Actividades_x000D_
SELECT *_x000D_
  FROM mst_Actividades_x000D_
 WHERE IdEmpresa = ? AND _x000D_
       Id = ?;</t>
  </si>
  <si>
    <t>-- Id: 030 / NombreQuery: ACTUALIZAR mst_Consumidores_x000D_
UPDATE mst_Consumidores_x000D_
   SET Dex = ?,_x000D_
       IdEstado = ?,_x000D_
       IdUsuarioActualiza = ?,_x000D_
       FechaHoraActualizacion = DATETIME(''now'',_x000D_
                                         ''localtime'') _x000D_
 WHERE IdEmpresa = ? AND _x000D_
       Id = ?;</t>
  </si>
  <si>
    <t>-- Id: 031 / NombreQuery: CLAVE VALOR mst_Consumidores_x000D_
SELECT Id Clave,_x000D_
       Dex Valor,_x000D_
       Id || '' | '' || Dex Concatenado_x000D_
  FROM mst_Consumidores_x000D_
 WHERE IdEmpresa = ?;</t>
  </si>
  <si>
    <t>-- Id: 032 / NombreQuery: DESCARGAR DATA mst_Consumidores_x000D_
EXEC sp_Dgm_Gen_ListarConsumidores</t>
  </si>
  <si>
    <t>-- Id: 033 / NombreQuery: ELIMINAR mst_Consumidores_x000D_
DELETE FROM mst_Consumidores_x000D_
      WHERE IdEmpresa = ? AND _x000D_
            Id = ?;</t>
  </si>
  <si>
    <t>-- Id: 034 / NombreQuery: ELIMINAR TABLA mst_Consumidores_x000D_
DROP TABLE IF EXISTS mst_Consumidores;</t>
  </si>
  <si>
    <t>-- Id: 035 / NombreQuery: INSERTAR mst_Consumidores_x000D_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t>
  </si>
  <si>
    <t>-- Id: 036 / NombreQuery: LIMPIAR TABLA mst_Consumidores_x000D_
DELETE FROM mst_Consumidores;</t>
  </si>
  <si>
    <t>-- Id: 037 / NombreQuery: LISTAR mst_Consumidores_x000D_
SELECT *_x000D_
  FROM mst_Consumidores;</t>
  </si>
  <si>
    <t>-- Id: 038 / NombreQuery: OBTENER mst_Consumidores_x000D_
SELECT *_x000D_
  FROM mst_Consumidores_x000D_
 WHERE IdEmpresa = ? AND _x000D_
       Id = ?;</t>
  </si>
  <si>
    <t>-- Id: 039 / NombreQuery: ACTUALIZAR mst_Cultivos_x000D_
UPDATE mst_Cultivos_x000D_
   SET Dex = ?,-- VARCHAR (300),_x000D_
       IdEstado = ?,-- VARCHAR (3),_x000D_
       IdUsuarioActualiza = ?,-- VARCHAR (50),_x000D_
       FechaHoraActualizacion =  DATETIME(''now'',''localtime'') -- DATETIME,_x000D_
 WHERE IdEmpresa = ? AND _x000D_
       Id = ?;</t>
  </si>
  <si>
    <t>-- Id: 040 / NombreQuery: CLAVE VALOR mst_Cultivos_x000D_
SELECT Id Clave,_x000D_
       Dex Valor,_x000D_
       Id || '' | '' || Dex Concatenado_x000D_
  FROM mst_Cultivos_x000D_
 WHERE IdEmpresa = ?;</t>
  </si>
  <si>
    <t>-- Id: 041 / NombreQuery: DESCARGAR DATA mst_Cultivos_x000D_
EXEC sp_Dgm_Gen_ListarCultivos</t>
  </si>
  <si>
    <t>-- Id: 042 / NombreQuery: ELIMINAR mst_Cultivos_x000D_
DELETE FROM mst_Cultivos_x000D_
      WHERE IdEmpresa = ? AND _x000D_
            Id = ?;</t>
  </si>
  <si>
    <t>-- Id: 043 / NombreQuery: ELIMINAR TABLA mst_Cultivos_x000D_
DROP TABLE IF EXISTS mst_Cultivos;</t>
  </si>
  <si>
    <t>-- Id: 044 / NombreQuery: INSERTAR mst_Cultivos_x000D_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t>
  </si>
  <si>
    <t>-- Id: 045 / NombreQuery: LIMPIAR TABLA mst_Cultivos_x000D_
DELETE FROM mst_Cultivos;</t>
  </si>
  <si>
    <t>-- Id: 046 / NombreQuery: LISTAR mst_Cultivos_x000D_
SELECT *_x000D_
  FROM mst_Cultivos;</t>
  </si>
  <si>
    <t>-- Id: 047 / NombreQuery: OBTENER mst_Cultivos_x000D_
SELECT *_x000D_
  FROM mst_Cultivos_x000D_
 WHERE IdEmpresa = ? AND _x000D_
       Id = ?;</t>
  </si>
  <si>
    <t>-- Id: 048 / NombreQuery: ACTUALIZAR mst_Dias_x000D_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t>
  </si>
  <si>
    <t>-- Id: 049 / NombreQuery: DESCARGAR DATA mst_Dias_x000D_
EXEC sp_Dgm_Gen_ListarDias</t>
  </si>
  <si>
    <t>-- Id: 050 / NombreQuery: ELIMINAR mst_Dias_x000D_
DELETE FROM mst_Dias_x000D_
      WHERE Dia = ?;</t>
  </si>
  <si>
    <t>-- Id: 051 / NombreQuery: ELIMINAR TABLA mst_Dias_x000D_
DROP TABLE IF EXISTS mst_Dias;</t>
  </si>
  <si>
    <t>-- Id: 052 / NombreQuery: INSERTAR mst_Dias_x000D_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t>
  </si>
  <si>
    <t>-- Id: 053 / NombreQuery: LIMPIAR TABLA mst_Dias_x000D_
DELETE FROM mst_Dias;</t>
  </si>
  <si>
    <t>-- Id: 054 / NombreQuery: LISTAR mst_Dias_x000D_
SELECT *_x000D_
  FROM mst_Dias;</t>
  </si>
  <si>
    <t>-- Id: 055 / NombreQuery: OBTENER mst_Dias_x000D_
SELECT *_x000D_
  FROM mst_DiaS_x000D_
 WHERE Id = ?;</t>
  </si>
  <si>
    <t>-- Id: 056 / NombreQuery: ACTUALIZAR mst_Empresas_x000D_
UPDATE mst_Empresas_x000D_
   SET RazonSocial = ?,_x000D_
       Ruc = ?,_x000D_
       Direccion = ?,_x000D_
       Email = ?,_x000D_
       Telefono = ?,_x000D_
       IdEstado = ?,_x000D_
       FechaHoraActualizacion = DATETIME(''now'',_x000D_
                                         ''localtime'') _x000D_
 WHERE Id = ?;</t>
  </si>
  <si>
    <t>-- Id: 057 / NombreQuery: CLAVE VALOR mst_Empresas_x000D_
SELECT Id Clave,_x000D_
       RazonSocial Valor,_x000D_
       Id || '' | '' || RazonSocial Concatenado_x000D_
  FROM mst_Empresas;</t>
  </si>
  <si>
    <t>-- Id: 058 / NombreQuery: DESCARGAR DATA mst_Empresas_x000D_
EXEC sp_Dgm_Gen_ListarEmpresas</t>
  </si>
  <si>
    <t>-- Id: 059 / NombreQuery: ELIMINAR mst_Empresas_x000D_
DELETE FROM mst_Empresas_x000D_
      WHERE Id = ?;</t>
  </si>
  <si>
    <t>-- Id: 060 / NombreQuery: ELIMINAR TABLA mst_Empresas_x000D_
DROP TABLE IF EXISTS mst_Empresas;</t>
  </si>
  <si>
    <t>-- Id: 061 / NombreQuery: INSERTAR mst_Empresas_x000D_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t>
  </si>
  <si>
    <t>-- Id: 062 / NombreQuery: LIMPIAR TABLA mst_Empresas_x000D_
DELETE FROM mst_Empresas;</t>
  </si>
  <si>
    <t>-- Id: 063 / NombreQuery: LISTAR mst_Empresas_x000D_
SELECT *_x000D_
  FROM mst_Empresas;</t>
  </si>
  <si>
    <t>-- Id: 064 / NombreQuery: OBTENER mst_Empresas_x000D_
SELECT *_x000D_
  FROM mst_Empresas_x000D_
 WHERE Id = ?;</t>
  </si>
  <si>
    <t>-- Id: 065 / NombreQuery: ACTUALIZAR mst_Estados_x000D_
UPDATE mst_Estados_x000D_
   SET Dex = ?,_x000D_
       IdUsuarioActualiza = ?,_x000D_
       FechaHoraActualizacion = DATETIME(''now'',_x000D_
                                         ''localtime'') _x000D_
 WHERE Id = ?;</t>
  </si>
  <si>
    <t>-- Id: 066 / NombreQuery: CLAVE VALOR mst_Estados_x000D_
SELECT Id Clave,_x000D_
       Dex Valor,_x000D_
       Id || '' | '' || Dex Concatenado_x000D_
  FROM mst_Estados;</t>
  </si>
  <si>
    <t>-- Id: 067 / NombreQuery: DESCARGAR DATA mst_Estados_x000D_
EXEC sp_Dgm_Gen_ListarEstados</t>
  </si>
  <si>
    <t>-- Id: 068 / NombreQuery: ELIMINAR mst_Estados_x000D_
DELETE FROM mst_Estados_x000D_
      WHERE Id = ?;</t>
  </si>
  <si>
    <t>-- Id: 069 / NombreQuery: ELIMINAR TABLA mst_Estados_x000D_
DROP TABLE IF EXISTS mst_Estados;</t>
  </si>
  <si>
    <t>-- Id: 070 / NombreQuery: INSERTAR mst_Estados_x000D_
INSERT INTO mst_Estados VALUES (_x000D_
                           ?,--Id,_x000D_
                           ?,--Dex,_x000D_
                           ?,--IdUsuarioCrea,_x000D_
                           DATETIME(''now'',''localtime''),_x000D_
                           ?,--IdUsuarioActualiza,_x000D_
                           DATETIME(''now'',''localtime'') _x000D_
                        );</t>
  </si>
  <si>
    <t>-- Id: 071 / NombreQuery: LIMPIAR TABLA mst_Estados_x000D_
DELETE FROM mst_Estados;</t>
  </si>
  <si>
    <t>-- Id: 072 / NombreQuery: LISTAR mst_Estados_x000D_
SELECT *_x000D_
  FROM mst_Estados;</t>
  </si>
  <si>
    <t>-- Id: 073 / NombreQuery: OBTENER mst_Estados_x000D_
SELECT *_x000D_
  FROM mst_Estados_x000D_
 WHERE Id = ?;</t>
  </si>
  <si>
    <t>-- Id: 074 / NombreQuery: ACTUALIZAR mst_Labores_x000D_
UPDATE mst_Labores_x000D_
   SET Dex = ?,_x000D_
       IdEstado = ?,_x000D_
       IdUsuarioActualiza = ?,_x000D_
       FechaHoraActualizacion = DATETIME(''now'',_x000D_
                                         ''localtime'') _x000D_
 WHERE IdEmpresa = ? AND _x000D_
       IdActividad = ? AND _x000D_
       Id = ?;</t>
  </si>
  <si>
    <t>-- Id: 075 / NombreQuery: CLAVE VALOR mst_Labores_x000D_
SELECT Id Clave,_x000D_
       Dex Valor,_x000D_
       Id || '' | '' || Dex Concatenado_x000D_
  FROM mst_Labores_x000D_
 WHERE IdEmpresa = ? AND _x000D_
       IdActividad = ?;</t>
  </si>
  <si>
    <t>-- Id: 076 / NombreQuery: DESCARGAR DATA mst_Labores_x000D_
EXEC sp_Dgm_Gen_ListarLabores</t>
  </si>
  <si>
    <t>-- Id: 077 / NombreQuery: ELIMINAR mst_Labores_x000D_
DELETE FROM mst_Labores_x000D_
      WHERE IdEmpresa = ? AND _x000D_
            IdActividad = ? AND _x000D_
            Id = ?;</t>
  </si>
  <si>
    <t>-- Id: 078 / NombreQuery: ELIMINAR TABLA mst_Labores_x000D_
DROP TABLE IF EXISTS mst_Labores;</t>
  </si>
  <si>
    <t>-- Id: 079 / NombreQuery: INSERTAR mst_Labores_x000D_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t>
  </si>
  <si>
    <t>-- Id: 080 / NombreQuery: LIMPIAR TABLA mst_Labores_x000D_
DELETE FROM mst_Labores;</t>
  </si>
  <si>
    <t>-- Id: 081 / NombreQuery: LISTAR mst_Labores_x000D_
SELECT *_x000D_
  FROM mst_Labores;</t>
  </si>
  <si>
    <t>-- Id: 082 / NombreQuery: OBTENER mst_Labores_x000D_
SELECT *_x000D_
  FROM mst_Labores_x000D_
 WHERE IdEmpresa = ? AND _x000D_
       IdActividad = ? AND _x000D_
       Id = ?;</t>
  </si>
  <si>
    <t>-- Id: 083 / NombreQuery: ACTUALIZAR mst_Modulos_x000D_
UPDATE mst_Modulos_x000D_
   SET Dex = ?,_x000D_
       Icono = ?,_x000D_
       IdEstado = ?,_x000D_
       --IdUsuarioActualiza = ?,_x000D_
       FechaHoraActualizacion = DATETIME(''now'',''localtime'') _x000D_
 WHERE Id = ?;</t>
  </si>
  <si>
    <t>-- Id: 084 / NombreQuery: CLAVE VALOR mst_Modulos_x000D_
SELECT Id Clave,_x000D_
       Dex Valor,_x000D_
       Id || '' | '' || Dex Concatenado_x000D_
  FROM mst_Modulos;</t>
  </si>
  <si>
    <t>-- Id: 085 / NombreQuery: DESCARGAR DATA mst_Modulos_x000D_
EXEC sp_Dgm_Gen_ListarModulos</t>
  </si>
  <si>
    <t>-- Id: 086 / NombreQuery: ELIMINAR mst_Modulos_x000D_
DELETE FROM mst_Modulos_x000D_
      WHERE Id = ?;</t>
  </si>
  <si>
    <t>-- Id: 087 / NombreQuery: ELIMINAR TABLA mst_Modulos_x000D_
DROP TABLE IF EXISTS mst_Modulos;</t>
  </si>
  <si>
    <t>-- Id: 088 / NombreQuery: INSERTAR mst_Modulos_x000D_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</si>
  <si>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089 / NombreQuery: LIMPIAR TABLA mst_Modulos_x000D_
DELETE FROM mst_Modulos;</t>
  </si>
  <si>
    <t>-- Id: 090 / NombreQuery: LISTAR mst_Modulos_x000D_
SELECT Id,_x000D_
       Dex_x000D_
  FROM mst_Modulos_x000D_
 WHERE IdEstado = ''AC'' AND _x000D_
       Id &lt;&gt; 0 AND _x000D_
       IdEmpresa = ?;</t>
  </si>
  <si>
    <t>-- Id: 091 / NombreQuery: OBTENER mst_Modulos_x000D_
SELECT *_x000D_
  FROM mst_Modulos_x000D_
 WHERE Id = ?;</t>
  </si>
  <si>
    <t>-- Id: 092 / NombreQuery: ACTUALIZAR mst_OpcionesConfiguracion_x000D_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t>
  </si>
  <si>
    <t>-- Id: 093 / NombreQuery: CLAVE VALOR mst_OpcionesConfiguracion_x000D_
SELECT Id Clave,_x000D_
       Dex Valor,_x000D_
       Id || '' | '' || Dex Concatenado_x000D_
  FROM mst_OpcionesConfiguracion_x000D_
 WHERE IdEmpresa = ?;</t>
  </si>
  <si>
    <t>-- Id: 094 / NombreQuery: DESCARGAR DATA mst_OpcionesConfiguracion_x000D_
EXEC sp_Dgm_Gen_ListarOpcionesConfiguracion</t>
  </si>
  <si>
    <t>-- Id: 095 / NombreQuery: ELIMINAR mst_OpcionesConfiguracion_x000D_
DELETE FROM mst_OpcionesConfiguracion_x000D_
      WHERE Id = ? AND _x000D_
            IdModulos = ?;</t>
  </si>
  <si>
    <t>-- Id: 096 / NombreQuery: ELIMINAR TABLA mst_OpcionesConfiguracion_x000D_
DROP TABLE IF EXISTS mst_OpcionesConfiguracion;</t>
  </si>
  <si>
    <t>-- Id: 097 / NombreQuery: INSERTAR mst_OpcionesConfiguracion_x000D_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t>
  </si>
  <si>
    <t>-- Id: 098 / NombreQuery: LIMPIAR TABLA mst_OpcionesConfiguracion_x000D_
DELETE FROM mst_OpcionesConfiguracion;</t>
  </si>
  <si>
    <t>-- Id: 099 / NombreQuery: LISTAR mst_OpcionesConfiguracion_x000D_
SELECT *_x000D_
  FROM mst_OpcionesConfiguracion;</t>
  </si>
  <si>
    <t>-- Id: 100 / NombreQuery: OBTENER mst_OpcionesConfiguracion_x000D_
SELECT *_x000D_
  FROM mst_OpcionesConfiguracion_x000D_
 WHERE Id = ? AND _x000D_
       IdModulo = ?;</t>
  </si>
  <si>
    <t>-- Id: 101 / NombreQuery: ACTUALIZAR mst_Personas_x000D_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t>
  </si>
  <si>
    <t>-- Id: 102 / NombreQuery: CLAVE VALOR mst_Personas_x000D_
SELECT NroDocumento Clave,_x000D_
       IdCodigoGeneral Valor,_x000D_
       Paterno || '' '' || Materno || '' '' || Nombres Concatenado_x000D_
  FROM mst_Personas_x000D_
 WHERE IdEmpresa = ?;</t>
  </si>
  <si>
    <t>-- Id: 103 / NombreQuery: DESCARGAR DATA mst_Personas_x000D_
EXEC sp_Dgm_Gen_ListarPersonas</t>
  </si>
  <si>
    <t>-- Id: 104 / NombreQuery: ELIMINAR mst_Personas_x000D_
DELETE FROM mst_Personas_x000D_
      WHERE IdEmpresa = ? AND _x000D_
            NroDocumento = ?;</t>
  </si>
  <si>
    <t>-- Id: 105 / NombreQuery: ELIMINAR TABLA mst_Personas_x000D_
DROP TABLE IF EXISTS mst_Personas;</t>
  </si>
  <si>
    <t>-- Id: 106 / NombreQuery: INSERTAR mst_Personas_x000D_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t>
  </si>
  <si>
    <t>-- Id: 107 / NombreQuery: LIMPIAR TABLA mst_Personas_x000D_
DELETE FROM mst_Personas;</t>
  </si>
  <si>
    <t>-- Id: 108 / NombreQuery: LISTAR mst_Personas_x000D_
SELECT *_x000D_
  FROM mst_Personas;</t>
  </si>
  <si>
    <t>-- Id: 109 / NombreQuery: OBTENER mst_Personas_x000D_
SELECT *_x000D_
  FROM mst_Personas_x000D_
 WHERE IdEmpresa = ? AND _x000D_
       NroDocumento = ?;</t>
  </si>
  <si>
    <t>-- Id: 110 / NombreQuery: ACTUALIZAR mst_QuerysSqlite_x000D_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t>
  </si>
  <si>
    <t>-- Id: 111 / NombreQuery: CLAVE VALOR mst_QuerysSqlite_x000D_
SELECT Id Clave,_x000D_
       Dex Valor,_x000D_
       Id || '' | '' || Dex Concatenado_x000D_
  FROM mst_OpcionesConfiguracion_x000D_
 WHERE IdEmpresa = ?;</t>
  </si>
  <si>
    <t>-- Id: 112 / NombreQuery: DESCARGAR DATA mst_QuerysSqlite_x000D_
EXEC sp_Dgm_Gen_ListarQuerys</t>
  </si>
  <si>
    <t>-- Id: 113 / NombreQuery: ELIMINAR mst_QuerysSqlite_x000D_
DELETE FROM mst_QuerysSqlite_x000D_
      WHERE Id = ?;</t>
  </si>
  <si>
    <t>-- Id: 114 / NombreQuery: ELIMINAR TABLA mst_QuerysSqlite_x000D_
DROP TABLE IF EXISTS mst_QuerysSqlite;</t>
  </si>
  <si>
    <t>-- Id: 115 / NombreQuery: INSERTAR mst_QuerysSqlite_x000D_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t>
  </si>
  <si>
    <t>-- Id: 116 / NombreQuery: LIMPIAR TABLA mst_QuerysSqlite_x000D_
DELETE FROM mst_QuerysSqlite;</t>
  </si>
  <si>
    <t>-- Id: 117 / NombreQuery: LISTAR mst_QuerysSqlite_x000D_
SELECT *_x000D_
  FROM mst_QuerysSqlite;</t>
  </si>
  <si>
    <t>-- Id: 118 / NombreQuery: OBTENER mst_QuerysSqlite_x000D_
SELECT *_x000D_
  FROM mst_QuerysSqlite_x000D_
 WHERE Id = ?;</t>
  </si>
  <si>
    <t>-- Id: 119 / NombreQuery: ACTUALIZAR mst_Turnos_x000D_
UPDATE mst_Turnos_x000D_
   SET Dex = ?,_x000D_
       IdEstado = ?,_x000D_
       IdUsuarioActualiza = ?,_x000D_
       FechaHoraActualiza = DATETIME(''now'',_x000D_
                                     ''localtime'') _x000D_
 WHERE IdEmpresa = ? AND _x000D_
       Id = ?;</t>
  </si>
  <si>
    <t>-- Id: 120 / NombreQuery: CLAVE VALOR mst_Turnos_x000D_
SELECT Id Clave,_x000D_
       Dex Valor,_x000D_
       Id || '' | '' || Dex Concatenado_x000D_
  FROM mst_Turnos_x000D_
 WHERE IdEmpresa = ?;</t>
  </si>
  <si>
    <t>-- Id: 121 / NombreQuery: DESCARGAR DATA mst_Turnos_x000D_
EXEC sp_Dgm_Gen_ListarTurnos</t>
  </si>
  <si>
    <t>-- Id: 122 / NombreQuery: ELIMINAR mst_Turnos_x000D_
DELETE FROM mst_Turnos_x000D_
      WHERE IdEmpresa = ? AND _x000D_
            Id = ?;</t>
  </si>
  <si>
    <t>-- Id: 123 / NombreQuery: ELIMINAR TABLA mst_Turnos_x000D_
DROP TABLE IF EXISTS mst_Turnos;</t>
  </si>
  <si>
    <t>-- Id: 124 / NombreQuery: INSERTAR mst_Turnos_x000D_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</si>
  <si>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125 / NombreQuery: LIMPIAR TABLA mst_Turnos_x000D_
DELETE FROM mst_Turnos;</t>
  </si>
  <si>
    <t>-- Id: 126 / NombreQuery: LISTAR mst_Turnos_x000D_
SELECT *_x000D_
  FROM mst_Turnos;</t>
  </si>
  <si>
    <t>-- Id: 127 / NombreQuery: OBTENER mst_Turnos_x000D_
SELECT *_x000D_
  FROM mst_Turnos_x000D_
 WHERE IdEmpresa = ? AND _x000D_
       Id = ?;</t>
  </si>
  <si>
    <t>-- Id: 128 / NombreQuery: ACTUALIZAR mst_Usuarios_x000D_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t>
  </si>
  <si>
    <t>-- Id: 129 / NombreQuery: DESCARGAR DATA mst_Usuarios_x000D_
EXEC sp_Dgm_Gen_ListarUsuarios</t>
  </si>
  <si>
    <t>-- Id: 130 / NombreQuery: ELIMINAR mst_Usuarios_x000D_
DELETE FROM mst_Usuarios_x000D_
      WHERE IdEmpresa = ? AND _x000D_
            Id = ?;</t>
  </si>
  <si>
    <t>-- Id: 131 / NombreQuery: ELIMINAR TABLA mst_Usuarios_x000D_
DROP TABLE IF EXISTS mst_Usuarios;</t>
  </si>
  <si>
    <t>-- Id: 132 / NombreQuery: INSERTAR mst_Usuarios_x000D_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t>
  </si>
  <si>
    <t>-- Id: 133 / NombreQuery: LIMPIAR TABLA mst_Usuarios_x000D_
DELETE FROM mst_Usuarios;</t>
  </si>
  <si>
    <t>-- Id: 134 / NombreQuery: LISTAR mst_Usuarios_x000D_
SELECT *_x000D_
  FROM mst_Usuarios;</t>
  </si>
  <si>
    <t>-- Id: 135 / NombreQuery: OBTENER DATOS LOGIN_x000D_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t>
  </si>
  <si>
    <t>-- Id: 136 / NombreQuery: OBTENER mst_Usuarios_x000D_
SELECT *_x000D_
  FROM mst_Usuarios_x000D_
 WHERE IdEmpresa = ? AND _x000D_
       Id = ?;</t>
  </si>
  <si>
    <t>-- Id: 137 / NombreQuery: ACTUALIZAR mst_Variedades_x000D_
UPDATE mst_Variedades_x000D_
   SET Dex = ?,-- VARCHAR (300),_x000D_
       IdEstado = ?,-- VARCHAR (3),_x000D_
       IdUsuarioActualiza = ?,-- VARCHAR (50),_x000D_
       FechaHoraActualizacion = DATETIME(''now'',_x000D_
                                     ''localtime'') -- DATETIME,_x000D_
 WHERE IdEmpresa = ? AND _x000D_
       IdCultivo = ? AND _x000D_
       Id = ?;</t>
  </si>
  <si>
    <t>-- Id: 138 / NombreQuery: CLAVE VALOR mst_Variedades_x000D_
SELECT Id Clave,_x000D_
       Dex Valor,_x000D_
       Id || '' | '' || Dex Concatenado_x000D_
  FROM mst_Variedades_x000D_
 WHERE IdEmpresa = ? AND _x000D_
       IdCultivo = ?;</t>
  </si>
  <si>
    <t>-- Id: 139 / NombreQuery: DESCARGAR DATA mst_Variedades_x000D_
EXEC sp_Dgm_Gen_ListarVariedades</t>
  </si>
  <si>
    <t>-- Id: 140 / NombreQuery: ELIMINAR mst_Variedades_x000D_
DELETE FROM mst_Variedades_x000D_
      WHERE IdEmpresa = ? AND _x000D_
            IdCultivo = ? AND _x000D_
            Id = ?;</t>
  </si>
  <si>
    <t>-- Id: 141 / NombreQuery: ELIMINAR TABLA mst_Variedades_x000D_
DROP TABLE IF EXISTS mst_Variedades;</t>
  </si>
  <si>
    <t>-- Id: 142 / NombreQuery: INSERTAR mst_Variedades_x000D_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</si>
  <si>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143 / NombreQuery: LIMPIAR TABLA mst_Variedades_x000D_
DELETE FROM mst_Variedades;</t>
  </si>
  <si>
    <t>-- Id: 144 / NombreQuery: LISTAR mst_Variedades_x000D_
SELECT *_x000D_
  FROM mst_Variedades;</t>
  </si>
  <si>
    <t>-- Id: 145 / NombreQuery: OBTENER mst_Variedades_x000D_
SELECT *_x000D_
  FROM mst_Variedades_x000D_
 WHERE IdEmpresa = ? AND _x000D_
       IdCultivo = ? AND _x000D_
       Id = ?;</t>
  </si>
  <si>
    <t>-- Id: 146 / NombreQuery: ACTUALIZAR otr_VersionesSoftware_x000D_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t>
  </si>
  <si>
    <t>-- Id: 147 / NombreQuery: DESCARGAR DATA otr_VersionesSoftware_x000D_
EXEC sp_Dgm_Gen_ObtenerVersionSoftware ''?'',''?''</t>
  </si>
  <si>
    <t>-- Id: 148 / NombreQuery: ELIMINAR otr_VersionesSoftware_x000D_
DELETE FROM otr_VersionesSoftware_x000D_
      WHERE IdEmpresa = ? AND _x000D_
            Aplicativo = ? AND _x000D_
            Objetivo = ?;</t>
  </si>
  <si>
    <t>-- Id: 149 / NombreQuery: ELIMINAR TABLA otr_VersionesSoftware_x000D_
DROP TABLE IF EXISTS otr_VersionesSoftware;</t>
  </si>
  <si>
    <t>-- Id: 150 / NombreQuery: INSERTAR otr_VersionesSoftware_x000D_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t>
  </si>
  <si>
    <t>-- Id: 151 / NombreQuery: LIMPIAR TABLA otr_VersionesSoftware_x000D_
DELETE FROM otr_VersionesSoftware;</t>
  </si>
  <si>
    <t>-- Id: 152 / NombreQuery: LISTAR otr_VersionesSoftware_x000D_
SELECT *_x000D_
  FROM otr_VersionesSoftware;</t>
  </si>
  <si>
    <t>-- Id: 153 / NombreQuery: OBTENER otr_VersionesSoftware_x000D_
SELECT *_x000D_
  FROM otr_VersionesSoftware_x000D_
 WHERE IdEmpresa = ? AND _x000D_
       Aplicativo = ? AND _x000D_
       Objetivo = ?;</t>
  </si>
  <si>
    <t>-- Id: 154 / NombreQuery: ACTUALIZAR trx_ConfiguracionesLocales_x000D_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t>
  </si>
  <si>
    <t>-- Id: 155 / NombreQuery: ACTUALIZAR trx_ConfiguracionesLocales X DESCRIPCION_x000D_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t>
  </si>
  <si>
    <t>-- Id: 156 / NombreQuery: DESCARGAR DATA trx_ConfiguracionesLocales_x000D_
EXEC sp_Dgm_Gen_ObtenerConfiguracionesLocales ''?'',''?''</t>
  </si>
  <si>
    <t>-- Id: 157 / NombreQuery: ELIMINAR TABLA trx_ConfiguracionesLocales_x000D_
DROP TABLE IF EXISTS trx_ConfiguracionesLocales;</t>
  </si>
  <si>
    <t>-- Id: 158 / NombreQuery: ELIMINAR trx_ConfiguracionesLocales_x000D_
DELETE FROM trx_ConfiguracionesLocales_x000D_
      WHERE IdEmpresa = ? AND _x000D_
            MacDispositivoMovil = ? AND _x000D_
            IdOpcionConfiguracion = ?;</t>
  </si>
  <si>
    <t>-- Id: 159 / NombreQuery: EXISTE VALOR trx_ConfiguracionesLocales_x000D_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t>
  </si>
  <si>
    <t>-- Id: 160 / NombreQuery: INSERTAR trx_ConfiguracionesLocales_x000D_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</si>
  <si>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161 / NombreQuery: INSERTAR VALOR trx_ConfiguracionesLocales_x000D_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t>
  </si>
  <si>
    <t>-- Id: 162 / NombreQuery: LIMPIAR TABLA trx_ConfiguracionesLocales_x000D_
DELETE FROM trx_ConfiguracionesLocales;</t>
  </si>
  <si>
    <t>-- Id: 163 / NombreQuery: LISTAR trx_ConfiguracionesLocales_x000D_
SELECT *_x000D_
  FROM trx_ConfiguracionesLocales;</t>
  </si>
  <si>
    <t>-- Id: 164 / NombreQuery: OBTENER trx_ConfiguracionesLocales_x000D_
SELECT *_x000D_
  FROM trx_ConfiguracionesLocales_x000D_
 WHERE IdEmpresa = ? AND _x000D_
       MacDispositivoMovil = ? AND _x000D_
       IdOpcionConfiguracion = ?;</t>
  </si>
  <si>
    <t>-- Id: 165 / NombreQuery: ACTUALIZAR trx_PersonalNuevo_x000D_
UPDATE trx_PersonalNuevo_x000D_
   SET Nombre = ?-- VARCHAR (500),_x000D_
 WHERE IdEmpresa = ? AND _x000D_
       Id = ? AND _x000D_
       Item = ?;</t>
  </si>
  <si>
    <t>-- Id: 166 / NombreQuery: ELIMINAR TABLA trx_PersonalNuevo_x000D_
DROP TABLE IF EXISTS trx_PersonalNuevo;</t>
  </si>
  <si>
    <t>-- Id: 167 / NombreQuery: ELIMINAR trx_PersonalNuevo_x000D_
DELETE FROM trx_PersonalNuevo_x000D_
      WHERE IdEmpresa = ? AND _x000D_
            Id = ? AND _x000D_
            Item = ?;</t>
  </si>
  <si>
    <t>-- Id: 168 / NombreQuery: INSERTAR trx_PersonalNuevo_x000D_
INSERT INTO trx_PersonalNuevo VALUES (_x000D_
                                 ?,-- IdEmpresa           VARCHAR (2)    NOT NULL,_x000D_
                                 ?,-- Idtareo             VARCHAR (12)   NOT NULL,_x000D_
                                 ?,-- Item                SMALLINT       NOT NULL,_x000D_
                                 ?-- Nombre              VARCHAR (500)  NOT NULL,_x000D_
                              );</t>
  </si>
  <si>
    <t>-- Id: 169 / NombreQuery: LIMPIAR TABLA trx_PersonalNuevo_x000D_
DELETE FROM trx_PersonalNuevo;</t>
  </si>
  <si>
    <t>-- Id: 170 / NombreQuery: LISTAR trx_PersonalNuevo_x000D_
SELECT *_x000D_
  FROM trx_PersonalNuevo;</t>
  </si>
  <si>
    <t>-- Id: 171 / NombreQuery: OBTENER trx_PersonalNuevo_x000D_
SELECT *_x000D_
  FROM trx_PersonalNuevo_x000D_
 WHERE IdEmpresa = ? AND _x000D_
       IdTareo = ? AND _x000D_
       Item = ?;</t>
  </si>
  <si>
    <t>-- Id: 172 / NombreQuery: ACTUALIZAR trx_Tareos_x000D_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t>
  </si>
  <si>
    <t>-- Id: 173 / NombreQuery: CONTAR trx_Tareos PENDIENTES_x000D_
SELECT COUNT( * ) _x000D_
  FROM trx_Tareos_x000D_
 WHERE IdEstado = ''PE'';</t>
  </si>
  <si>
    <t>-- Id: 174 / NombreQuery: ELIMINAR TABLA trx_Tareos_x000D_
DROP TABLE IF EXISTS trx_Tareos;</t>
  </si>
  <si>
    <t>-- Id: 175 / NombreQuery: ELIMINAR trx_Tareos_x000D_
DELETE FROM trx_Tareos_x000D_
      WHERE IdEmpresa = ? AND _x000D_
            Id = ?;</t>
  </si>
  <si>
    <t>-- Id: 176 / NombreQuery: INSERTAR trx_Tareos_x000D_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t>
  </si>
  <si>
    <t>-- Id: 177 / NombreQuery: LIMPIAR TABLA trx_Tareos_x000D_
DELETE FROM trx_Tareos;</t>
  </si>
  <si>
    <t>-- Id: 178 / NombreQuery: LISTAR trx_Tareos_x000D_
SELECT *_x000D_
  FROM trx_Tareos;</t>
  </si>
  <si>
    <t>-- Id: 179 / NombreQuery: OBTENER trx_Tareos X ESTADO Y RANGO FECHA_x000D_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t>
  </si>
  <si>
    <t>-- Id: 180 / NombreQuery: OBTENER trx_Tareos X ID_x000D_
SELECT *_x000D_
  FROM trx_Tareos_x000D_
 WHERE IdEmpresa = ? AND _x000D_
       Id = ?;</t>
  </si>
  <si>
    <t>-- Id: 181 / NombreQuery: OBTENER ULTIMO trx_Tareos_x000D_
SELECT CASE WHEN MAX(Id) IS NULL THEN ( (_x000D_
                                           SELECT CASE WHEN MAX(Valor) IS NULL THEN '''' ELSE Valor END IdDispositivo_x000D_
                                             FROM trx_ConfiguracionesLocales_x000D_
                                            WHERE IdOpcionConfiguracion = ''022''_x000D_
                                        )_x000D_
||        ''000000000'') ELSE MAX(ID) END UltimoTareo_x000D_
  FROM trx_Tareos;</t>
  </si>
  <si>
    <t>-- Id: 182 / NombreQuery: ACTUALIZAR trx_Tareos_Detalle_x000D_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t>
  </si>
  <si>
    <t>-- Id: 183 / NombreQuery: CONTAR trx_Tareos_Detalle_x000D_
SELECT COUNT( * ) _x000D_
  FROM trx_Tareos_Detalle_x000D_
 WHERE IdEmpresa = ? AND _x000D_
       IdTareo = ?;</t>
  </si>
  <si>
    <t>-- Id: 184 / NombreQuery: ELIMINAR TABLA trx_Tareos_Detalle_x000D_
DROP TABLE IF EXISTS trx_Tareos_Detalle;</t>
  </si>
  <si>
    <t>-- Id: 185 / NombreQuery: ELIMINAR trx_Tareos_Detalle_x000D_
DELETE FROM trx_Tareos_Detalle_x000D_
      WHERE IdEmpresa = ? AND _x000D_
            IdTareo = ? AND _x000D_
            Item = ?;</t>
  </si>
  <si>
    <t>-- Id: 186 / NombreQuery: INSERTAR trx_Tareos_Detalle_x000D_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t>
  </si>
  <si>
    <t>-- Id: 187 / NombreQuery: LIMPIAR TABLA trx_Tareos_Detalle_x000D_
DELETE FROM trx_Tareos_Detalle;</t>
  </si>
  <si>
    <t>-- Id: 188 / NombreQuery: LISTAR trx_Tareos_Detalle_x000D_
SELECT *_x000D_
  FROM trx_Tareos_Detalle;</t>
  </si>
  <si>
    <t>-- Id: 189 / NombreQuery: OBTENER trx_Tareos_Detalle_x000D_
SELECT *_x000D_
  FROM trx_Tareos_Detalle_x000D_
 WHERE IdEmpresa = ? AND _x000D_
       IdTareo = ? AND _x000D_
       Item = ?;</t>
  </si>
  <si>
    <t>-- Id: 190 / NombreQuery: OBTENER trx_Tareos_Detalle X ID_x000D_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t>
  </si>
  <si>
    <t>-- Id: 191 / NombreQuery: ELIMINAR trx_Tareos_Detalle EN BLOQUE_x000D_
DELETE FROM trx_Tareos_Detalle_x000D_
      WHERE IdEmpresa = ? AND _x000D_
            IdTareo = ?;</t>
  </si>
  <si>
    <t>-- Id: 192 / NombreQuery: OBTENER PLANILLA_x000D_
SELECT IdPlanilla_x000D_
FROM mst_Personas_x000D_
WHERE IdEmpresa=? AND_x000D_
      NroDocumento=?;</t>
  </si>
  <si>
    <t>-- Id: 193 / NombreQuery: CREAR TABLA crs_EmpresasVsModulos_x000D_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</si>
  <si>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194 / NombreQuery: ACTUALIZAR crs_EmpresasVsModulos_x000D_
UPDATE crs_EmpresasVsModulos_x000D_
SET IdEstado=?,_x000D_
    FechaHoraActualizacion=DATETIME(''now'',''localtime'')_x000D_
WHERE IdEmpresa=?AND_x000D_
      IdModulo=?;</t>
  </si>
  <si>
    <t>-- Id: 195 / NombreQuery: DESCARGAR DATA crs_EmpresasVsModulos_x000D_
EXEC sp_Dgm_Gen_ListarEmpresasVsModulos</t>
  </si>
  <si>
    <t>-- Id: 196 / NombreQuery: ELIMINAR crs_EmpresasVsModulos_x000D_
DELETE FROM crs_EmpresasVsModulos_x000D_
      WHERE IdEmpresa = ? AND IdModulo=?;</t>
  </si>
  <si>
    <t>-- Id: 197 / NombreQuery: ELIMINAR TABLA crs_EmpresasVsModulos_x000D_
DROP TABLE IF EXISTS crs_EmpresasVsModulos;</t>
  </si>
  <si>
    <t>-- Id: 198 / NombreQuery: INSERTAR crs_EmpresasVsModulos_x000D_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t>
  </si>
  <si>
    <t>-- Id: 199 / NombreQuery: LIMPIAR TABLA crs_EmpresasVsModulos_x000D_
DELETE FROM crs_EmpresasVsModulos;</t>
  </si>
  <si>
    <t>-- Id: 200 / NombreQuery: OBTENER MODULOS X EMPRESA_x000D_
SELECT EVM.IdModulo,_x000D_
       MO.Dex_x000D_
  FROM crs_EmpresasVsModulos EVM_x000D_
       INNER JOIN_x000D_
       mst_Modulos MO ON EVM.IdModulo = MO.Id_x000D_
 WHERE MO.IdEstado = ''AC'' AND _x000D_
       MO.Id &lt;&gt; 0 AND _x000D_
       EVM.IdEmpresa = ?;</t>
  </si>
  <si>
    <t xml:space="preserve">-- Id: 201 / NombreQuery: TRANSFERIR trx_Tareos_x000D_
EXEC sp_Dgm_Tareos_TransferirTareo </t>
  </si>
  <si>
    <t xml:space="preserve">-- Id: 202 / NombreQuery: TRANSFERIR trx_Tareos_Detalle_x000D_
EXEC sp_Dgm_Tareos_TransferirTareo_Detalle </t>
  </si>
  <si>
    <t>-- Id: 203 / NombreQuery: OBTENER trx_Tareos XA TRANSFERIR_x000D_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t>
  </si>
  <si>
    <t>-- Id: 204 / NombreQuery: OBTENER trx_Tareos_Detalle XA TRANSFERIR_x000D_
SELECT *_x000D_
  FROM trx_tareos_detalle_x000D_
 WHERE IdEmpresa = ? AND _x000D_
       IdTareo = ?;</t>
  </si>
  <si>
    <t>-- Id: 205 / NombreQuery: MARCAR TAREO COMO TRANSFERIDO_x000D_
UPDATE trx_tareos_x000D_
   SET IdEstado = ''TR'',_x000D_
       FechaHoraTransferencia = ?,_x000D_
       IdUsuarioActualiza = ?,_x000D_
       FechaHoraActualizacion = DATETIME(''now'', ''localtime'') _x000D_
 WHERE IdEmpresa = ? AND _x000D_
       Id = ?;</t>
  </si>
  <si>
    <t>-- Id: 206 / NombreQuery: ELIMINAR trx_Tareos_Detalle PENDIENTES X ID_x000D_
DELETE FROM trx_Tareos_Detalle_x000D_
      WHERE IdTareo IN (_x000D_
    SELECT Id_x000D_
      FROM trx_Tareos_x000D_
     WHERE IdEstado = ''PE'' AND _x000D_
           IdEmpresa = ? AND _x000D_
           IdTareo = ?_x000D_
);_x000D_
_x000D_
SELECT ''1'';</t>
  </si>
  <si>
    <t>-- Id: 207 / NombreQuery: ELIMINAR trx_Tareos PENDIENTES X ID_x000D_
DELETE FROM trx_Tareos_x000D_
      WHERE IdEstado = ''PE'' AND _x000D_
            IdEmpresa = ? AND _x000D_
            Id = ?;_x000D_
_x000D_
SELECT ''1'';</t>
  </si>
  <si>
    <t>-- Id: 208 / NombreQuery: TAREOS REPORTE RESUMEN 1_x000D_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t>
  </si>
  <si>
    <t>-- Id: 209 / NombreQuery: TAREOS REPORTE RESUMEN 2_x000D_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t>
  </si>
  <si>
    <t>-- Id: 210 / NombreQuery: TAREOS REPORTE RESUMEN 3_x000D_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t>
  </si>
  <si>
    <t>-- Id: 211 / NombreQuery: OBTENER SUPERVISORES X DIA_x000D_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t>
  </si>
  <si>
    <t>-- Id: 212 / NombreQuery: ACTUALIZAR ITEM trx_Tareos_Detalle_x000D_
UPDATE trx_Tareos_Detalle SET Item=ROWID_x000D_
      WHERE IdEmpresa = ? AND_x000D_
            IdTareo = ?;</t>
  </si>
  <si>
    <t>-- Id: 015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</si>
  <si>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CREAR TABLA mst_Tablas</t>
  </si>
  <si>
    <t>ACTUALIZAR mst_Tablas</t>
  </si>
  <si>
    <t>CLAVE VALOR mst_Tablas</t>
  </si>
  <si>
    <t>DESCARGAR DATA mst_Tablas</t>
  </si>
  <si>
    <t>ELIMINAR mst_Tablas</t>
  </si>
  <si>
    <t>ELIMINAR TABLA mst_Tablas</t>
  </si>
  <si>
    <t>INSERTAR mst_Tablas</t>
  </si>
  <si>
    <t>LIMPIAR TABLA mst_Tablas</t>
  </si>
  <si>
    <t>LISTAR mst_Tablas</t>
  </si>
  <si>
    <t>OBTENER mst_Tablas</t>
  </si>
  <si>
    <t>mst_Tablas</t>
  </si>
  <si>
    <t>trx_Estandares</t>
  </si>
  <si>
    <t>trx_Logs</t>
  </si>
  <si>
    <t>trx_Correlativos</t>
  </si>
  <si>
    <t>Idtareo</t>
  </si>
  <si>
    <t>Item</t>
  </si>
  <si>
    <t>Dni</t>
  </si>
  <si>
    <t>IdPlanilla</t>
  </si>
  <si>
    <t>IdConsumidor</t>
  </si>
  <si>
    <t>IdCultivo</t>
  </si>
  <si>
    <t>IdVariedad</t>
  </si>
  <si>
    <t>IdActividad</t>
  </si>
  <si>
    <t>IdLabor</t>
  </si>
  <si>
    <t>SubTotalHoras</t>
  </si>
  <si>
    <t>SubTotalRendimiento</t>
  </si>
  <si>
    <t>PAS</t>
  </si>
  <si>
    <t>1105-P</t>
  </si>
  <si>
    <t>U22</t>
  </si>
  <si>
    <t>73585660</t>
  </si>
  <si>
    <t>54</t>
  </si>
  <si>
    <t>48818780</t>
  </si>
  <si>
    <t>72482263</t>
  </si>
  <si>
    <t>42</t>
  </si>
  <si>
    <t>44224390</t>
  </si>
  <si>
    <t>61</t>
  </si>
  <si>
    <t>73578126</t>
  </si>
  <si>
    <t>48</t>
  </si>
  <si>
    <t>43451584</t>
  </si>
  <si>
    <t>75161349</t>
  </si>
  <si>
    <t>41691972</t>
  </si>
  <si>
    <t>77081409</t>
  </si>
  <si>
    <t>71626187</t>
  </si>
  <si>
    <t>58</t>
  </si>
  <si>
    <t>75846989</t>
  </si>
  <si>
    <t>50</t>
  </si>
  <si>
    <t>75408265</t>
  </si>
  <si>
    <t>53</t>
  </si>
  <si>
    <t>43310299</t>
  </si>
  <si>
    <t>14</t>
  </si>
  <si>
    <t>42983350</t>
  </si>
  <si>
    <t>51</t>
  </si>
  <si>
    <t>15</t>
  </si>
  <si>
    <t>16722252</t>
  </si>
  <si>
    <t>44789017</t>
  </si>
  <si>
    <t>57</t>
  </si>
  <si>
    <t>17</t>
  </si>
  <si>
    <t>48328512</t>
  </si>
  <si>
    <t>005000000015</t>
  </si>
  <si>
    <t>CREAR TABLA</t>
  </si>
  <si>
    <t>ACTUALIZAR</t>
  </si>
  <si>
    <t>CLAVE VALOR</t>
  </si>
  <si>
    <t>DESCARGAR DATA</t>
  </si>
  <si>
    <t>ELIMINAR</t>
  </si>
  <si>
    <t>ELIMINAR TABLA</t>
  </si>
  <si>
    <t>INSERTAR</t>
  </si>
  <si>
    <t>LIMPIAR TABLA</t>
  </si>
  <si>
    <t>LISTAR</t>
  </si>
  <si>
    <t>OBTENER</t>
  </si>
  <si>
    <t>CREAR TABLA trx_Estandares</t>
  </si>
  <si>
    <t>ACTUALIZAR trx_Estandares</t>
  </si>
  <si>
    <t>CLAVE VALOR trx_Estandares</t>
  </si>
  <si>
    <t>DESCARGAR DATA trx_Estandares</t>
  </si>
  <si>
    <t>ELIMINAR trx_Estandares</t>
  </si>
  <si>
    <t>ELIMINAR TABLA trx_Estandares</t>
  </si>
  <si>
    <t>INSERTAR trx_Estandares</t>
  </si>
  <si>
    <t>LIMPIAR TABLA trx_Estandares</t>
  </si>
  <si>
    <t>LISTAR trx_Estandares</t>
  </si>
  <si>
    <t>OBTENER trx_Estandares</t>
  </si>
  <si>
    <t>CREAR TABLA trx_Logs</t>
  </si>
  <si>
    <t>ACTUALIZAR trx_Logs</t>
  </si>
  <si>
    <t>CLAVE VALOR trx_Logs</t>
  </si>
  <si>
    <t>DESCARGAR DATA trx_Logs</t>
  </si>
  <si>
    <t>ELIMINAR trx_Logs</t>
  </si>
  <si>
    <t>ELIMINAR TABLA trx_Logs</t>
  </si>
  <si>
    <t>INSERTAR trx_Logs</t>
  </si>
  <si>
    <t>LIMPIAR TABLA trx_Logs</t>
  </si>
  <si>
    <t>LISTAR trx_Logs</t>
  </si>
  <si>
    <t>OBTENER trx_Logs</t>
  </si>
  <si>
    <t>CREAR TABLA trx_Correlativos</t>
  </si>
  <si>
    <t>ACTUALIZAR trx_Correlativos</t>
  </si>
  <si>
    <t>CLAVE VALOR trx_Correlativos</t>
  </si>
  <si>
    <t>DESCARGAR DATA trx_Correlativos</t>
  </si>
  <si>
    <t>ELIMINAR trx_Correlativos</t>
  </si>
  <si>
    <t>ELIMINAR TABLA trx_Correlativos</t>
  </si>
  <si>
    <t>INSERTAR trx_Correlativos</t>
  </si>
  <si>
    <t>LIMPIAR TABLA trx_Correlativos</t>
  </si>
  <si>
    <t>LISTAR trx_Correlativos</t>
  </si>
  <si>
    <t>OBTENER trx_Correlativos</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</si>
  <si>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</si>
  <si>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</si>
  <si>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</si>
  <si>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</si>
  <si>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</si>
  <si>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</si>
  <si>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</si>
  <si>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</si>
  <si>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</si>
  <si>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</si>
  <si>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</si>
  <si>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</si>
  <si>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</si>
  <si>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</si>
  <si>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</si>
  <si>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</si>
  <si>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</si>
  <si>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</si>
  <si>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</si>
  <si>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</si>
  <si>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</si>
  <si>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</si>
  <si>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</si>
  <si>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</si>
  <si>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</si>
  <si>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</si>
  <si>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</si>
  <si>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</si>
  <si>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</si>
  <si>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</si>
  <si>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</si>
  <si>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</si>
  <si>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</si>
  <si>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</si>
  <si>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</si>
  <si>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</si>
  <si>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</si>
  <si>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</si>
  <si>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</si>
  <si>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</si>
  <si>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</si>
  <si>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 Id: 013 / NombreQuery: CREAR TABLA trx_Tareos_Detalle
CREATE TABLE IF NOT EXISTS trx_Tareos_Detalle
(IdEmpresa           VARCHAR(2),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t>
  </si>
  <si>
    <t>-- Id: 013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t>
  </si>
  <si>
    <t>LISTAR trx_Logs X RANGO DE FECHA</t>
  </si>
  <si>
    <t>LISTAR trx_Estandares X RANGO DE FECHA</t>
  </si>
  <si>
    <t>OBTENER trx_Correlativos X TABLA Y DISPOSITIVO</t>
  </si>
  <si>
    <t>264</t>
  </si>
  <si>
    <t>265</t>
  </si>
  <si>
    <t>266</t>
  </si>
  <si>
    <t>267</t>
  </si>
  <si>
    <t>TRANSFERIR trx_Estandares</t>
  </si>
  <si>
    <t>TRANSFERIR trx_Logs</t>
  </si>
  <si>
    <t>TRANSFERIR trx_Correlativos</t>
  </si>
  <si>
    <t>EXISTE DATA PENDIENTE DE ENVIAR</t>
  </si>
  <si>
    <t>268</t>
  </si>
  <si>
    <t>269</t>
  </si>
  <si>
    <t>270</t>
  </si>
  <si>
    <t>271</t>
  </si>
  <si>
    <t>-- Id: 154 / NombreQuery: ELIMINAR crs_EmpresasVsModulos   DELETE FROM crs_EmpresasVsModulos        WHERE IdEmpresa = ? AND IdModulo=?;</t>
  </si>
  <si>
    <t>DGM00000</t>
  </si>
  <si>
    <t xml:space="preserve">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</si>
  <si>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 xml:space="preserve">
CREATE TABLE IF NOT EXISTS mst_Tablas(
Id VARCHAR(3) PRIMARY KEY,
Nombre VARCHAR(500),
Indice INT,
Columnas INT,
FechaHoraCreacion DATETIME,
fechaHoraActualizacion DATETIME
);</t>
  </si>
  <si>
    <t xml:space="preserve">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t>
  </si>
  <si>
    <t xml:space="preserve">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t>
  </si>
  <si>
    <t xml:space="preserve">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t>
  </si>
  <si>
    <t xml:space="preserve">
UPDATE
    trx_Estandares
SET
    EstandarReal = ?
WHERE
    IdEmpresa = ?
    AND Fecha = ?
    AND IdConsumidor = ?
    AND IdActividad = ?
    AND IdLabor = ?</t>
  </si>
  <si>
    <t xml:space="preserve">
DELETE trx_Estandares
WHERE
    IdEmpresa = ?
    AND Fecha = ?
    AND IdConsumidor = ?
    AND IdActividad = ?
    AND IdLabor = ?</t>
  </si>
  <si>
    <t xml:space="preserve">
DROP TABLE IF EXISTS mst_Tablas</t>
  </si>
  <si>
    <t xml:space="preserve">
DROP TABLE IF EXISTS trx_Estandares</t>
  </si>
  <si>
    <t xml:space="preserve">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t>
  </si>
  <si>
    <t xml:space="preserve">
DELETE FROM trx_Estandares;</t>
  </si>
  <si>
    <t xml:space="preserve">
SELECT *
  FROM trx_Estandares;</t>
  </si>
  <si>
    <t xml:space="preserve">
SELECT
    *
FROM
    trx_Estandares
WHERE
    Fecha BETWEEN ? AND ?;</t>
  </si>
  <si>
    <t>LISTAR trx_Logs X SP LIKE</t>
  </si>
  <si>
    <t>LISTAR trx_Logs X PARAMETROS LIKE</t>
  </si>
  <si>
    <t xml:space="preserve">
INSERT INTO
    trx_Logs 
VALUES
    (
        DATETIME(''now'', ''LOCALTIME''), 		--Momento DATETIME,
        ? , 		--Host VARCHAR(100),
        ? , 		--IdEmpresa VARCHAR(2),
        ? , 		--Mac VARCHAR(30),
        ? , 		--Imei VARCHAR(30),
        ? , 		--IpV4 VARCHAR(15),
        ? , 		--Aplicativo VARCHAR(500),
        ? , 		--IdUsuario VARCHAR(50),
        ? , 		--StoreProcedure VARCHAR(500),
        ? 		--Parametros TEXT,
    );</t>
  </si>
  <si>
    <t xml:space="preserve">
SELECT
    * 
FROM
    trx_Logs 
WHERE
    DATE(Momento) BETWEEN ? AND ?;</t>
  </si>
  <si>
    <t xml:space="preserve">
SELECT
    *
FROM
    trx_Logs
WHERE
    StoreProcedure LIKE '%' | | ? | | '%';</t>
  </si>
  <si>
    <t xml:space="preserve">
SELECT
    *
FROM
    trx_Logs
WHERE
    Parametros LIKE '%' | | ? | | '%';</t>
  </si>
  <si>
    <t xml:space="preserve">
EXEC sp_Dgm_Gen_ListarCorrelativos </t>
  </si>
  <si>
    <t xml:space="preserve">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t>
  </si>
  <si>
    <t xml:space="preserve">
UPDATE
    trx_Correlativos
SET
    Correlativo = ?,
    IdUsuarioActualiza = ?,
    FechaHoraActualizacion = DATETIME('now', 'localtime')
WHERE
    IdEmpresa = ?
    AND Mac = ?
    AND Imei = ?
    AND IdTabla = (
        SELECT
            Id
        FROM
            mst_Tablas
        WHERE
            IdEmpresa = ?
            AND Dex = ?
        LIMIT 1
    );</t>
  </si>
  <si>
    <t xml:space="preserve">
SELECT
    Correlativo
FROM
    trx_Correlativos
WHERE
    IdEmpresa = ?
    AND Mac = ?
    AND Imei = ?
    AND IdTabla = (
        SELECT
            Id
        FROM
            mst_Tablas
        WHERE
            IdEmpresa = ?
            AND Dex = ?
        LIMIT 1
    );</t>
  </si>
  <si>
    <t>-- Id: 001 / NombreQuery: CREAR TABLA mst_Estados   CREATE TABLE IF NOT EXISTS mst_Estados (     Id                     VARCHAR (3)   PRIMARY KEY,     Dex                    VARCHAR (100) NOT NULL,     IdUsuarioCrea          VARCHAR (50),     FechaHoraCreacion      DATETIME,     IdUsuarioActualiza     VARCHAR (50),     FechaHoraActualizacion DATETIME  );</t>
  </si>
  <si>
    <t>2023-06-14 14:50:48.473</t>
  </si>
  <si>
    <t>999</t>
  </si>
  <si>
    <t>-- Id: 002 / NombreQuery: ACTUALIZAR mst_Estados   UPDATE mst_Estados     SET Dex = ?,         IdUsuarioActualiza = ?,         FechaHoraActualizacion = DATETIME(''now'',                                           ''localtime'')    WHERE Id = ?;</t>
  </si>
  <si>
    <t>2023-06-14 14:50:48.480</t>
  </si>
  <si>
    <t>-- Id: 003 / NombreQuery: CLAVE VALOR mst_Estados   SELECT Id Clave,         Dex Valor,         Id || '' | '' || Dex Concatenado    FROM mst_Estados;</t>
  </si>
  <si>
    <t>2023-06-14 14:50:48.490</t>
  </si>
  <si>
    <t>-- Id: 004 / NombreQuery: DESCARGAR DATA mst_Estados   EXEC sp_Dgm_Gen_ListarEstados</t>
  </si>
  <si>
    <t>2023-06-14 14:50:48.500</t>
  </si>
  <si>
    <t>-- Id: 005 / NombreQuery: ELIMINAR mst_Estados   DELETE FROM mst_Estados        WHERE Id = ?;</t>
  </si>
  <si>
    <t>2023-06-14 14:50:48.507</t>
  </si>
  <si>
    <t>-- Id: 006 / NombreQuery: ELIMINAR TABLA mst_Estados   DROP TABLE IF EXISTS mst_Estados;</t>
  </si>
  <si>
    <t>2023-06-14 14:50:48.517</t>
  </si>
  <si>
    <t>-- Id: 007 / NombreQuery: INSERTAR mst_Estados   INSERT INTO mst_Estados VALUES (                             ?,--Id,                             ?,--Dex,                             ?,--IdUsuarioCrea,                             DATETIME(''now'',''localtime''),                             ?,--IdUsuarioActualiza,                             DATETIME(''now'',''localtime'')                           );</t>
  </si>
  <si>
    <t>2023-06-14 14:50:48.523</t>
  </si>
  <si>
    <t>-- Id: 008 / NombreQuery: LIMPIAR TABLA mst_Estados   DELETE FROM mst_Estados;</t>
  </si>
  <si>
    <t>2023-06-14 14:50:48.530</t>
  </si>
  <si>
    <t>-- Id: 009 / NombreQuery: LISTAR mst_Estados   SELECT *    FROM mst_Estados;</t>
  </si>
  <si>
    <t>2023-06-14 14:50:48.540</t>
  </si>
  <si>
    <t>-- Id: 010 / NombreQuery: OBTENER mst_Estados   SELECT *    FROM mst_Estados   WHERE Id = ?;</t>
  </si>
  <si>
    <t>2023-06-14 14:50:48.550</t>
  </si>
  <si>
    <t xml:space="preserve">-- Id: 011 / NombreQuery: CREAR TABLA mst_Empresas   CREATE TABLE IF NOT EXISTS mst_Empresas (     Id                     VARCHAR (2)   PRIMARY KEY,     NombreCorto            VARCHAR (100),     RazonSocial            VARCHAR (500),     Ruc                    VARCHAR (13),     Direccion              VARCHAR (500),     Email                  VARCHAR (200),     Telefono               VARCHAR (20),     IdEstado               VARCHAR (3),     FechaHoraCreacion      DATETIME,     FechaHoraActualizacion DATETIME,     FOREIGN KEY (        IdEstado     )     REFERENCES mst_Estados (Id)   );  </t>
  </si>
  <si>
    <t>2023-06-14 14:50:48.557</t>
  </si>
  <si>
    <t>-- Id: 012 / NombreQuery: ACTUALIZAR mst_Empresas   UPDATE mst_Empresas     SET RazonSocial = ?,         Ruc = ?,         Direccion = ?,         Email = ?,         Telefono = ?,         IdEstado = ?,         FechaHoraActualizacion = DATETIME(''now'',                                           ''localtime'')    WHERE Id = ?;</t>
  </si>
  <si>
    <t>2023-06-14 14:50:48.567</t>
  </si>
  <si>
    <t>-- Id: 013 / NombreQuery: CLAVE VALOR mst_Empresas   SELECT Id Clave,         RazonSocial Valor,         Id || '' | '' || RazonSocial Concatenado    FROM mst_Empresas;</t>
  </si>
  <si>
    <t>2023-06-14 14:50:48.573</t>
  </si>
  <si>
    <t>-- Id: 014 / NombreQuery: DESCARGAR DATA mst_Empresas   EXEC sp_Dgm_Gen_ListarEmpresas</t>
  </si>
  <si>
    <t>2023-06-14 14:50:48.580</t>
  </si>
  <si>
    <t>-- Id: 015 / NombreQuery: ELIMINAR mst_Empresas   DELETE FROM mst_Empresas        WHERE Id = ?;</t>
  </si>
  <si>
    <t>2023-06-14 14:50:48.590</t>
  </si>
  <si>
    <t>-- Id: 016 / NombreQuery: ELIMINAR TABLA mst_Empresas   DROP TABLE IF EXISTS mst_Empresas;</t>
  </si>
  <si>
    <t>2023-06-14 14:50:48.600</t>
  </si>
  <si>
    <t>-- Id: 017 / NombreQuery: INSERTAR mst_Empresas   INSERT INTO mst_Empresas VALUES (                              ?,-- Id                     VARCHAR (2)   PRIMARY KEY,                              ?,-- RazonSocial            VARCHAR (500),                              ?,-- Ruc                    VARCHAR (13),                              ?,-- Direccion              VARCHAR (500),                              ?,-- Email                  VARCHAR (200),                              ?,-- Telefono               VARCHAR (20),                              ?,-- IdEstado               VARCHAR (3),                              DATETIME(''now'',                                       ''localtime''),-- FechaHoraCreacion      DATETIME,                              DATETIME(''now'',                                       ''localtime'')-- FechaHoraActualizacion DATETIME,                            );</t>
  </si>
  <si>
    <t>2023-06-14 14:50:48.607</t>
  </si>
  <si>
    <t>-- Id: 018 / NombreQuery: LIMPIAR TABLA mst_Empresas   DELETE FROM mst_Empresas;</t>
  </si>
  <si>
    <t>2023-06-14 14:50:48.617</t>
  </si>
  <si>
    <t>-- Id: 019 / NombreQuery: LISTAR mst_Empresas   SELECT *    FROM mst_Empresas;</t>
  </si>
  <si>
    <t>2023-06-14 14:50:48.623</t>
  </si>
  <si>
    <t>-- Id: 020 / NombreQuery: OBTENER mst_Empresas   SELECT *    FROM mst_Empresas   WHERE Id = ?;</t>
  </si>
  <si>
    <t>2023-06-14 14:50:48.630</t>
  </si>
  <si>
    <t>-- Id: 021 / NombreQuery: CREAR TABLA mst_Modulos   CREATE TABLE IF NOT EXISTS mst_Modulos (      Id                     TINYINT,      Dex                    VARCHAR (300) NOT NULL,      Icono                  TEXT,      IdEstado               VARCHAR (3)   NOT NULL,      FechaHoraCreacion      DATETIME      NOT NULL,      FechaHoraActualizacion DATETIME      NOT NULL,      PRIMARY KEY (          Id      ),      FOREIGN KEY (          IdEstado      )      REFERENCES mst_Estados (Id)   );</t>
  </si>
  <si>
    <t>2023-06-14 14:50:48.640</t>
  </si>
  <si>
    <t>-- Id: 022 / NombreQuery: ACTUALIZAR mst_Modulos   UPDATE mst_Modulos     SET Dex = ?,         Icono = ?,         IdEstado = ?,         --IdUsuarioActualiza = ?,         FechaHoraActualizacion = DATETIME(''now'',''localtime'')    WHERE Id = ?;</t>
  </si>
  <si>
    <t>2023-06-14 14:50:48.650</t>
  </si>
  <si>
    <t>-- Id: 023 / NombreQuery: CLAVE VALOR mst_Modulos   SELECT Id Clave,         Dex Valor,         Id || '' | '' || Dex Concatenado    FROM mst_Modulos;</t>
  </si>
  <si>
    <t>2023-06-14 14:50:48.657</t>
  </si>
  <si>
    <t>-- Id: 024 / NombreQuery: DESCARGAR DATA mst_Modulos   EXEC sp_Dgm_Gen_ListarModulos</t>
  </si>
  <si>
    <t>2023-06-14 14:50:48.667</t>
  </si>
  <si>
    <t>-- Id: 025 / NombreQuery: ELIMINAR mst_Modulos   DELETE FROM mst_Modulos        WHERE Id = ?;</t>
  </si>
  <si>
    <t>2023-06-14 14:50:48.673</t>
  </si>
  <si>
    <t>-- Id: 026 / NombreQuery: ELIMINAR TABLA mst_Modulos   DROP TABLE IF EXISTS mst_Modulos;</t>
  </si>
  <si>
    <t>2023-06-14 14:50:48.680</t>
  </si>
  <si>
    <t>-- Id: 027 / NombreQuery: INSERTAR mst_Modulos   INSERT INTO mst_Modulos VALUES (                             ?,-- Id                     TINYINT       PRIMARY KEY,                             ?,-- Dex                    VARCHAR (300) NOT NULL,                             ?,-- Icono                  TEXT,                             ?,-- IdEstado               VARCHAR (3)   NOT NULL,                             --?,-- IdUsuarioCrea          VARCHAR (50)  NOT NULL,                             DATETIME(''now'',                                      ''localtime''),-- FechaHoraCreacion      DATETIME      NOT NULL,                             --?,-- IdUsuarioActualiza     VARCHAR (50)  NOT NULL,                             DATETIME(''now'',                                      ''localtime'')-- FechaHoraActualizacion DATETIME      NOT NULL,                           );</t>
  </si>
  <si>
    <t>2023-06-14 14:50:48.690</t>
  </si>
  <si>
    <t>-- Id: 028 / NombreQuery: LIMPIAR TABLA mst_Modulos   DELETE FROM mst_Modulos;</t>
  </si>
  <si>
    <t>2023-06-14 14:50:48.700</t>
  </si>
  <si>
    <t>-- Id: 029 / NombreQuery: LISTAR mst_Modulos   SELECT Id,         Dex    FROM mst_Modulos   WHERE IdEstado = ''AC'' AND          Id &lt;&gt; 0 AND          IdEmpresa = ?;</t>
  </si>
  <si>
    <t>2023-06-14 14:50:48.707</t>
  </si>
  <si>
    <t>-- Id: 030 / NombreQuery: OBTENER mst_Modulos   SELECT *    FROM mst_Modulos   WHERE Id = ?;</t>
  </si>
  <si>
    <t>2023-06-14 14:50:48.717</t>
  </si>
  <si>
    <t>-- Id: 031 / NombreQuery: CREAR TABLA mst_Dias   CREATE TABLE IF NOT EXISTS mst_Dias (     Dia                DATE         PRIMARY KEY,     Semana             INT,     Mes                INT,     Anio               VARCHAR (4),     NombreDia          VARCHAR (10),     NombreDiaCorto     CHAR (1),     NombreMes          VARCHAR (10),     SemanaNisira       VARCHAR (2),     Periodo            VARCHAR (6),     InicioSemanaNisira DATE,     FinSemanaNisira    DATE,     InicioPeriodo      DATE,     FinPeriodo         DATE  );</t>
  </si>
  <si>
    <t>2023-06-14 14:50:48.723</t>
  </si>
  <si>
    <t>-- Id: 032 / NombreQuery: ACTUALIZAR mst_Dias   UPDATE mst_Dias     SET          Semana = ?,         Mes = ?,         Anio = ?,         NombreDia = ?,         NombreDiaCorto = ?,         NombreMes = ?,         SemanaNisira = ?,         Periodo = ?,         InicioSemanaNisira = ?,         FinSemanaNisira = ?,         InicioPeriodo = ?,         FinPeriodo = ?   WHERE Dia = ?;</t>
  </si>
  <si>
    <t>2023-06-14 14:50:48.730</t>
  </si>
  <si>
    <t>-- Id: 033 / NombreQuery: DESCARGAR DATA mst_Dias   EXEC sp_Dgm_Gen_ListarDias</t>
  </si>
  <si>
    <t>2023-06-14 14:50:48.740</t>
  </si>
  <si>
    <t>-- Id: 034 / NombreQuery: ELIMINAR mst_Dias   DELETE FROM mst_Dias        WHERE Dia = ?;</t>
  </si>
  <si>
    <t>2023-06-14 14:50:48.750</t>
  </si>
  <si>
    <t>-- Id: 035 / NombreQuery: ELIMINAR TABLA mst_Dias   DROP TABLE IF EXISTS mst_Dias;</t>
  </si>
  <si>
    <t>2023-06-14 14:50:48.757</t>
  </si>
  <si>
    <t>-- Id: 036 / NombreQuery: INSERTAR mst_Dias   INSERT INTO mst_Dias VALUES (                          ?,-- Dia                DATE         PRIMARY KEY,                          ?,-- Semana             INT,                          ?,-- Mes                INT,                          ?,-- Anio               VARCHAR (4),                          ?,-- NombreDia          VARCHAR (10),                          ?,-- NombreDiaCorto     CHAR (1),                          ?,-- NombreMes          VARCHAR (10),                          ?,-- SemanaNisira       VARCHAR (2),                          ?,-- Periodo            VARCHAR (6),                          ?,-- InicioSemanaNisira DATE,                          ?,-- FinSemanaNisira    DATE,                          ?,-- InicioPeriodo      DATE,                          ?-- FinPeriodo         DATE                       );</t>
  </si>
  <si>
    <t>2023-06-14 14:50:48.767</t>
  </si>
  <si>
    <t>-- Id: 037 / NombreQuery: LIMPIAR TABLA mst_Dias   DELETE FROM mst_Dias;</t>
  </si>
  <si>
    <t>2023-06-14 14:50:48.773</t>
  </si>
  <si>
    <t>-- Id: 038 / NombreQuery: LISTAR mst_Dias   SELECT *    FROM mst_Dias;</t>
  </si>
  <si>
    <t>2023-06-14 14:50:48.780</t>
  </si>
  <si>
    <t>-- Id: 039 / NombreQuery: OBTENER mst_Dias   SELECT *    FROM mst_DiaS   WHERE Id = ?;</t>
  </si>
  <si>
    <t>2023-06-14 14:50:48.817</t>
  </si>
  <si>
    <t>-- Id: 040 / NombreQuery: CREAR TABLA mst_Usuarios   CREATE TABLE IF NOT EXISTS mst_Usuarios (     IdEmpresa              VARCHAR (2),     Id                     VARCHAR (50),     NombreUsuario          VARCHAR (50),     NroDocumento           VARCHAR (13)  NOT NULL,     Nombres                VARCHAR (200) NOT NULL,     Paterno                VARCHAR (200) NOT NULL,     Materno                VARCHAR (200) NOT NULL,     FechaNacimiento        DATE,     Suma                   VARCHAR (32)  NOT NULL,     Permisos               VARCHAR (10)  NOT NULL,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</si>
  <si>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14:50:48.823</t>
  </si>
  <si>
    <t>-- Id: 041 / NombreQuery: ACTUALIZAR mst_Usuarios   UPDATE mst_Usuarios     SET Nombres = ?,-- VARCHAR (200) NOT NULL,         Paterno = ?,-- VARCHAR (200) NOT NULL,         Materno = ?,-- VARCHAR (200) NOT NULL,         FechaNacimiento = ?,-- DATE,         Suma = ?,-- VARCHAR (32)  NOT NULL,         Permisos = ?,-- VARCHAR (10)  NOT NULL,         IdEstado = ?,-- VARCHAR (3),         IdUsuarioActualiza = ?,-- VARCHAR (50),         FechaHoraActualizacion = DATETIME(''now'',''localtime'') -- DATETIME,   WHERE IdEmpresa = ? AND          Id = ?;</t>
  </si>
  <si>
    <t>2023-06-14 14:50:48.833</t>
  </si>
  <si>
    <t>-- Id: 042 / NombreQuery: DESCARGAR DATA mst_Usuarios   EXEC sp_Dgm_Gen_ListarUsuarios</t>
  </si>
  <si>
    <t>2023-06-14 14:50:48.840</t>
  </si>
  <si>
    <t>-- Id: 043 / NombreQuery: ELIMINAR mst_Usuarios   DELETE FROM mst_Usuarios        WHERE IdEmpresa = ? AND               Id = ?;</t>
  </si>
  <si>
    <t>2023-06-14 14:50:48.850</t>
  </si>
  <si>
    <t>-- Id: 044 / NombreQuery: ELIMINAR TABLA mst_Usuarios   DROP TABLE IF EXISTS mst_Usuarios;</t>
  </si>
  <si>
    <t>2023-06-14 14:50:48.857</t>
  </si>
  <si>
    <t>-- Id: 045 / NombreQuery: INSERTAR mst_Usuarios   INSERT INTO mst_Usuarios VALUES (                              ?,-- IdEmpresa              VARCHAR (2),                              ?,-- Id                     VARCHAR (50),                              ?,-- NombreUsuario          VARCHAR (50),                              ?,-- NroDocumento           VARCHAR (13)  NOT NULL,                              ?,-- Nombres                VARCHAR (200) NOT NULL,                              ?,-- Paterno                VARCHAR (200) NOT NULL,                              ?,-- Materno                VARCHAR (200) NOT NULL,                              ?,-- FechaNacimiento        DATE,                              ?,-- Suma                   VARCHAR (32)  NOT NULL,                              ?,-- Permisos               VARCHAR (10)  NOT NULL,                              ?,-- IdEstado               VARCHAR (3),                              ?,-- IdUsuarioCrea          VARCHAR (50),                              DATETIME(''now'',                                       ''localtime''),-- FechaHoraCreacion      DATETIME,                              ?,-- IdUsuarioActualiza     VARCHAR (50),                              DATETIME(''now'',                                       ''localtime'')-- FechaHoraActualizacion DATETIME,                            );</t>
  </si>
  <si>
    <t>2023-06-14 14:50:48.867</t>
  </si>
  <si>
    <t>-- Id: 046 / NombreQuery: LIMPIAR TABLA mst_Usuarios   DELETE FROM mst_Usuarios;</t>
  </si>
  <si>
    <t>2023-06-14 14:50:48.873</t>
  </si>
  <si>
    <t>-- Id: 047 / NombreQuery: LISTAR mst_Usuarios   SELECT *    FROM mst_Usuarios;</t>
  </si>
  <si>
    <t>2023-06-14 14:50:48.883</t>
  </si>
  <si>
    <t>-- Id: 048 / NombreQuery: OBTENER DATOS LOGIN   SELECT CASE (                  SELECT COUNT( * )                     FROM mst_Usuarios                   WHERE (Id = ? AND                           Suma = ?) OR                          (NombreUsuario = ? AND                           Suma = ?)               )         WHEN 1 THEN 1 ELSE 0 END Resultado,         CASE (                  SELECT COUNT( * )                     FROM mst_Usuarios                   WHERE (Id = ? AND                           Suma = ?) OR                          (NombreUsuario = ? AND                           Suma = ?)               )         WHEN 1 THEN Permisos ELSE '''' END Data,         CASE (                  SELECT COUNT( * )                     FROM mst_Usuarios                   WHERE (Id = ? AND                           Suma = ?) OR                          (NombreUsuario = ? AND                           Suma = ?)               )         WHEN 1 THEN NombreUsuario ELSE '''' END Detalle    FROM mst_Usuarios   WHERE (Id = ? AND           Suma = ?) OR          (NombreUsuario = ? AND           Suma = ?);</t>
  </si>
  <si>
    <t>2023-06-14 14:50:48.890</t>
  </si>
  <si>
    <t>-- Id: 049 / NombreQuery: OBTENER mst_Usuarios   SELECT *    FROM mst_Usuarios   WHERE IdEmpresa = ? AND          Id = ?;</t>
  </si>
  <si>
    <t>2023-06-14 14:50:48.900</t>
  </si>
  <si>
    <t>-- Id: 050 / NombreQuery: CREAR TABLA mst_Personas   CREATE TABLE IF NOT EXISTS mst_Personas (     IdEmpresa              VARCHAR (2),     NroDocumento           VARCHAR (13),     IdCodigoGeneral        VARCHAR (8)   NOT NULL,     Nombres                VARCHAR (500),     Paterno                VARCHAR (500),     Materno                VARCHAR (500),     IdPlanilla             VARCHAR (3),     IdEstado               VARCHAR (3),     IdUsuarioCrea          VARCHAR (50),     FechaHoraCreacion      DATETIME,     IdUsuarioActualiza     VARCHAR (50),     FechaHoraActualizacion DATETIME,     FOREIGN KEY (        IdEmpresa     )     REFERENCES mst_Empresas (Id),     FOREIGN KEY (        IdEstado     )     REFERENCES mst_Estados (Id),     FOREIGN KEY (        IdUsuarioCrea     )     REFERENCES mst_Usuarios (Id),     FOREIGN KEY (        IdUsuarioActualiza     )     REFERENCES mst_Usuarios (Id)   );</t>
  </si>
  <si>
    <t>2023-06-14 14:50:48.907</t>
  </si>
  <si>
    <t>-- Id: 051 / NombreQuery: ACTUALIZAR mst_Personas   UPDATE mst_Personas     SET IdCodigoGeneral = ?,-- VARCHAR (8)   NOT NULL,         Nombres = ?,-- VARCHAR (500),         Paterno = ?,-- VARCHAR (500),         Materno = ?,-- VARCHAR (500),         IdPlanilla = ?,-- VARCHAR (3),         IdEstado = ?,-- VARCHAR (3),         IdUsuarioActualiza = ?,-- VARCHAR (50),         FechaHoraActualizacion = DATETIME(''now'',''localtime'') -- DATETIME,   WHERE IdEmpresa = ? AND          NroDocumento = ?;</t>
  </si>
  <si>
    <t>2023-06-14 14:50:48.917</t>
  </si>
  <si>
    <t>-- Id: 052 / NombreQuery: CLAVE VALOR mst_Personas   SELECT NroDocumento Clave,         IdCodigoGeneral Valor,         Paterno || '' '' || Materno || '' '' || Nombres Concatenado    FROM mst_Personas   WHERE IdEmpresa = ?;</t>
  </si>
  <si>
    <t>2023-06-14 14:50:48.923</t>
  </si>
  <si>
    <t>-- Id: 053 / NombreQuery: DESCARGAR DATA mst_Personas   EXEC sp_Dgm_Gen_ListarPersonas</t>
  </si>
  <si>
    <t>2023-06-14 14:50:48.933</t>
  </si>
  <si>
    <t>-- Id: 054 / NombreQuery: ELIMINAR mst_Personas   DELETE FROM mst_Personas        WHERE IdEmpresa = ? AND               NroDocumento = ?;</t>
  </si>
  <si>
    <t>2023-06-14 14:50:48.940</t>
  </si>
  <si>
    <t>-- Id: 055 / NombreQuery: ELIMINAR TABLA mst_Personas   DROP TABLE IF EXISTS mst_Personas;</t>
  </si>
  <si>
    <t>2023-06-14 14:50:48.950</t>
  </si>
  <si>
    <t>-- Id: 056 / NombreQuery: INSERTAR mst_Personas   INSERT INTO mst_Personas VALUES (                              ?,-- IdEmpresa              VARCHAR (2),                              ?,-- NroDocumento           VARCHAR (13),                              ?,-- IdCodigoGeneral        VARCHAR (8)   NOT NULL,                              ?,-- Nombres                VARCHAR (500),                              ?,-- Paterno                VARCHAR (500),                              ?,-- Materno                VARCHAR (500),                              ?,-- IdPlanilla             VARCHAR (3),                              ?,-- IdEstado               VARCHAR (3),                              ?,-- IdUsuarioCrea          VARCHAR (50),                              DATETIME(''now'',                                       ''localtime''),-- FechaHoraCreacion      DATETIME,                              ?,-- IdUsuarioActualiza     VARCHAR (50),                              DATETIME(''now'',                                       ''localtime'')-- FechaHoraActualizacion DATETIME,                            );</t>
  </si>
  <si>
    <t>2023-06-14 14:50:48.957</t>
  </si>
  <si>
    <t>-- Id: 057 / NombreQuery: LIMPIAR TABLA mst_Personas   DELETE FROM mst_Personas;</t>
  </si>
  <si>
    <t>2023-06-14 14:50:48.967</t>
  </si>
  <si>
    <t>-- Id: 058 / NombreQuery: LISTAR mst_Personas   SELECT *    FROM mst_Personas;</t>
  </si>
  <si>
    <t>2023-06-14 14:50:48.973</t>
  </si>
  <si>
    <t>-- Id: 059 / NombreQuery: OBTENER mst_Personas   SELECT *    FROM mst_Personas   WHERE IdEmpresa = ? AND          NroDocumento = ?;</t>
  </si>
  <si>
    <t>2023-06-14 14:50:48.983</t>
  </si>
  <si>
    <t>-- Id: 060 / NombreQuery: OBTENER PLANILLA   SELECT IdPlanilla  FROM mst_Personas  WHERE IdEmpresa=? AND        NroDocumento=?;</t>
  </si>
  <si>
    <t>2023-06-14 14:50:48.990</t>
  </si>
  <si>
    <t>-- Id: 061 / NombreQuery: CREAR TABLA mst_Cultivos   CREATE TABLE IF NOT EXISTS mst_Cultivos (     IdEmpresa              VARCHAR (2),     Id                     VARCHAR (10),-- IdCultivoEmpresa VARCHAR(10),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</si>
  <si>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14:50:49.000</t>
  </si>
  <si>
    <t>-- Id: 062 / NombreQuery: ACTUALIZAR mst_Cultivos   UPDATE mst_Cultivos     SET Dex = ?,-- VARCHAR (300),         IdEstado = ?,-- VARCHAR (3),         IdUsuarioActualiza = ?,-- VARCHAR (50),         FechaHoraActualizacion =  DATETIME(''now'',''localtime'') -- DATETIME,   WHERE IdEmpresa = ? AND          Id = ?;</t>
  </si>
  <si>
    <t>2023-06-14 14:50:49.007</t>
  </si>
  <si>
    <t>-- Id: 063 / NombreQuery: CLAVE VALOR mst_Cultivos   SELECT Id Clave,         Dex Valor,         Id || '' | '' || Dex Concatenado    FROM mst_Cultivos   WHERE IdEmpresa = ?;</t>
  </si>
  <si>
    <t>2023-06-14 14:50:49.023</t>
  </si>
  <si>
    <t>-- Id: 064 / NombreQuery: DESCARGAR DATA mst_Cultivos   EXEC sp_Dgm_Gen_ListarCultivos</t>
  </si>
  <si>
    <t>2023-06-14 14:50:49.033</t>
  </si>
  <si>
    <t>-- Id: 065 / NombreQuery: ELIMINAR mst_Cultivos   DELETE FROM mst_Cultivos        WHERE IdEmpresa = ? AND               Id = ?;</t>
  </si>
  <si>
    <t>2023-06-14 14:50:49.040</t>
  </si>
  <si>
    <t>-- Id: 066 / NombreQuery: ELIMINAR TABLA mst_Cultivos   DROP TABLE IF EXISTS mst_Cultivos;</t>
  </si>
  <si>
    <t>2023-06-14 14:50:49.050</t>
  </si>
  <si>
    <t>-- Id: 067 / NombreQuery: INSERTAR mst_Cultivos   INSERT INTO mst_Cultivos VALUES (                              ?,-- IdEmpresa              VARCHAR (2),                              ?,-- Id                     VARCHAR (10),-- IdCultivoEmpresa VARCHAR(10),                              ?,-- Dex                    VARCHAR (300),                              ?,-- IdEstado               VARCHAR (3),                              ?,-- IdUsuarioCrea          VARCHAR (50),                              DATETIME(''now'',                                       ''localtime''),-- FechaHoraCreacion      DATETIME,                              ?,-- IdUsuarioActualiza     VARCHAR (50),                              DATETIME(''now'',                                       ''localtime'')-- FechaHoraActualizacion DATETIME,                            );</t>
  </si>
  <si>
    <t>2023-06-14 14:50:49.057</t>
  </si>
  <si>
    <t>-- Id: 068 / NombreQuery: LIMPIAR TABLA mst_Cultivos   DELETE FROM mst_Cultivos;</t>
  </si>
  <si>
    <t>2023-06-14 14:50:49.067</t>
  </si>
  <si>
    <t>-- Id: 069 / NombreQuery: LISTAR mst_Cultivos   SELECT *    FROM mst_Cultivos;</t>
  </si>
  <si>
    <t>2023-06-14 14:50:49.073</t>
  </si>
  <si>
    <t>-- Id: 070 / NombreQuery: OBTENER mst_Cultivos   SELECT *    FROM mst_Cultivos   WHERE IdEmpresa = ? AND          Id = ?;</t>
  </si>
  <si>
    <t>2023-06-14 14:50:49.083</t>
  </si>
  <si>
    <t>-- Id: 071 / NombreQuery: CREAR TABLA mst_Variedades   CREATE TABLE IF NOT EXISTS mst_Variedades (     IdEmpresa              VARCHAR (2),     IdCultivo              VARCHAR (10),     Id                     VARCHAR (10),     Dex                    VARCHAR (300),     IdEstado               VARCHAR (3),     IdUsuarioCrea          VARCHAR (50),     FechaHoraCreacion      DATETIME,     IdUsuarioActualiza     VARCHAR (50),     FechaHoraActualizacion DATETIME,     PRIMARY KEY (        IdEmpresa,        IdCultivo,        Id     ),     FOREIGN KEY (        IdEmpresa,-- FOREIGN KEY (IdEmpresa) REFERENCES mst_Empresas(Id),        IdCultivo     )     REFERENCES mst_Cultivos (IdEmpresa,     Id),     FOREIGN KEY (        IdEstado     )     REFERENCES mst_Estados (Id),     FOREIGN KEY (        IdUsuarioCrea     )     REFERENCES mst_Usuarios (Id),     FOREIGN KEY (        IdUsuarioActualiza     )     REFERENCES mst_Usuarios (Id)   );</t>
  </si>
  <si>
    <t>2023-06-14 14:50:49.090</t>
  </si>
  <si>
    <t>-- Id: 072 / NombreQuery: ACTUALIZAR mst_Variedades   UPDATE mst_Variedades     SET Dex = ?,-- VARCHAR (300),         IdEstado = ?,-- VARCHAR (3),         IdUsuarioActualiza = ?,-- VARCHAR (50),         FechaHoraActualizacion = DATETIME(''now'',                                       ''localtime'') -- DATETIME,   WHERE IdEmpresa = ? AND          IdCultivo = ? AND          Id = ?;</t>
  </si>
  <si>
    <t>2023-06-14 14:50:49.100</t>
  </si>
  <si>
    <t>-- Id: 073 / NombreQuery: CLAVE VALOR mst_Variedades   SELECT Id Clave,         Dex Valor,         Id || '' | '' || Dex Concatenado    FROM mst_Variedades   WHERE IdEmpresa = ? AND          IdCultivo = ?;</t>
  </si>
  <si>
    <t>2023-06-14 14:50:49.107</t>
  </si>
  <si>
    <t>-- Id: 074 / NombreQuery: DESCARGAR DATA mst_Variedades   EXEC sp_Dgm_Gen_ListarVariedades</t>
  </si>
  <si>
    <t>2023-06-14 14:50:49.117</t>
  </si>
  <si>
    <t>-- Id: 075 / NombreQuery: ELIMINAR mst_Variedades   DELETE FROM mst_Variedades        WHERE IdEmpresa = ? AND               IdCultivo = ? AND               Id = ?;</t>
  </si>
  <si>
    <t>2023-06-14 14:50:49.123</t>
  </si>
  <si>
    <t>-- Id: 076 / NombreQuery: ELIMINAR TABLA mst_Variedades   DROP TABLE IF EXISTS mst_Variedades;</t>
  </si>
  <si>
    <t>2023-06-14 14:50:49.133</t>
  </si>
  <si>
    <t>-- Id: 077 / NombreQuery: INSERTAR mst_Variedades   INSERT INTO mst_Variedades VALUES (                                ?,-- IdEmpresa              VARCHAR (2),                                ?,-- IdCultivo              VARCHAR (10),                                ?,-- Id                     VARCHAR (10),                                ?,-- Dex                    VARCHAR (300),                                ?,-- IdEstado               VARCHAR (3),                                ?,-- IdUsuarioCrea          VARCHAR (50),                                DATETIME(''now'',                                         ''localtime''),-- FechaHoraCreacion      DATETIME,                                ?,-- IdUsuarioActualiza     VARCHAR (50),                                DATETIME(''now'',                                         ''localtime'')-- FechaHoraActualizacion DATETIME,                              );</t>
  </si>
  <si>
    <t>2023-06-14 14:50:49.140</t>
  </si>
  <si>
    <t>-- Id: 078 / NombreQuery: LIMPIAR TABLA mst_Variedades   DELETE FROM mst_Variedades;</t>
  </si>
  <si>
    <t>2023-06-14 14:50:49.150</t>
  </si>
  <si>
    <t>-- Id: 079 / NombreQuery: LISTAR mst_Variedades   SELECT *    FROM mst_Variedades;</t>
  </si>
  <si>
    <t>2023-06-14 14:50:49.157</t>
  </si>
  <si>
    <t>-- Id: 080 / NombreQuery: OBTENER mst_Variedades   SELECT *    FROM mst_Variedades   WHERE IdEmpresa = ? AND          IdCultivo = ? AND          Id = ?;</t>
  </si>
  <si>
    <t>2023-06-14 14:50:49.167</t>
  </si>
  <si>
    <t>-- Id: 081 / NombreQuery: CREAR TABLA mst_Actividades   CREATE TABLE IF NOT EXISTS mst_Actividades (     IdEmpresa              VARCHAR (2),     Id                     VARCHAR (10),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</si>
  <si>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14:50:49.173</t>
  </si>
  <si>
    <t>-- Id: 082 / NombreQuery: ACTUALIZAR mst_Actividades   UPDATE mst_Actividades     SET Dex = ?,         IdEstado = ?,         IdUsuarioActualiza = ?,         FechaHoraActualiza = DATETIME(''now'',                                       ''localtime'')    WHERE IdEmpresa = ? AND          Id = ?;</t>
  </si>
  <si>
    <t>2023-06-14 14:50:49.183</t>
  </si>
  <si>
    <t>-- Id: 083 / NombreQuery: CLAVE VALOR mst_Actividades   SELECT Id Clave,         Dex Valor,         Id || '' | '' || Dex Concatenado    FROM mst_Actividades   WHERE IdEmpresa = ?;</t>
  </si>
  <si>
    <t>2023-06-14 14:50:49.190</t>
  </si>
  <si>
    <t>-- Id: 084 / NombreQuery: DESCARGAR DATA mst_Actividades   EXEC sp_Dgm_Gen_ListarActividades</t>
  </si>
  <si>
    <t>2023-06-14 14:50:49.200</t>
  </si>
  <si>
    <t>-- Id: 085 / NombreQuery: ELIMINAR mst_Actividades   DELETE FROM mst_Actividades        WHERE IdEmpresa = ? AND               Id = ?;</t>
  </si>
  <si>
    <t>2023-06-14 14:50:49.207</t>
  </si>
  <si>
    <t>-- Id: 086 / NombreQuery: ELIMINAR TABLA mst_Actividades   DROP TABLE IF EXISTS mst_Actividades;</t>
  </si>
  <si>
    <t>2023-06-14 14:50:49.217</t>
  </si>
  <si>
    <t>-- Id: 087 / NombreQuery: INSERTAR mst_Actividades   INSERT INTO mst_Actividades VALUES (                                 ?,-- IdEmpresa              VARCHAR (2),                                 ?,-- Id                     VARCHAR (10),                                 ?,-- Dex                    VARCHAR (300),                                 ?,-- IdEstado               VARCHAR (3),                                 ?,-- IdUsuarioCrea          VARCHAR (50),                                 DATETIME(''now'',                                          ''localtime''),-- FechaHoraCreacion      DATETIME,                                 ?,-- IdUsuarioActualiza     VARCHAR (50),                                 DATETIME(''now'',                                          ''localtime'')-- FechaHoraActualizacion DATETIME,                               );</t>
  </si>
  <si>
    <t>2023-06-14 14:50:49.223</t>
  </si>
  <si>
    <t>-- Id: 088 / NombreQuery: LIMPIAR TABLA mst_Actividades   DELETE FROM mst_Actividades;</t>
  </si>
  <si>
    <t>2023-06-14 14:50:49.233</t>
  </si>
  <si>
    <t>-- Id: 089 / NombreQuery: LISTAR mst_Actividades   SELECT *    FROM mst_Actividades;</t>
  </si>
  <si>
    <t>2023-06-14 14:50:49.240</t>
  </si>
  <si>
    <t>-- Id: 090 / NombreQuery: OBTENER mst_Actividades   SELECT *    FROM mst_Actividades   WHERE IdEmpresa = ? AND          Id = ?;</t>
  </si>
  <si>
    <t>2023-06-14 14:50:49.250</t>
  </si>
  <si>
    <t>-- Id: 091 / NombreQuery: CREAR TABLA mst_Labores   CREATE TABLE IF NOT EXISTS mst_Labores (     IdEmpresa              VARCHAR (2),     IdActividad            VARCHAR (10),     Id                     VARCHAR (3),     Dex                    VARCHAR (300),     IdEstado               VARCHAR (3),     IdUsuarioCrea          VARCHAR (50),     FechaHoraCreacion      DATETIME,     IdUsuarioActualiza     VARCHAR (50),     FechaHoraActualizacion DATETIME,     PRIMARY KEY (        IdActividad,        Id     ),     FOREIGN KEY (        IdEmpresa,-- FOREIGN KEY (IdEmpresa) REFERENCES mst_Empresas(Id),        IdActividad     )     REFERENCES mst_Actividades (IdEmpresa,     Id),     FOREIGN KEY (        IdEstado     )     REFERENCES mst_Estados (Id),     FOREIGN KEY (        IdUsuarioCrea     )     REFERENCES mst_Usuarios (Id),     FOREIGN KEY (        IdUsuarioActualiza     )     REFERENCES mst_Usuarios (Id)   );</t>
  </si>
  <si>
    <t>2023-06-14 14:50:49.257</t>
  </si>
  <si>
    <t>-- Id: 092 / NombreQuery: ACTUALIZAR mst_Labores   UPDATE mst_Labores     SET Dex = ?,         IdEstado = ?,         IdUsuarioActualiza = ?,         FechaHoraActualizacion = DATETIME(''now'',                                           ''localtime'')    WHERE IdEmpresa = ? AND          IdActividad = ? AND          Id = ?;</t>
  </si>
  <si>
    <t>2023-06-14 14:50:49.267</t>
  </si>
  <si>
    <t>-- Id: 093 / NombreQuery: CLAVE VALOR mst_Labores   SELECT Id Clave,         Dex Valor,         Id || '' | '' || Dex Concatenado    FROM mst_Labores   WHERE IdEmpresa = ? AND          IdActividad = ?;</t>
  </si>
  <si>
    <t>2023-06-14 14:50:49.273</t>
  </si>
  <si>
    <t>-- Id: 094 / NombreQuery: DESCARGAR DATA mst_Labores   EXEC sp_Dgm_Gen_ListarLabores</t>
  </si>
  <si>
    <t>2023-06-14 14:50:49.283</t>
  </si>
  <si>
    <t>-- Id: 095 / NombreQuery: ELIMINAR mst_Labores   DELETE FROM mst_Labores        WHERE IdEmpresa = ? AND               IdActividad = ? AND               Id = ?;</t>
  </si>
  <si>
    <t>2023-06-14 14:50:49.290</t>
  </si>
  <si>
    <t>-- Id: 096 / NombreQuery: ELIMINAR TABLA mst_Labores   DROP TABLE IF EXISTS mst_Labores;</t>
  </si>
  <si>
    <t>2023-06-14 14:50:49.300</t>
  </si>
  <si>
    <t>-- Id: 097 / NombreQuery: INSERTAR mst_Labores   INSERT INTO mst_Labores VALUES (                             ?,-- IdEmpresa              VARCHAR (2),                             ?,-- IdActividad            VARCHAR (10),                             ?,-- Id                     VARCHAR (3),                             ?,-- Dex                    VARCHAR (300),                             ?,-- IdEstado               VARCHAR (3),                             ?,-- IdUsuarioCrea          VARCHAR (50),                             DATETIME(''now'',                                      ''localtime''),-- FechaHoraCreacion      DATETIME,                             ?,-- IdUsuarioActualiza     VARCHAR (50),                             DATETIME(''now'',                                      ''localtime'')-- FechaHoraActualizacion DATETIME,                           );</t>
  </si>
  <si>
    <t>2023-06-14 14:50:49.307</t>
  </si>
  <si>
    <t>-- Id: 098 / NombreQuery: LIMPIAR TABLA mst_Labores   DELETE FROM mst_Labores;</t>
  </si>
  <si>
    <t>2023-06-14 14:50:49.317</t>
  </si>
  <si>
    <t>-- Id: 099 / NombreQuery: LISTAR mst_Labores   SELECT *    FROM mst_Labores;</t>
  </si>
  <si>
    <t>2023-06-14 14:50:49.323</t>
  </si>
  <si>
    <t>-- Id: 100 / NombreQuery: OBTENER mst_Labores   SELECT *    FROM mst_Labores   WHERE IdEmpresa = ? AND          IdActividad = ? AND          Id = ?;</t>
  </si>
  <si>
    <t>2023-06-14 14:50:49.333</t>
  </si>
  <si>
    <t>-- Id: 101 / NombreQuery: CREAR TABLA mst_Consumidores   CREATE TABLE IF NOT EXISTS mst_Consumidores (     IdEmpresa              VARCHAR (2),     Id                     VARCHAR (20),     Dex                    VARCHAR (300),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</si>
  <si>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14:50:49.340</t>
  </si>
  <si>
    <t>-- Id: 102 / NombreQuery: ACTUALIZAR mst_Consumidores   UPDATE mst_Consumidores     SET Dex = ?,         IdEstado = ?,         IdUsuarioActualiza = ?,         FechaHoraActualizacion = DATETIME(''now'',                                           ''localtime'')    WHERE IdEmpresa = ? AND          Id = ?;</t>
  </si>
  <si>
    <t>2023-06-14 14:50:49.350</t>
  </si>
  <si>
    <t>-- Id: 103 / NombreQuery: CLAVE VALOR mst_Consumidores   SELECT Id Clave,         Dex Valor,         Id || '' | '' || Dex Concatenado    FROM mst_Consumidores   WHERE IdEmpresa = ?;</t>
  </si>
  <si>
    <t>2023-06-14 14:50:49.357</t>
  </si>
  <si>
    <t>-- Id: 104 / NombreQuery: DESCARGAR DATA mst_Consumidores   EXEC sp_Dgm_Gen_ListarConsumidores</t>
  </si>
  <si>
    <t>2023-06-14 14:50:49.367</t>
  </si>
  <si>
    <t>-- Id: 105 / NombreQuery: ELIMINAR mst_Consumidores   DELETE FROM mst_Consumidores        WHERE IdEmpresa = ? AND               Id = ?;</t>
  </si>
  <si>
    <t>2023-06-14 14:50:49.373</t>
  </si>
  <si>
    <t>-- Id: 106 / NombreQuery: ELIMINAR TABLA mst_Consumidores   DROP TABLE IF EXISTS mst_Consumidores;</t>
  </si>
  <si>
    <t>2023-06-14 14:50:49.383</t>
  </si>
  <si>
    <t>-- Id: 107 / NombreQuery: INSERTAR mst_Consumidores   INSERT INTO mst_Consumidores VALUES (                                  ?,-- IdEmpresa              VARCHAR (2),                                  ?,-- Id                     VARCHAR (20),                                  ?,-- Dex                    VARCHAR (300),                                  ?,-- IdEstado               VARCHAR (3),                                  ?,-- IdUsuarioCrea          VARCHAR (50),                                  DATETIME(''now'',                                           ''localtime''),-- FechaHoraCreacion      DATETIME,                                  ?,-- IdUsuarioActualiza     VARCHAR (50),                                  DATETIME(''now'',                                           ''localtime'')-- FechaHoraActualizacion DATETIME,                                );</t>
  </si>
  <si>
    <t>2023-06-14 14:50:49.390</t>
  </si>
  <si>
    <t>-- Id: 108 / NombreQuery: LIMPIAR TABLA mst_Consumidores   DELETE FROM mst_Consumidores;</t>
  </si>
  <si>
    <t>2023-06-14 14:50:49.400</t>
  </si>
  <si>
    <t>-- Id: 109 / NombreQuery: LISTAR mst_Consumidores   SELECT *    FROM mst_Consumidores;</t>
  </si>
  <si>
    <t>2023-06-14 14:50:49.407</t>
  </si>
  <si>
    <t>-- Id: 110 / NombreQuery: OBTENER mst_Consumidores   SELECT *    FROM mst_Consumidores   WHERE IdEmpresa = ? AND          Id = ?;</t>
  </si>
  <si>
    <t>2023-06-14 14:50:49.417</t>
  </si>
  <si>
    <t>-- Id: 111 / NombreQuery: CREAR TABLA mst_Turnos   CREATE TABLE IF NOT EXISTS mst_Turnos (     IdEmpresa              VARCHAR (2),     Id                     CHAR,     Dex                    VARCHAR (100),     IdEstado               VARCHAR (3),     IdUsuarioCrea          VARCHAR (50),     FechaHoraCreacion      DATETIME,     IdUsuarioActualiza     VARCHAR (50),     FechaHoraActualizacion DATETIME,     PRIMARY KEY (        IdEmpresa,        Id     ),     FOREIGN KEY (        IdEmpresa     )     REFERENCES mst_Empresas (Id),     FOREIGN KEY (        IdEstado     )     REFERENCES mst_Estados (Id),     FOREIGN KEY (        IdUsuarioCrea     )     REFERENCES mst_Usuarios (Id),     FOREIGN KEY (        IdUsuarioActualiza     )     REFERENCES mst_Usuarios (Id)   );</t>
  </si>
  <si>
    <t>2023-06-14 14:50:49.423</t>
  </si>
  <si>
    <t>-- Id: 112 / NombreQuery: ACTUALIZAR mst_Turnos   UPDATE mst_Turnos     SET Dex = ?,         IdEstado = ?,         IdUsuarioActualiza = ?,         FechaHoraActualiza = DATETIME(''now'',                                       ''localtime'')    WHERE IdEmpresa = ? AND          Id = ?;</t>
  </si>
  <si>
    <t>2023-06-14 14:50:49.433</t>
  </si>
  <si>
    <t>-- Id: 113 / NombreQuery: CLAVE VALOR mst_Turnos   SELECT Id Clave,         Dex Valor,         Id || '' | '' || Dex Concatenado    FROM mst_Turnos   WHERE IdEmpresa = ?;</t>
  </si>
  <si>
    <t>2023-06-14 14:50:49.440</t>
  </si>
  <si>
    <t>-- Id: 114 / NombreQuery: DESCARGAR DATA mst_Turnos   EXEC sp_Dgm_Gen_ListarTurnos</t>
  </si>
  <si>
    <t>2023-06-14 14:50:49.450</t>
  </si>
  <si>
    <t>-- Id: 115 / NombreQuery: ELIMINAR mst_Turnos   DELETE FROM mst_Turnos        WHERE IdEmpresa = ? AND               Id = ?;</t>
  </si>
  <si>
    <t>2023-06-14 14:50:49.457</t>
  </si>
  <si>
    <t>-- Id: 116 / NombreQuery: ELIMINAR TABLA mst_Turnos   DROP TABLE IF EXISTS mst_Turnos;</t>
  </si>
  <si>
    <t>2023-06-14 14:50:49.467</t>
  </si>
  <si>
    <t>-- Id: 117 / NombreQuery: INSERTAR mst_Turnos   INSERT INTO mst_Turnos VALUES (                                 ?,-- IdEmpresa              VARCHAR (2),                                 ?,-- Id                     VARCHAR (10),                                 ?,-- Dex                    VARCHAR (300),                                 ?,-- IdEstado               VARCHAR (3),                                 ?,-- IdUsuarioCrea          VARCHAR (50),                                 DATETIME(''now'',                                          ''localtime''),-- FechaHoraCreacion      DATETIME,                                 ?,-- IdUsuarioActualiza     VARCHAR (50),                                 DATETIME(''now'',                                          ''localtime'')-- FechaHoraActualizacion DATETIME,                               );</t>
  </si>
  <si>
    <t>2023-06-14 14:50:49.473</t>
  </si>
  <si>
    <t>-- Id: 118 / NombreQuery: LIMPIAR TABLA mst_Turnos   DELETE FROM mst_Turnos;</t>
  </si>
  <si>
    <t>2023-06-14 14:50:49.483</t>
  </si>
  <si>
    <t>-- Id: 119 / NombreQuery: LISTAR mst_Turnos   SELECT *    FROM mst_Turnos;</t>
  </si>
  <si>
    <t>2023-06-14 14:50:49.490</t>
  </si>
  <si>
    <t>-- Id: 120 / NombreQuery: OBTENER mst_Turnos   SELECT *    FROM mst_Turnos   WHERE IdEmpresa = ? AND          Id = ?;</t>
  </si>
  <si>
    <t>2023-06-14 14:50:49.500</t>
  </si>
  <si>
    <t>-- Id: 121 / NombreQuery: CREAR TABLA mst_OpcionesConfiguracion   CREATE TABLE IF NOT EXISTS mst_OpcionesConfiguracion (     IdEmpresa              VARCHAR (2),     Id                     VARCHAR (3),     IdModulo               TINYINT,     Dex                    VARCHAR (300),     TipoConfiguracion      VARCHAR (10),     IdEstado               VARCHAR (3),     IdUsuarioCrea          VARCHAR (50),     FechaHoraCreacion      DATETIME,     IdUsuarioActualiza     VARCHAR (50),     FechaHoraActualizacion DATETIME,     PRIMARY KEY (        IdEmpresa,        Id     ),     FOREIGN KEY (        IdModulo     )     REFERENCES mst_Modulos (Id),     FOREIGN KEY (        IdEstado     )     REFERENCES mst_Estados (Id),     FOREIGN KEY (        IdEmpresa,        IdUsuarioCrea     )     REFERENCES mst_Usuarios (IdEmpresa,     Id),     FOREIGN KEY (        IdEmpresa,        IdUsuarioActualiza     )     REFERENCES mst_Usuarios (IdEmpresa,     Id)   );</t>
  </si>
  <si>
    <t>2023-06-14 14:50:49.507</t>
  </si>
  <si>
    <t>-- Id: 122 / NombreQuery: ACTUALIZAR mst_OpcionesConfiguracion   UPDATE mst_OpcionesConfiguracion     SET Dex = ?,-- VARCHAR (300),         TipoConfiguracion = ?,-- VARCHAR (10),         IdEstado = ?,-- VARCHAR (3),         IdUsuarioActualiza = ?,-- VARCHAR (50),         FechaHoraActualizacion =  DATETIME(''now'',                                           ''localtime'')-- DATETIME,   WHERE Id = ? AND          IdModulos = ?;</t>
  </si>
  <si>
    <t>2023-06-14 14:50:49.517</t>
  </si>
  <si>
    <t>-- Id: 123 / NombreQuery: CLAVE VALOR mst_OpcionesConfiguracion   SELECT Id Clave,         Dex Valor,         Id || '' | '' || Dex Concatenado    FROM mst_OpcionesConfiguracion   WHERE IdEmpresa = ?;</t>
  </si>
  <si>
    <t>2023-06-14 14:50:49.523</t>
  </si>
  <si>
    <t>-- Id: 124 / NombreQuery: DESCARGAR DATA mst_OpcionesConfiguracion   EXEC sp_Dgm_Gen_ListarOpcionesConfiguracion</t>
  </si>
  <si>
    <t>2023-06-14 14:50:49.533</t>
  </si>
  <si>
    <t>-- Id: 125 / NombreQuery: ELIMINAR mst_OpcionesConfiguracion   DELETE FROM mst_OpcionesConfiguracion        WHERE Id = ? AND               IdModulos = ?;</t>
  </si>
  <si>
    <t>2023-06-14 14:50:49.540</t>
  </si>
  <si>
    <t>-- Id: 126 / NombreQuery: ELIMINAR TABLA mst_OpcionesConfiguracion   DROP TABLE IF EXISTS mst_OpcionesConfiguracion;</t>
  </si>
  <si>
    <t>2023-06-14 14:50:49.550</t>
  </si>
  <si>
    <t>-- Id: 127 / NombreQuery: INSERTAR mst_OpcionesConfiguracion   INSERT INTO mst_OpcionesConfiguracion VALUES (                                           ?,-- Id                     VARCHAR (3)   PRIMARY KEY,                                           ?,-- IdModulo               TINYINT,                                           ?,-- Dex                    VARCHAR (300),                                           ?,-- TipoConfiguracion      VARCHAR (10),                                           ?,-- IdEstado               VARCHAR (3),                                           ?,-- IdUsuarioCrea          VARCHAR (50),                                           DATETIME(''now'',                                                    ''localtime''),-- FechaHoraCreacion      DATETIME,                                           ?,-- IdUsuarioActualiza     VARCHAR (50),                                           DATETIME(''now'',                                                    ''localtime'')-- FechaHoraActualizacion DATETIME,                                         );</t>
  </si>
  <si>
    <t>2023-06-14 14:50:49.560</t>
  </si>
  <si>
    <t>-- Id: 128 / NombreQuery: LIMPIAR TABLA mst_OpcionesConfiguracion   DELETE FROM mst_OpcionesConfiguracion;</t>
  </si>
  <si>
    <t>2023-06-14 14:50:49.567</t>
  </si>
  <si>
    <t>-- Id: 129 / NombreQuery: LISTAR mst_OpcionesConfiguracion   SELECT *    FROM mst_OpcionesConfiguracion;</t>
  </si>
  <si>
    <t>2023-06-14 14:50:49.573</t>
  </si>
  <si>
    <t>-- Id: 130 / NombreQuery: OBTENER mst_OpcionesConfiguracion   SELECT *    FROM mst_OpcionesConfiguracion   WHERE Id = ? AND          IdModulo = ?;</t>
  </si>
  <si>
    <t>2023-06-14 14:50:49.583</t>
  </si>
  <si>
    <t>--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t>
  </si>
  <si>
    <t>2023-06-14 14:50:49.590</t>
  </si>
  <si>
    <t>-- Id: 132 / NombreQuery: ACTUALIZAR mst_DispositivosMoviles UPDATE mst_DispositivosMoviles     SET NroTelefonico = ?,         Propietario = ?,         IdEstado = ?,         IdUsuarioActualiza = ?,         FechaHoraActualizacion = DATETIME(''now'', ''localtime'')    WHERE IdEmpresa = ? AND          Mac = ? AND          Imei = ?;</t>
  </si>
  <si>
    <t>2023-06-14 14:50:49.600</t>
  </si>
  <si>
    <t>-- Id: 133 / NombreQuery: CLAVE VALOR mst_DispositivosMoviles SELECT Indice Clave,         Imei || Propietario Valor,         Indice || '' | '' || Imei || Propietario Concatenado    FROM mst_DispositivosMoviles   WHERE IdEmpresa = ?;</t>
  </si>
  <si>
    <t>2023-06-14 14:50:49.610</t>
  </si>
  <si>
    <t>-- Id: 134 / NombreQuery: DESCARGAR DATA mst_DispositivosMoviles   EXEC sp_Dgm_Gen_ListarDispositivosMoviles</t>
  </si>
  <si>
    <t>2023-06-14 14:50:49.617</t>
  </si>
  <si>
    <t>-- Id: 135 / NombreQuery: ELIMINAR mst_DispositivosMoviles DELETE FROM mst_DispositivosMoviles        WHERE IdEmpresa = ? AND               Mac = ? AND              Imei = ?;</t>
  </si>
  <si>
    <t>2023-06-14 14:50:49.623</t>
  </si>
  <si>
    <t>-- Id: 136 / NombreQuery: ELIMINAR TABLA mst_DispositivosMoviles DROP TABLE IF EXISTS mst_DispositivosMoviles;</t>
  </si>
  <si>
    <t>2023-06-14 14:50:49.633</t>
  </si>
  <si>
    <t>--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t>
  </si>
  <si>
    <t>2023-06-14 14:50:49.640</t>
  </si>
  <si>
    <t>-- Id: 138 / NombreQuery: LIMPIAR TABLA mst_DispositivosMoviles DELETE FROM mst_DispositivosMoviles;</t>
  </si>
  <si>
    <t>2023-06-14 14:50:49.650</t>
  </si>
  <si>
    <t>-- Id: 139 / NombreQuery: LISTAR mst_DispositivosMoviles SELECT *    FROM mst_DispositivosMoviles;</t>
  </si>
  <si>
    <t>2023-06-14 14:50:49.660</t>
  </si>
  <si>
    <t>-- Id: 140 / NombreQuery: OBTENER mst_DispositivosMoviles SELECT *    FROM mst_DispositivosMoviles   WHERE IdEmpresa = ? AND          Mac = ? AND          Imei = ?;</t>
  </si>
  <si>
    <t>2023-06-14 14:50:49.667</t>
  </si>
  <si>
    <t>-- Id: 141 / NombreQuery: CREAR TABLA mst_QuerysSqlite   CREATE TABLE IF NOT EXISTS mst_QuerysSqlite (     IdEmpresa              VARCHAR (2),     Id                     VARCHAR (5)   NOT NULL,     NombreQuery            VARCHAR (200) NOT NULL,     IdModulo               TINYINT       NOT NULL,     OrdenEjecucion         INT,     QuerySqlite            TEXT          NOT NULL,     NParametros            INT           NOT NULL,     TipoQuery              VARCHAR (50)  NOT NULL,     TablaObjetivo          VARCHAR (150),     Crud                   VARCHAR (100),     IdEstado               VARCHAR (3),     IdUsuarioCrea          VARCHAR (50),     FechaHoraCreacion      DATETIME,     IdUsuarioActualiza     VARCHAR (50),     FechaHoraActualizacion DATETIME,     PRIMARY KEY (        IdEmpresa,        Id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UNIQUE (        IdEmpresa,        NombreQuery     )  );</t>
  </si>
  <si>
    <t>2023-06-14 14:50:49.673</t>
  </si>
  <si>
    <t>-- Id: 142 / NombreQuery: ACTUALIZAR mst_QuerysSqlite   UPDATE mst_QuerysSqlite     SET NombreQuery = ?,-- VARCHAR (200) NOT NULL,         IdModulo = ?,-- TINYINT       NOT NULL,         OrdenEjecucion = ?,-- INT,         QuerySqlite = ?,-- TEXT          NOT NULL,         NParametros = ?,-- INT           NOT NULL,         TipoQuery = ?,-- VARCHAR (50)  NOT NULL,         TablaObjetivo = ?,-- VARCHAR (150),         Crud = ?,-- VARCHAR (100),         IdEstado = ?,-- VARCHAR (3),         IdUsuarioActualiza = ?,-- VARCHAR (50),         FechaHoraActualizacion = DATETIME(''now'',                                           ''localtime'')-- DATETIME,    WHERE Id = ?;</t>
  </si>
  <si>
    <t>2023-06-14 14:50:49.683</t>
  </si>
  <si>
    <t>-- Id: 143 / NombreQuery: CLAVE VALOR mst_QuerysSqlite   SELECT Id Clave,         Dex Valor,         Id || '' | '' || Dex Concatenado    FROM mst_OpcionesConfiguracion   WHERE IdEmpresa = ?;</t>
  </si>
  <si>
    <t>2023-06-14 14:50:49.690</t>
  </si>
  <si>
    <t>-- Id: 144 / NombreQuery: DESCARGAR DATA mst_QuerysSqlite   EXEC sp_Dgm_Gen_ListarQuerys</t>
  </si>
  <si>
    <t>2023-06-14 14:50:49.700</t>
  </si>
  <si>
    <t>-- Id: 145 / NombreQuery: ELIMINAR mst_QuerysSqlite   DELETE FROM mst_QuerysSqlite        WHERE Id = ?;</t>
  </si>
  <si>
    <t>2023-06-14 14:50:49.710</t>
  </si>
  <si>
    <t>-- Id: 146 / NombreQuery: ELIMINAR TABLA mst_QuerysSqlite   DROP TABLE IF EXISTS mst_QuerysSqlite;</t>
  </si>
  <si>
    <t>2023-06-14 14:50:49.733</t>
  </si>
  <si>
    <t>-- Id: 147 / NombreQuery: INSERTAR mst_QuerysSqlite   INSERT INTO mst_QuerysSqlite VALUES (                                  ?,-- Id                     VARCHAR (5)   NOT NULL,                                  ?,-- NombreQuery            VARCHAR (200) NOT NULL,                                  ?,-- IdModulo               TINYINT       NOT NULL,                                  ?,-- OrdenEjecucion         INT,                                  ?,-- QuerySqlite            TEXT          NOT NULL,                                  ?,-- NParametros            INT           NOT NULL,                                  ?,-- TipoQuery              VARCHAR (50)  NOT NULL,                                  ?,-- TablaObjetivo          VARCHAR (150),                                  ?,-- Crud                   VARCHAR (100),                                  ?,-- IdEstado               VARCHAR (3),                                  ?,-- IdUsuarioCrea          VARCHAR (50),                                  DATETIME(''now'',                                           ''localtime''),-- FechaHoraCreacion      DATETIME,                                  ?,-- IdUsuarioActualiza     VARCHAR (50),                                  DATETIME(''now'',                                           ''localtime'')-- FechaHoraActualizacion DATETIME,                                );</t>
  </si>
  <si>
    <t>2023-06-14 14:50:49.743</t>
  </si>
  <si>
    <t>-- Id: 148 / NombreQuery: LIMPIAR TABLA mst_QuerysSqlite   DELETE FROM mst_QuerysSqlite;</t>
  </si>
  <si>
    <t>2023-06-14 14:50:49.783</t>
  </si>
  <si>
    <t>-- Id: 149 / NombreQuery: LISTAR mst_QuerysSqlite   SELECT *    FROM mst_QuerysSqlite;</t>
  </si>
  <si>
    <t>2023-06-14 14:50:49.793</t>
  </si>
  <si>
    <t>-- Id: 150 / NombreQuery: OBTENER mst_QuerysSqlite   SELECT *    FROM mst_QuerysSqlite   WHERE Id = ?;</t>
  </si>
  <si>
    <t>2023-06-14 14:50:49.800</t>
  </si>
  <si>
    <t>-- Id: 151 / NombreQuery: CREAR TABLA crs_EmpresasVsModulos   CREATE TABLE IF NOT EXISTS crs_EmpresasVsModulos (      IdEmpresa              VARCHAR (2),      IdModulo               TINYINT,      IdEstado               VARCHAR (3),      IdUsuarioCrea          VARCHAR (50),      FechaHoraCreacion      DATETIME,      IdUsuarioActualiza     VARCHAR (50),      FechaHoraActualizacion DATETIME,      PRIMARY KEY (          IdEmpresa,          IdModulo      ),      FOREIGN KEY (          IdEmpresa      )      REFERENCES mst_Empresas (Id),      FOREIGN KEY (          IdModulo      )      REFERENCES mst_Modulos (Id),      FOREIGN KEY (          IdEstado      )      REFERENCES mst_Estados (Id),      FOREIGN KEY (          IdEmpresa,          IdUsuarioCrea      )      REFERENCES mst_Usuarios (IdEmpresa,      Id),      FOREIGN KEY (          IdEmpresa,          IdUsuarioActualiza      )      REFERENCES mst_Usuarios (IdEmpresa,      Id)   );</t>
  </si>
  <si>
    <t>2023-06-14 14:50:49.810</t>
  </si>
  <si>
    <t>-- Id: 152 / NombreQuery: ACTUALIZAR crs_EmpresasVsModulos   UPDATE crs_EmpresasVsModulos  SET IdEstado=?,      FechaHoraActualizacion=DATETIME(''now'',''localtime'')  WHERE IdEmpresa=?AND        IdModulo=?;</t>
  </si>
  <si>
    <t>2023-06-14 14:50:49.817</t>
  </si>
  <si>
    <t>-- Id: 153 / NombreQuery: DESCARGAR DATA crs_EmpresasVsModulos   EXEC sp_Dgm_Gen_ListarEmpresasVsModulos</t>
  </si>
  <si>
    <t>2023-06-14 14:50:49.827</t>
  </si>
  <si>
    <t>2023-06-14 14:50:49.833</t>
  </si>
  <si>
    <t>-- Id: 155 / NombreQuery: ELIMINAR TABLA crs_EmpresasVsModulos   DROP TABLE IF EXISTS crs_EmpresasVsModulos;</t>
  </si>
  <si>
    <t>2023-06-14 14:50:49.843</t>
  </si>
  <si>
    <t>-- Id: 156 / NombreQuery: INSERTAR crs_EmpresasVsModulos   INSERT INTO crs_EmpresasVsModulos VALUES                                    (?,-- IdEmpresa              VARCHAR (2),                                    ?,-- IdModulo               TINYINT,                                    ?,-- IdEstado               VARCHAR (3),                                    ?,-- IdUsuarioCrea          VARCHAR (50),                                    DATETIME(''now'',''localtime''),-- FechaHoraCreacion      DATETIME      NOT NULL,                                    ?,-- IdUsuarioActualiza     VARCHAR (50),                                    DATETIME(''now'',''localtime''));-- FechaHoraActualizacion DATETIME      NOT NULL,</t>
  </si>
  <si>
    <t>2023-06-14 14:50:49.850</t>
  </si>
  <si>
    <t>-- Id: 157 / NombreQuery: LIMPIAR TABLA crs_EmpresasVsModulos   DELETE FROM crs_EmpresasVsModulos;</t>
  </si>
  <si>
    <t>2023-06-14 14:50:49.860</t>
  </si>
  <si>
    <t>-- Id: 158 / NombreQuery: OBTENER MODULOS X EMPRESA   SELECT EVM.IdModulo,         MO.Dex    FROM crs_EmpresasVsModulos EVM         INNER JOIN         mst_Modulos MO ON EVM.IdModulo = MO.Id   WHERE MO.IdEstado = ''AC'' AND          MO.Id &lt;&gt; 0 AND          EVM.IdEmpresa = ?;</t>
  </si>
  <si>
    <t>2023-06-14 14:50:49.867</t>
  </si>
  <si>
    <t>CREAR TABLA trx_ConfiguracionesDispositivosMoviles</t>
  </si>
  <si>
    <t>-- Id: 159 / NombreQuery: CREAR TABLA trx_ConfiguracionesDispositivosMoviles   CREATE TABLE IF NOT EXISTS trx_ConfiguracionesDispositivosMoviles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Mac,Imei),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t>
  </si>
  <si>
    <t>trx_ConfiguracionesDispositivosMoviles</t>
  </si>
  <si>
    <t>2023-06-14 14:50:49.877</t>
  </si>
  <si>
    <t>ACTUALIZAR trx_ConfiguracionesDispositivosMoviles</t>
  </si>
  <si>
    <t>-- Id: 160 / NombreQuery: ACTUALIZAR trx_ConfiguracionesDispositivosMoviles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t>
  </si>
  <si>
    <t>2023-06-14 14:50:49.883</t>
  </si>
  <si>
    <t>ACTUALIZAR trx_ConfiguracionesDispositivosMoviles X DESCRIPCION</t>
  </si>
  <si>
    <t>-- Id: 161 / NombreQuery: ACTUALIZAR trx_ConfiguracionesDispositivosMoviles X DESCRIPCION   UPDATE trx_ConfiguracionesDispositivosMoviles     SET Valor = ?,-- VARCHAR (300) NOT NULL,         IdEstado = ?,-- VARCHAR (3)   NOT NULL,         IdUsuarioActualiza = ?,-- VARCHAR (50)  NOT NULL,         FechaHoraActualizacion = DATETIME(''now'',                                           ''localtime'')-- DATETIME      NOT NULL,    WHERE IdEmpresa = ? AND          MacDispositivoMovil = ? AND       ImeiDispositivoMovil = ? AND          IdOpcionConfiguracion = (                                    SELECT Id                                      FROM mst_OpcionesConfiguracion                                     WHERE IdEmpresa = ? AND                                            Dex = ?                                     LIMIT 1                                 );</t>
  </si>
  <si>
    <t>2023-06-14 14:50:49.893</t>
  </si>
  <si>
    <t>DESCARGAR DATA trx_ConfiguracionesDispositivosMoviles</t>
  </si>
  <si>
    <t xml:space="preserve">-- Id: 162 / NombreQuery: DESCARGAR DATA trx_ConfiguracionesDispositivosMoviles   EXEC sp_Dgm_Gen_ObtenerConfiguracionesDispositivoMovil </t>
  </si>
  <si>
    <t>2023-06-14 14:50:49.900</t>
  </si>
  <si>
    <t>ELIMINAR TABLA trx_ConfiguracionesDispositivosMoviles</t>
  </si>
  <si>
    <t>-- Id: 163 / NombreQuery: ELIMINAR TABLA trx_ConfiguracionesDispositivosMoviles   DROP TABLE IF EXISTS trx_ConfiguracionesDispositivosMoviles;</t>
  </si>
  <si>
    <t>2023-06-14 14:50:49.910</t>
  </si>
  <si>
    <t>ELIMINAR trx_ConfiguracionesDispositivosMoviles</t>
  </si>
  <si>
    <t>-- Id: 164 / NombreQuery: ELIMINAR trx_ConfiguracionesDispositivosMoviles   DELETE FROM trx_ConfiguracionesDispositivosMoviles        WHERE IdEmpresa = ? AND               MacDispositivoMovil = ? AND               IdOpcionConfiguracion = ?;</t>
  </si>
  <si>
    <t>2023-06-14 14:50:49.917</t>
  </si>
  <si>
    <t>EXISTE VALOR trx_ConfiguracionesDispositivosMoviles</t>
  </si>
  <si>
    <t>-- Id: 165 / NombreQuery: EXISTE VALOR trx_ConfiguracionesDispositivosMoviles   SELECT CASE WHEN COUNT( * ) = 1 THEN ''TRUE'' ELSE ''FALSE'' END Existe    FROM trx_ConfiguracionesDispositivosMoviles   WHERE IdEmpresa = ? AND          MacDispositivoMovil = ? AND       ImeiDispositivoMovil = ? AND          IdOpcionConfiguracion = (                                    SELECT Id                                      FROM mst_OpcionesConfiguracion                                     WHERE IdEmpresa = ? AND                                            Dex = ?                                     LIMIT 1                                 );</t>
  </si>
  <si>
    <t>2023-06-14 14:50:49.927</t>
  </si>
  <si>
    <t>INSERTAR trx_ConfiguracionesDispositivosMoviles</t>
  </si>
  <si>
    <t>-- Id: 166 / NombreQuery: INSERTAR trx_ConfiguracionesDispositivosMoviles   INSERT INTO trx_ConfiguracionesDispositivosMoviles VALUES (                                            ?,-- IdEmpresa,                                            ?,-- MacDispositivoMovil,              ?,-- ImeiDispositivoMovil,                                            ?,-- IdOpcionConfiguracion  VARCHAR (3)   NOT NULL,                                            ?,-- Valor                  VARCHAR (300) NOT NULL,                                            ?,-- IdEstado               VARCHAR (3)   NOT NULL,                                            ?,-- IdUsuarioCrea          VARCHAR (50)  NOT NULL,                                            DATETIME(''now'',                                                     ''localtime''),-- FechaHoraCreacion      DATETIME      NOT NULL,                                            ?,-- IdUsuarioActualiza     VARCHAR (50)  NOT NULL,                                            DATETIME(''now'',                                                     ''localtime'')-- FechaHoraActualizacion DATETIME      NOT NULL,                                          );</t>
  </si>
  <si>
    <t>2023-06-14 14:50:49.933</t>
  </si>
  <si>
    <t>INSERTAR VALOR trx_ConfiguracionesDispositivosMoviles</t>
  </si>
  <si>
    <t>-- Id: 167 / NombreQuery: INSERTAR VALOR trx_ConfiguracionesDispositivosMoviles   INSERT INTO trx_ConfiguracionesDispositivosMoviles VALUES (                                            ?,                                            ?,                                            ?,                                            (                                               SELECT Id                                                 FROM mst_OpcionesConfiguracion                                                WHERE IdEmpresa = ? AND                                                       Dex = ?                                                LIMIT 1                                            ),                                            ?,                                            ''AC'',                                            ?,                                            DATETIME(''now'',                                                     ''localtime''),                                            ?,                                            DATETIME(''now'',                                                     ''localtime'')                                          );</t>
  </si>
  <si>
    <t>2023-06-14 14:50:49.943</t>
  </si>
  <si>
    <t>LIMPIAR TABLA trx_ConfiguracionesDispositivosMoviles</t>
  </si>
  <si>
    <t>-- Id: 168 / NombreQuery: LIMPIAR TABLA trx_ConfiguracionesDispositivosMoviles   DELETE FROM trx_ConfiguracionesDispositivosMoviles;</t>
  </si>
  <si>
    <t>2023-06-14 14:50:49.950</t>
  </si>
  <si>
    <t>LISTAR trx_ConfiguracionesDispositivosMoviles</t>
  </si>
  <si>
    <t>-- Id: 169 / NombreQuery: LISTAR trx_ConfiguracionesDispositivosMoviles   SELECT *    FROM trx_ConfiguracionesDispositivosMoviles;</t>
  </si>
  <si>
    <t>2023-06-14 14:50:49.960</t>
  </si>
  <si>
    <t>OBTENER trx_ConfiguracionesDispositivosMoviles</t>
  </si>
  <si>
    <t>-- Id: 170 / NombreQuery: OBTENER trx_ConfiguracionesDispositivosMoviles   SELECT *    FROM trx_ConfiguracionesDispositivosMoviles   WHERE IdEmpresa = ? AND          MacDispositivoMovil = ? AND          IdOpcionConfiguracion = ?;</t>
  </si>
  <si>
    <t>2023-06-14 14:50:49.967</t>
  </si>
  <si>
    <t>18</t>
  </si>
  <si>
    <t>-- Id: 171 / NombreQuery: CREAR TABLA trx_PersonalNuevo   CREATE TABLE IF NOT EXISTS trx_PersonalNuevo (     IdEmpresa           VARCHAR (2)    NOT NULL,     Idtareo             VARCHAR (12)   NOT NULL,     Item                SMALLINT       NOT NULL,     Nombre              VARCHAR (500)  NOT NULL,     PRIMARY KEY (        IdEmpresa,        Idtareo,        Item     ),     FOREIGN KEY (        IdEmpresa,        Idtareo,        Item     )     REFERENCES trx_Tareos_Detalle (IdEmpresa,     IdTareo,     Item     )  );</t>
  </si>
  <si>
    <t>2023-06-14 14:50:49.977</t>
  </si>
  <si>
    <t>-- Id: 172 / NombreQuery: ACTUALIZAR trx_PersonalNuevo   UPDATE trx_PersonalNuevo     SET Nombre = ?-- VARCHAR (500),   WHERE IdEmpresa = ? AND          Id = ? AND          Item = ?;</t>
  </si>
  <si>
    <t>2023-06-14 14:50:49.983</t>
  </si>
  <si>
    <t>-- Id: 173 / NombreQuery: ELIMINAR TABLA trx_PersonalNuevo   DROP TABLE IF EXISTS trx_PersonalNuevo;</t>
  </si>
  <si>
    <t>2023-06-14 14:50:49.993</t>
  </si>
  <si>
    <t>-- Id: 174 / NombreQuery: ELIMINAR trx_PersonalNuevo   DELETE FROM trx_PersonalNuevo        WHERE IdEmpresa = ? AND               Id = ? AND               Item = ?;</t>
  </si>
  <si>
    <t>2023-06-14 14:50:50.000</t>
  </si>
  <si>
    <t>-- Id: 175 / NombreQuery: INSERTAR trx_PersonalNuevo   INSERT INTO trx_PersonalNuevo VALUES (                                   ?,-- IdEmpresa           VARCHAR (2)    NOT NULL,                                   ?,-- Idtareo             VARCHAR (12)   NOT NULL,                                   ?,-- Item                SMALLINT       NOT NULL,                                   ?-- Nombre              VARCHAR (500)  NOT NULL,                                );</t>
  </si>
  <si>
    <t>2023-06-14 14:50:50.010</t>
  </si>
  <si>
    <t>-- Id: 176 / NombreQuery: LIMPIAR TABLA trx_PersonalNuevo   DELETE FROM trx_PersonalNuevo;</t>
  </si>
  <si>
    <t>2023-06-14 14:50:50.017</t>
  </si>
  <si>
    <t>-- Id: 177 / NombreQuery: LISTAR trx_PersonalNuevo   SELECT *    FROM trx_PersonalNuevo;</t>
  </si>
  <si>
    <t>2023-06-14 14:50:50.027</t>
  </si>
  <si>
    <t>-- Id: 178 / NombreQuery: OBTENER trx_PersonalNuevo   SELECT *    FROM trx_PersonalNuevo   WHERE IdEmpresa = ? AND          IdTareo = ? AND          Item = ?;</t>
  </si>
  <si>
    <t>2023-06-14 14:50:50.033</t>
  </si>
  <si>
    <t>19</t>
  </si>
  <si>
    <t>-- Id: 179 / NombreQuery: CREAR TABLA trx_Tareos   CREATE TABLE IF NOT EXISTS trx_Tareos  (IdEmpresa              VARCHAR(2),   Id                     VARCHAR(12),   Fecha                  DATE         NOT NULL,   IdTurno                CHAR         NOT NULL,   IdEstado               VARCHAR(3)   NOT NULL,   IdUsuarioCrea          VARCHAR(50),   FechaHoraCreacion      DATETIME,   IdUsuarioActualiza     VARCHAR(50),   FechaHoraActualizacion DATETIME,   FechaHoraTransferencia DATETIME,   TotalHoras             NUMERIC(6,2),   TotalRendimientos      NUMERIC(6,2),   TotalDetalles          INT,   Observaciones          VARCHAR(500),  PRIMARY KEY  (IdEmpresa,  Id),  FOREIGN KEY  (IdEmpresa)  REFERENCES mst_Empresas(Id),  FOREIGN KEY  (Fecha)  REFERENCES mst_Dias(Dia),  FOREIGN KEY  (IdEmpresa,  IdTurno)  REFERENCES mst_Turnos(IdEmpresa,  Id),  FOREIGN KEY  (IdEstado)  REFERENCES mst_Estados(Id),  FOREIGN KEY  (IdEmpresa,  IdUsuarioCrea)  REFERENCES mst_Usuarios(IdEmpresa,  Id),  FOREIGN KEY  (IdEmpresa,  IdUsuarioActualiza)  REFERENCES mst_Usuarios(IdEmpresa,  Id));</t>
  </si>
  <si>
    <t>2023-06-14 14:50:50.043</t>
  </si>
  <si>
    <t>-- Id: 180 / NombreQuery: ACTUALIZAR trx_Tareos   UPDATE trx_Tareos  SET Fecha=?,-- DATE           NOT NULL,      IdTurno=?,-- CHAR (1)       NOT NULL,      IdEstado=?,-- VARCHAR(3)    NOT NULL,      IdUsuarioActualiza=?,-- VARCHAR (50),      FechaHoraActualizacion=DATETIME(''now'',''localtime''),-- DATETIME,      FechaHoraTransferencia=?,-- DATETIME,      TotalHoras=?,-- NUMERIC (6,2),      TotalRendimientos=?,-- NUMERIC (6,2),      TotalDetalles=?,-- INT,      Observaciones=?  WHERE IdEmpresa=?AND        Id=?;</t>
  </si>
  <si>
    <t>2023-06-14 14:50:50.050</t>
  </si>
  <si>
    <t>-- Id: 181 / NombreQuery: CONTAR trx_Tareos PENDIENTES   SELECT COUNT( * )     FROM trx_Tareos   WHERE IdEstado = ''PE'';</t>
  </si>
  <si>
    <t>2023-06-14 14:50:50.060</t>
  </si>
  <si>
    <t>-- Id: 182 / NombreQuery: ELIMINAR TABLA trx_Tareos   DROP TABLE IF EXISTS trx_Tareos;</t>
  </si>
  <si>
    <t>2023-06-14 14:50:50.067</t>
  </si>
  <si>
    <t>-- Id: 183 / NombreQuery: ELIMINAR trx_Tareos   DELETE FROM trx_Tareos        WHERE IdEmpresa = ? AND               Id = ?;</t>
  </si>
  <si>
    <t>2023-06-14 14:50:50.077</t>
  </si>
  <si>
    <t>-- Id: 184 / NombreQuery: INSERTAR trx_Tareos   INSERT INTO trx_Tareos VALUES                         (?,-- IdEmpresa              VARCHAR (2),                         ?,-- Id                     VARCHAR (12),                         ?,-- Fecha                  DATE           NOT NULL,                         ?,-- Turno                  CHAR (1)       NOT NULL,                         ?,-- IdEstado               VARCHAR(3)    NOT NULL,                         ?,-- IdUsuarioCrea          VARCHAR (50),                         DATETIME(''now'',''localtime''),-- FechaHoraCreacion      DATETIME,                         ?,-- IdUsuarioActualiza     VARCHAR (50),                         DATETIME(''now'',''localtime''),-- FechaHoraActualizacion DATETIME,                         NULL, -- FechaHoraTransferencia DATETIME,                         ?,-- TotalHoras             NUMERIC (                   2),                         ?,-- TotalRendimientos      NUMERIC (6,                 2),                         ?,-- TotalDetalles          INT,                         ?);-- Observaciones          VARCHAR(500)</t>
  </si>
  <si>
    <t>2023-06-14 14:50:50.083</t>
  </si>
  <si>
    <t>-- Id: 185 / NombreQuery: LIMPIAR TABLA trx_Tareos   DELETE FROM trx_Tareos;</t>
  </si>
  <si>
    <t>2023-06-14 14:50:50.093</t>
  </si>
  <si>
    <t>-- Id: 186 / NombreQuery: LISTAR trx_Tareos   SELECT *    FROM trx_Tareos;</t>
  </si>
  <si>
    <t>2023-06-14 14:50:50.100</t>
  </si>
  <si>
    <t>-- Id: 187 / NombreQuery: OBTENER trx_Tareos X ESTADO Y RANGO FECHA   SELECT T.Id,         T.Fecha,         T.IdEstado,         T.IdTurno,         T.TotalDetalles,         PRINTF("%.2f", T.TotalHoras) TotalHoras,         PRINTF("%.2f", T.TotalRendimientos) TotalRendimientos,         PRINTF("%.2f", T.TotalHoras / 8.00) TotalJornales,         T.IdUsuarioCrea,         U.NombreUsuario,         T.Observaciones    FROM trx_Tareos T         INNER JOIN         mst_Usuarios U ON T.IdEmpresa = U.IdEmpresa AND                            T.IdUsuarioCrea = U.Id   WHERE T.IdEmpresa = ? AND          T.IdEstado = (CASE WHEN ? = ''PE'' THEN ''PE'' ELSE T.IdEstado END) AND          T.Fecha BETWEEN ? AND ?;</t>
  </si>
  <si>
    <t>2023-06-14 14:50:50.110</t>
  </si>
  <si>
    <t>-- Id: 188 / NombreQuery: OBTENER trx_Tareos X ID   SELECT *    FROM trx_Tareos   WHERE IdEmpresa = ? AND          Id = ?;</t>
  </si>
  <si>
    <t>2023-06-14 14:50:50.117</t>
  </si>
  <si>
    <t>-- Id: 189 / NombreQuery: OBTENER ULTIMO trx_Tareos   SELECT CASE WHEN MAX(Id) IS NULL THEN ( (                                             SELECT CASE WHEN MAX(Valor) IS NULL THEN '''' ELSE Valor END IdDispositivo                                               FROM trx_ConfiguracionesDispositivosMoviles                                              WHERE IdOpcionConfiguracion = ''022''                                          )  ||        ''000000000'') ELSE MAX(ID) END UltimoTareo    FROM trx_Tareos;</t>
  </si>
  <si>
    <t>2023-06-14 14:50:50.127</t>
  </si>
  <si>
    <t xml:space="preserve">-- Id: 190 / NombreQuery: TRANSFERIR trx_Tareos   EXEC sp_Dgm_Tareos_TransferirTareo </t>
  </si>
  <si>
    <t>2023-06-14 14:50:50.133</t>
  </si>
  <si>
    <t>-- Id: 191 / NombreQuery: OBTENER trx_Tareos XA TRANSFERIR   SELECT IdEmpresa,         Id,         Fecha,         IdTurno,         IdEstado,         IdUsuarioCrea,         FechaHoraCreacion,         IdUsuarioActualiza,         FechaHoraActualizacion,         TotalHoras,         TotalRendimientos,         TotalDetalles,         Observaciones    FROM trx_Tareos   WHERE IdEmpresa = ? AND          Id = ?;</t>
  </si>
  <si>
    <t>2023-06-14 14:50:50.143</t>
  </si>
  <si>
    <t>-- Id: 192 / NombreQuery: MARCAR TAREO COMO TRANSFERIDO   UPDATE trx_tareos     SET IdEstado = ''TR'',         FechaHoraTransferencia = ?,         IdUsuarioActualiza = ?,         FechaHoraActualizacion = DATETIME(''now'', ''localtime'')    WHERE IdEmpresa = ? AND          Id = ?;</t>
  </si>
  <si>
    <t>2023-06-14 14:50:50.150</t>
  </si>
  <si>
    <t>-- Id: 193 / NombreQuery: ELIMINAR trx_Tareos PENDIENTES X ID   DELETE FROM trx_Tareos        WHERE IdEstado = ''PE'' AND               IdEmpresa = ? AND               Id = ?;    SELECT ''1'';</t>
  </si>
  <si>
    <t>2023-06-14 14:50:50.160</t>
  </si>
  <si>
    <t>-- Id: 194 / NombreQuery: TAREOS REPORTE RESUMEN 1   SELECT U.NombreUsuario,         T.Fecha,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WHERE T.IdEmpresa = ? AND          T.Fecha = ? AND          T.IdUsuarioCrea = ?   GROUP BY U.NombreUsuario,            T.Fecha;</t>
  </si>
  <si>
    <t>2023-06-14 14:50:50.167</t>
  </si>
  <si>
    <t>-- Id: 195 / NombreQuery: TAREOS REPORTE RESUMEN 2   SELECT U.NombreUsuario,         T.Fecha,         RTRIM(CON.Id) || '' - '' || RTRIM(CON.Dex) Consumidor,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WHERE T.IdEmpresa = ? AND          T.Fecha = ? AND          T.IdUsuarioCrea = ?   GROUP BY U.NombreUsuario,            T.Fecha,            RTRIM(CON.Id) || '' - '' || RTRIM(CON.Dex);</t>
  </si>
  <si>
    <t>2023-06-14 14:50:50.177</t>
  </si>
  <si>
    <t>-- Id: 196 / NombreQuery: TAREOS REPORTE RESUMEN 3   SELECT U.NombreUsuario,         T.Fecha,         RTRIM(CON.Id) || '' - '' || RTRIM(CON.Dex) Consumidor,         RTRIM(ACT.Id) || '' - '' || RTRIM(ACT.Dex) Actividad,         RTRIM(LAB.Id) || '' - '' || RTRIM(LAB.Dex) Labor,         SUM(TD.SubTotalHoras) Horas,         SUM(TD.SubTotalRendimiento) Rendimientos,         COUNT(DISTINCT TD.Dni) Personas,         PRINTF("%.2f", SUM(TD.SubTotalHoras) / 8.00) Jornales,         PRINTF("%.2f", SUM(TD.SubTotalRendimiento) / COUNT(DISTINCT TD.Dni)) Promedio,         COUNT( * ) Items    FROM trx_Tareos T         INNER JOIN         trx_Tareos_Detalle TD ON T.IdEmpresa = TD.IdEmpresa AND                                   T.Id = TD.IdTareo         INNER JOIN         mst_Usuarios U ON T.IdEmpresa = U.IdEmpresa AND                            T.IdUsuarioCrea = U.Id         INNER JOIN         mst_Consumidores CON ON T.IdEmpresa = CON.IdEmpresa AND                                  RTRIM(TD.IdConsumidor) = RTRIM(CON.Id)          INNER JOIN         mst_Actividades ACT ON T.IdEmpresa = ACT.IdEmpresa AND                                 RTRIM(TD.IdActividad) = RTRIM(ACT.Id)          INNER JOIN         mst_Labores LAB ON T.IdEmpresa = LAB.IdEmpresa AND                             RTRIM(TD.IdActividad) = RTRIM(LAB.IdActividad) AND                             RTRIM(TD.IdLabor) = RTRIM(LAB.Id)    WHERE T.IdEmpresa = ? AND          T.Fecha = ? AND          T.IdUsuarioCrea = ?   GROUP BY U.NombreUsuario,            T.Fecha,            RTRIM(CON.Id) || '' - '' || RTRIM(CON.Dex),            RTRIM(ACT.Id) || '' - '' || RTRIM(ACT.Dex),            RTRIM(LAB.Id) || '' - '' || RTRIM(LAB.Dex);</t>
  </si>
  <si>
    <t>2023-06-14 14:50:50.183</t>
  </si>
  <si>
    <t>-- Id: 197 / NombreQuery: OBTENER SUPERVISORES X DIA   SELECT DISTINCT T.IdUsuarioCrea Clave,                  U.NombreUsuario Valor,                  T.IdUsuarioCrea || '' | '' || U.NombreUsuario Concatenado    FROM trx_Tareos T         INNER JOIN         mst_Usuarios U ON T.IdEmpresa = U.IdEmpresa AND                            T.IdUsuarioCrea = U.Id   WHERE T.IdEmpresa = ? AND          T.Fecha = ?;</t>
  </si>
  <si>
    <t>2023-06-14 14:50:50.193</t>
  </si>
  <si>
    <t>20</t>
  </si>
  <si>
    <t>-- Id: 198 / NombreQuery: CREAR TABLA trx_Tareos_Detalle   CREATE TABLE IF NOT EXISTS trx_Tareos_Detalle  (IdEmpresa           VARCHAR(2),   Idtareo             VARCHAR(12)  NOT NULL,   Item                SMALLINT     NOT NULL,   Dni                 VARCHAR(8),   IdPlanilla          VARCHAR(3),   IdConsumidor        VARCHAR(30),   IdCultivo           VARCHAR(4)   NOT NULL,   IdVariedad          VARCHAR(3)   NOT NULL,   IdActividad         VARCHAR(3),   IdLabor             VARCHAR(6),   SubTotalHoras       NUMERIC(6,2),   SubTotalRendimiento NUMERIC(6,2),  PRIMARY KEY  (IdEmpresa,  Idtareo,  Item),  FOREIGN KEY  (IdEmpresa,  IdTareo)  REFERENCES trx_Tareos(IdEmpresa,  Id));</t>
  </si>
  <si>
    <t>2023-06-14 14:50:50.200</t>
  </si>
  <si>
    <t>-- Id: 199 / NombreQuery: ACTUALIZAR trx_Tareos_Detalle   UPDATE trx_Tareos_Detalle  SET Dni=?,-- VARCHAR (8),      IdPlanilla=?,-- VARCHAR (3),      IdConsumidor=?,-- VARCHAR (30),      IdCultivo=?,-- VARCHAR (4)    NOT NULL,      IdVariedad=?,-- VARCHAR (3)    NOT NULL,      IdActividad=?,-- VARCHAR (3),      IdLabor=?,-- VARCHAR (6),      SubTotalHoras=?,-- NUMERIC (6,                       2),      SubTotalRendimiento=?-- NUMERIC (6,                       2),  WHERE IdEmpresa=?AND        IdTareo=?AND        Item=?;</t>
  </si>
  <si>
    <t>2023-06-14 14:50:50.210</t>
  </si>
  <si>
    <t>-- Id: 200 / NombreQuery: CONTAR trx_Tareos_Detalle   SELECT COUNT( * )     FROM trx_Tareos_Detalle   WHERE IdEmpresa = ? AND          IdTareo = ?;</t>
  </si>
  <si>
    <t>2023-06-14 14:50:50.217</t>
  </si>
  <si>
    <t>-- Id: 201 / NombreQuery: ELIMINAR TABLA trx_Tareos_Detalle   DROP TABLE IF EXISTS trx_Tareos_Detalle;</t>
  </si>
  <si>
    <t>2023-06-14 14:50:50.227</t>
  </si>
  <si>
    <t>-- Id: 202 / NombreQuery: ELIMINAR trx_Tareos_Detalle   DELETE FROM trx_Tareos_Detalle        WHERE IdEmpresa = ? AND               IdTareo = ? AND               Item = ?;</t>
  </si>
  <si>
    <t>2023-06-14 14:50:50.233</t>
  </si>
  <si>
    <t>-- Id: 203 / NombreQuery: INSERTAR trx_Tareos_Detalle   INSERT INTO trx_Tareos_Detalle VALUES                                 (?,-- IdEmpresa           VARCHAR (2),                                 ?,-- Idtareo             VARCHAR (12)   NOT NULL,                                 ?,-- Item                SMALLINT       NOT NULL,                                 ?,-- Dni                 VARCHAR (8),                                 ?,-- IdPlanilla          VARCHAR (3),                                 ?,-- IdConsumidor        VARCHAR (30),                                 ?,-- IdCultivo           VARCHAR (4)    NOT NULL,                                 ?,-- IdVariedad          VARCHAR (3)    NOT NULL,                                 ?,-- IdActividad         VARCHAR (3),                                 ?,-- IdLabor             VARCHAR (6),                                 ?,-- SubTotalHoras       NUMERIC (6,                    2),                                 ?);-- SubTotalRendimiento NUMERIC (6,                    2),</t>
  </si>
  <si>
    <t>2023-06-14 14:50:50.243</t>
  </si>
  <si>
    <t>-- Id: 204 / NombreQuery: LIMPIAR TABLA trx_Tareos_Detalle   DELETE FROM trx_Tareos_Detalle;</t>
  </si>
  <si>
    <t>2023-06-14 14:50:50.250</t>
  </si>
  <si>
    <t>-- Id: 205 / NombreQuery: LISTAR trx_Tareos_Detalle   SELECT *    FROM trx_Tareos_Detalle;</t>
  </si>
  <si>
    <t>2023-06-14 14:50:50.260</t>
  </si>
  <si>
    <t>-- Id: 206 / NombreQuery: OBTENER trx_Tareos_Detalle   SELECT *    FROM trx_Tareos_Detalle   WHERE IdEmpresa = ? AND          IdTareo = ? AND          Item = ?;</t>
  </si>
  <si>
    <t>2023-06-14 14:50:50.267</t>
  </si>
  <si>
    <t>-- Id: 207 / NombreQuery: OBTENER trx_Tareos_Detalle X ID   SELECT TD.IdEmpresa,         TD.IdTareo,         TD.Item,         TD.Dni,         PER.IdPlanilla,         PER.Nombres || '' '' || PER.Paterno || '' '' || PER.Materno Nombres,         '''' IdCultivo, --TD.IdCultivo,         '''' Cultivo, --CUL.Dex Cultivo,         '''' IdVariedad, --TD.idVariedad,         '''' Variedad, --VA.Dex Variedad,         TD.idConsumidor,         CON.Dex Consumidor,         TD.idActividad,         ACT.Dex Actividad,         TD.idLabor,         LAB.Dex Labor,         TD.SubTotalRendimiento,         TD.SubTotalHoras    FROM trx_Tareos_Detalle TD         INNER JOIN         mst_Personas PER ON RTRIM(TD.Dni) = RTRIM(PER.NroDocumento)         /*INNER JOIN         mst_Cultivos CUL ON RTRIM(TD.IdCultivo) = RTRIM(CUL.Id)         INNER JOIN         mst_Variedades VA ON RTRIM(TD.IdCultivo) = RTRIM(VA.IdCultivo) AND                              RTRIM(TD.IdVariedad) = RTRIM(VA.Id)*/         INNER JOIN         mst_Consumidores CON ON RTRIM(TD.IdConsumidor) = RTRIM(CON.Id)         INNER JOIN         mst_Actividades ACT ON RTRIM(TD.IdActividad) = RTRIM(ACT.Id)         INNER JOIN         mst_Labores LAB ON RTRIM(TD.IdActividad) = RTRIM(LAB.IdActividad) AND                            RTRIM(TD.IdLabor) = RTRIM(LAB.Id)   WHERE TD.IdEmpresa = ? AND         TD.IdTareo = ?;</t>
  </si>
  <si>
    <t>2023-06-14 14:50:50.277</t>
  </si>
  <si>
    <t>-- Id: 208 / NombreQuery: ELIMINAR trx_Tareos_Detalle EN BLOQUE   DELETE FROM trx_Tareos_Detalle        WHERE IdEmpresa = ? AND               IdTareo = ?;</t>
  </si>
  <si>
    <t>2023-06-14 14:50:50.283</t>
  </si>
  <si>
    <t xml:space="preserve">-- Id: 209 / NombreQuery: TRANSFERIR trx_Tareos_Detalle   EXEC sp_Dgm_Tareos_TransferirTareo_Detalle </t>
  </si>
  <si>
    <t>2023-06-14 14:50:50.293</t>
  </si>
  <si>
    <t>-- Id: 210 / NombreQuery: OBTENER trx_Tareos_Detalle XA TRANSFERIR   SELECT *    FROM trx_tareos_detalle   WHERE IdEmpresa = ? AND          IdTareo = ?;</t>
  </si>
  <si>
    <t>2023-06-14 14:50:50.300</t>
  </si>
  <si>
    <t>-- Id: 211 / NombreQuery: ELIMINAR trx_Tareos_Detalle PENDIENTES X ID   DELETE FROM trx_Tareos_Detalle        WHERE IdTareo IN (      SELECT Id        FROM trx_Tareos       WHERE IdEstado = ''PE'' AND              IdEmpresa = ? AND              IdTareo = ?  );    SELECT ''1'';</t>
  </si>
  <si>
    <t>2023-06-14 14:50:50.310</t>
  </si>
  <si>
    <t>-- Id: 212 / NombreQuery: ACTUALIZAR ITEM trx_Tareos_Detalle   UPDATE trx_Tareos_Detalle SET Item=ROWID        WHERE IdEmpresa = ? AND              IdTareo = ?;</t>
  </si>
  <si>
    <t>2023-06-14 14:50:50.317</t>
  </si>
  <si>
    <t>21</t>
  </si>
  <si>
    <t>-- Id: 213 / NombreQuery: CREAR TABLA otr_VersionesSoftware   CREATE TABLE IF NOT EXISTS otr_VersionesSoftware (     IdEmpresa              VARCHAR (2),     Aplicativo             VARCHAR (50)  NOT NULL,     Objetivo               VARCHAR (100) NOT NULL,     Version                VARCHAR (50)  NOT NULL,     FechaLiberacion        DATE,     RutaInstalable         TEXT,     IdEstado               VARCHAR (3),     IdUsuarioCrea          VARCHAR (50),     FechaHoraCreacion      DATETIME,     IdUsuarioActualiza     VARCHAR (50),     FechaHoraActualizacion DATETIME,     PRIMARY KEY (        IdEmpresa,        Aplicativo,        Objetivo     ),     FOREIGN KEY (        IdEmpresa     )     REFERENCES mst_Empresas (Id),     FOREIGN KEY (        IdEstado     )     REFERENCES mst_Estados (Id),     FOREIGN KEY (        IdEmpresa,        IdUsuarioCrea     )     REFERENCES mst_Usuarios (IdEmpresa,     Id),     FOREIGN KEY (        IdEmpresa,        IdUsuarioActualiza     )     REFERENCES mst_Usuarios (IdEmpresa,     Id)   );</t>
  </si>
  <si>
    <t>2023-06-14 14:50:50.327</t>
  </si>
  <si>
    <t>-- Id: 214 / NombreQuery: ACTUALIZAR otr_VersionesSoftware   UPDATE otr_VersionesSoftware     SET Version = ?,-- VARCHAR (50) NOT NULL,         FechaLiberacion = ?,-- DATE,         RutaInstalable = ?,-- VARCHARTEXT,         IdEstado = ?,-- VARCHAR/* Manifiesto varchar(max) NULL, */ (3),         IdUsuarioActualiza = ?,-- VARCHAR (50),         FechaHoraActualizacion = DATETIME(''now'',                                           ''localtime'')-- DATETIME,    WHERE IdEmpresa = ? AND          Aplicativo = ? AND          Objetivo = ?;</t>
  </si>
  <si>
    <t>2023-06-14 14:50:50.333</t>
  </si>
  <si>
    <t xml:space="preserve">-- Id: 215 / NombreQuery: DESCARGAR DATA otr_VersionesSoftware   EXEC sp_Dgm_Gen_ObtenerVersionSoftware </t>
  </si>
  <si>
    <t>2023-06-14 14:50:50.343</t>
  </si>
  <si>
    <t>-- Id: 216 / NombreQuery: ELIMINAR otr_VersionesSoftware   DELETE FROM otr_VersionesSoftware        WHERE IdEmpresa = ? AND               Aplicativo = ? AND               Objetivo = ?;</t>
  </si>
  <si>
    <t>2023-06-14 14:50:50.350</t>
  </si>
  <si>
    <t>-- Id: 217 / NombreQuery: ELIMINAR TABLA otr_VersionesSoftware   DROP TABLE IF EXISTS otr_VersionesSoftware;</t>
  </si>
  <si>
    <t>2023-06-14 14:50:50.360</t>
  </si>
  <si>
    <t>-- Id: 218 / NombreQuery: INSERTAR otr_VersionesSoftware   INSERT INTO otr_VersionesSoftware VALUES (                                       ?,-- IdEmpresa              VARCHAR (2),                                       ?,-- Aplicativo             VARCHAR (50) NOT NULL,                                       ?,-- objetivo varchar(100)                                       ?,-- Version                VARCHAR (50) NOT NULL,                                       ?,-- FechaLiberacion        DATE,                                       ?,-- RutaInstalable         VARCHARTEXT,                                       ?,-- IdEstado               VARCHAR/* Manifiesto varchar(max) NULL, */ (3),                                       ?,-- IdUsuarioCrea          VARCHAR (50),                                       DATETIME(''now'',                                                ''localtime''),-- FechaHoraCreacion      DATETIME,                                       ?,-- IdUsuarioActualiza     VARCHAR (50),                                       DATETIME(''now'',                                                ''localtime'')-- FechaHoraActualizacion DATETIME,                                     );</t>
  </si>
  <si>
    <t>2023-06-14 14:50:50.367</t>
  </si>
  <si>
    <t>-- Id: 219 / NombreQuery: LIMPIAR TABLA otr_VersionesSoftware   DELETE FROM otr_VersionesSoftware;</t>
  </si>
  <si>
    <t>2023-06-14 14:50:50.377</t>
  </si>
  <si>
    <t>-- Id: 220 / NombreQuery: LISTAR otr_VersionesSoftware   SELECT *    FROM otr_VersionesSoftware;</t>
  </si>
  <si>
    <t>2023-06-14 14:50:50.383</t>
  </si>
  <si>
    <t>-- Id: 221 / NombreQuery: OBTENER otr_VersionesSoftware   SELECT *    FROM otr_VersionesSoftware   WHERE IdEmpresa = ? AND          Aplicativo = ? AND          Objetivo = ?;</t>
  </si>
  <si>
    <t>2023-06-14 14:50:50.393</t>
  </si>
  <si>
    <t>-- Id: 222 / NombreQuery: EXISTE ID   SELECT ''SELECT CASE WHEN COUNT( * ) = 1 THEN ''''TRUE'''' ELSE ''''FALSE'''' END Existe    FROM #   WHERE IdEmpresa = ? AND          Id = ?;'' Query</t>
  </si>
  <si>
    <t>2023-06-14 14:50:50.400</t>
  </si>
  <si>
    <t>--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</si>
  <si>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 Id: 224 / NombreQuery: CREAR TABLA mst_Tablas  CREATE TABLE IF NOT EXISTS mst_Tablas( Id VARCHAR(3) PRIMARY KEY, Nombre VARCHAR(500), Indice INT, Columnas INT, FechaHoraCreacion DATETIME, fechaHoraActualizacion DATETIME );</t>
  </si>
  <si>
    <t>2023-06-20 11:47:23.660</t>
  </si>
  <si>
    <t xml:space="preserve">-- Id: 225 / NombreQuery: ACTUALIZAR mst_Tablas </t>
  </si>
  <si>
    <t>2023-06-20 11:47:23.667</t>
  </si>
  <si>
    <t xml:space="preserve">-- Id: 226 / NombreQuery: CLAVE VALOR mst_Tablas </t>
  </si>
  <si>
    <t>2023-06-20 11:47:23.673</t>
  </si>
  <si>
    <t xml:space="preserve">-- Id: 227 / NombreQuery: DESCARGAR DATA mst_Tablas </t>
  </si>
  <si>
    <t>2023-06-20 11:47:23.683</t>
  </si>
  <si>
    <t xml:space="preserve">-- Id: 228 / NombreQuery: ELIMINAR mst_Tablas </t>
  </si>
  <si>
    <t>2023-06-20 11:47:23.690</t>
  </si>
  <si>
    <t>-- Id: 229 / NombreQuery: ELIMINAR TABLA mst_Tablas  DROP TABLE IF EXISTS mst_Tablas</t>
  </si>
  <si>
    <t>2023-06-20 11:47:23.700</t>
  </si>
  <si>
    <t xml:space="preserve">-- Id: 230 / NombreQuery: INSERTAR mst_Tablas </t>
  </si>
  <si>
    <t>2023-06-20 11:47:23.710</t>
  </si>
  <si>
    <t xml:space="preserve">-- Id: 231 / NombreQuery: LIMPIAR TABLA mst_Tablas </t>
  </si>
  <si>
    <t>2023-06-20 11:47:23.717</t>
  </si>
  <si>
    <t xml:space="preserve">-- Id: 232 / NombreQuery: LISTAR mst_Tablas </t>
  </si>
  <si>
    <t>2023-06-20 11:47:23.723</t>
  </si>
  <si>
    <t xml:space="preserve">-- Id: 233 / NombreQuery: OBTENER mst_Tablas </t>
  </si>
  <si>
    <t>2023-06-20 11:47:23.733</t>
  </si>
  <si>
    <t>--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t>
  </si>
  <si>
    <t>2023-06-20 11:47:23.740</t>
  </si>
  <si>
    <t>-- Id: 235 / NombreQuery: ACTUALIZAR trx_Estandares  UPDATE     trx_Estandares SET     EstandarReal = ? WHERE     IdEmpresa = ?     AND Fecha = ?     AND IdConsumidor = ?     AND IdActividad = ?     AND IdLabor = ?</t>
  </si>
  <si>
    <t>2023-06-20 11:47:23.750</t>
  </si>
  <si>
    <t xml:space="preserve">-- Id: 236 / NombreQuery: CLAVE VALOR trx_Estandares </t>
  </si>
  <si>
    <t>2023-06-20 11:47:23.760</t>
  </si>
  <si>
    <t xml:space="preserve">-- Id: 237 / NombreQuery: DESCARGAR DATA trx_Estandares </t>
  </si>
  <si>
    <t>2023-06-20 11:47:23.767</t>
  </si>
  <si>
    <t>-- Id: 238 / NombreQuery: ELIMINAR trx_Estandares  DELETE trx_Estandares WHERE     IdEmpresa = ?     AND Fecha = ?     AND IdConsumidor = ?     AND IdActividad = ?     AND IdLabor = ?</t>
  </si>
  <si>
    <t>2023-06-20 11:47:23.773</t>
  </si>
  <si>
    <t>-- Id: 239 / NombreQuery: ELIMINAR TABLA trx_Estandares  DROP TABLE IF EXISTS trx_Estandares</t>
  </si>
  <si>
    <t>2023-06-20 11:47:23.783</t>
  </si>
  <si>
    <t>--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t>
  </si>
  <si>
    <t>2023-06-20 11:47:23.790</t>
  </si>
  <si>
    <t>-- Id: 241 / NombreQuery: LIMPIAR TABLA trx_Estandares  DELETE FROM trx_Estandares;</t>
  </si>
  <si>
    <t>2023-06-20 11:47:23.800</t>
  </si>
  <si>
    <t>-- Id: 242 / NombreQuery: LISTAR trx_Estandares  SELECT *   FROM trx_Estandares;</t>
  </si>
  <si>
    <t>2023-06-20 11:47:23.807</t>
  </si>
  <si>
    <t xml:space="preserve">-- Id: 243 / NombreQuery: OBTENER trx_Estandares </t>
  </si>
  <si>
    <t>2023-06-20 11:47:23.817</t>
  </si>
  <si>
    <t>-- Id: 244 / NombreQuery: LISTAR trx_Estandares X RANGO DE FECHA  SELECT     * FROM     trx_Estandares WHERE     Fecha BETWEEN ? AND ?;</t>
  </si>
  <si>
    <t>2023-06-20 11:47:23.823</t>
  </si>
  <si>
    <t xml:space="preserve">-- Id: 245 / NombreQuery: TRANSFERIR trx_Estandares  EXEC sp_Dgm_Tareos_TransferirEstandar </t>
  </si>
  <si>
    <t>2023-06-20 11:47:23.833</t>
  </si>
  <si>
    <t>22</t>
  </si>
  <si>
    <t>--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t>
  </si>
  <si>
    <t>2023-06-20 11:47:23.840</t>
  </si>
  <si>
    <t xml:space="preserve">-- Id: 247 / NombreQuery: ACTUALIZAR trx_Logs </t>
  </si>
  <si>
    <t>2023-06-20 11:47:23.850</t>
  </si>
  <si>
    <t xml:space="preserve">-- Id: 248 / NombreQuery: CLAVE VALOR trx_Logs </t>
  </si>
  <si>
    <t>2023-06-20 11:47:23.860</t>
  </si>
  <si>
    <t xml:space="preserve">-- Id: 249 / NombreQuery: DESCARGAR DATA trx_Logs </t>
  </si>
  <si>
    <t>2023-06-20 11:47:23.867</t>
  </si>
  <si>
    <t xml:space="preserve">-- Id: 250 / NombreQuery: ELIMINAR trx_Logs </t>
  </si>
  <si>
    <t>2023-06-20 11:47:23.873</t>
  </si>
  <si>
    <t xml:space="preserve">-- Id: 251 / NombreQuery: ELIMINAR TABLA trx_Logs </t>
  </si>
  <si>
    <t>2023-06-20 11:47:23.883</t>
  </si>
  <si>
    <t>--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t>
  </si>
  <si>
    <t>2023-06-20 11:47:23.890</t>
  </si>
  <si>
    <t xml:space="preserve">-- Id: 253 / NombreQuery: LIMPIAR TABLA trx_Logs </t>
  </si>
  <si>
    <t>2023-06-20 11:47:23.900</t>
  </si>
  <si>
    <t xml:space="preserve">-- Id: 254 / NombreQuery: LISTAR trx_Logs </t>
  </si>
  <si>
    <t>2023-06-20 11:47:23.910</t>
  </si>
  <si>
    <t xml:space="preserve">-- Id: 255 / NombreQuery: OBTENER trx_Logs </t>
  </si>
  <si>
    <t>2023-06-20 11:47:23.917</t>
  </si>
  <si>
    <t>-- Id: 256 / NombreQuery: LISTAR trx_Logs X RANGO DE FECHA  SELECT     *  FROM     trx_Logs  WHERE     DATE(Momento) BETWEEN ? AND ?;</t>
  </si>
  <si>
    <t>2023-06-20 11:47:23.923</t>
  </si>
  <si>
    <t>-- Id: 257 / NombreQuery: LISTAR trx_Logs X SP LIKE  SELECT     * FROM     trx_Logs WHERE     StoreProcedure LIKE ''%'' | | ? | | ''%'';</t>
  </si>
  <si>
    <t>2023-06-20 11:47:23.933</t>
  </si>
  <si>
    <t>-- Id: 258 / NombreQuery: LISTAR trx_Logs X PARAMETROS LIKE  SELECT     * FROM     trx_Logs WHERE     Parametros LIKE ''%'' | | ? | | ''%'';</t>
  </si>
  <si>
    <t>2023-06-20 11:47:23.940</t>
  </si>
  <si>
    <t xml:space="preserve">-- Id: 259 / NombreQuery: TRANSFERIR trx_Logs  EXEC sp_Dgm_Tareos_TransferirLogs </t>
  </si>
  <si>
    <t>2023-06-20 11:47:23.950</t>
  </si>
  <si>
    <t>23</t>
  </si>
  <si>
    <t>--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t>
  </si>
  <si>
    <t>2023-06-20 11:47:23.960</t>
  </si>
  <si>
    <t>-- Id: 261 / NombreQuery: ACTUALIZAR trx_Correlativos  UPDATE     trx_Correlativos SET     Correlativo = ?,     IdUsuarioActualiza = ?,     FechaHoraActualizacion = DATETIME(''now'', ''localtime'') WHERE     IdEmpresa = ?     AND Mac = ?     AND Imei = ?     AND IdTabla = (         SELECT             Id         FROM             mst_Tablas         WHERE             IdEmpresa = ?             AND Dex = ?         LIMIT 1     );</t>
  </si>
  <si>
    <t>2023-06-20 11:47:23.967</t>
  </si>
  <si>
    <t xml:space="preserve">-- Id: 262 / NombreQuery: CLAVE VALOR trx_Correlativos </t>
  </si>
  <si>
    <t>2023-06-20 11:47:23.973</t>
  </si>
  <si>
    <t xml:space="preserve">-- Id: 263 / NombreQuery: DESCARGAR DATA trx_Correlativos  EXEC sp_Dgm_Gen_ListarCorrelativos </t>
  </si>
  <si>
    <t>2023-06-20 11:47:23.983</t>
  </si>
  <si>
    <t xml:space="preserve">-- Id: 264 / NombreQuery: ELIMINAR trx_Correlativos </t>
  </si>
  <si>
    <t>2023-06-20 11:47:23.990</t>
  </si>
  <si>
    <t xml:space="preserve">-- Id: 265 / NombreQuery: ELIMINAR TABLA trx_Correlativos </t>
  </si>
  <si>
    <t>2023-06-20 11:47:24.000</t>
  </si>
  <si>
    <t>--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t>
  </si>
  <si>
    <t>2023-06-20 11:47:24.010</t>
  </si>
  <si>
    <t xml:space="preserve">-- Id: 267 / NombreQuery: LIMPIAR TABLA trx_Correlativos </t>
  </si>
  <si>
    <t>2023-06-20 11:47:24.017</t>
  </si>
  <si>
    <t xml:space="preserve">-- Id: 268 / NombreQuery: LISTAR trx_Correlativos </t>
  </si>
  <si>
    <t>2023-06-20 11:47:24.023</t>
  </si>
  <si>
    <t xml:space="preserve">-- Id: 269 / NombreQuery: OBTENER trx_Correlativos </t>
  </si>
  <si>
    <t>2023-06-20 11:47:24.033</t>
  </si>
  <si>
    <t>-- Id: 270 / NombreQuery: OBTENER trx_Correlativos X TABLA Y DISPOSITIVO  SELECT     Correlativo FROM     trx_Correlativos WHERE     IdEmpresa = ?     AND Mac = ?     AND Imei = ?     AND IdTabla = (         SELECT             Id         FROM             mst_Tablas         WHERE             IdEmpresa = ?             AND Dex = ?         LIMIT 1     );</t>
  </si>
  <si>
    <t>2023-06-20 11:47:24.040</t>
  </si>
  <si>
    <t xml:space="preserve">-- Id: 271 / NombreQuery: TRANSFERIR trx_Correlativos  EXEC sp_Dgm_Tareos_TransferirCorrelativos </t>
  </si>
  <si>
    <t>2023-06-20 11:47:24.050</t>
  </si>
  <si>
    <t>2023-06-20 11:51:09.273</t>
  </si>
  <si>
    <t>-- Id: 224 / NombreQuery: CREAR TABLA mst_Tablas _x000D_
CREATE TABLE IF NOT EXISTS mst_Tablas(_x000D_
Id VARCHAR(3) PRIMARY KEY,_x000D_
Nombre VARCHAR(500),_x000D_
Indice INT,_x000D_
Columnas INT,_x000D_
FechaHoraCreacion DATETIME,_x000D_
fechaHoraActualizacion DATETIME_x000D_
);</t>
  </si>
  <si>
    <t>-- Id: 229 / NombreQuery: ELIMINAR TABLA mst_Tablas _x000D_
DROP TABLE IF EXISTS mst_Tablas</t>
  </si>
  <si>
    <t>--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t>
  </si>
  <si>
    <t>-- Id: 002 / NombreQuery: ACTUALIZAR mst_Estados _x000D_
UPDATE mst_Estados_x000D_
   SET Dex = ?,_x000D_
       IdUsuarioActualiza = ?,_x000D_
       FechaHoraActualizacion = DATETIME(''now'',_x000D_
                                         ''localtime'') _x000D_
 WHERE Id = ?;</t>
  </si>
  <si>
    <t>-- Id: 003 / NombreQuery: CLAVE VALOR mst_Estados _x000D_
SELECT Id Clave,_x000D_
       Dex Valor,_x000D_
       Id || '' | '' || Dex Concatenado_x000D_
  FROM mst_Estados;</t>
  </si>
  <si>
    <t>-- Id: 004 / NombreQuery: DESCARGAR DATA mst_Estados _x000D_
EXEC sp_Dgm_Gen_ListarEstados</t>
  </si>
  <si>
    <t>-- Id: 005 / NombreQuery: ELIMINAR mst_Estados _x000D_
DELETE FROM mst_Estados_x000D_
      WHERE Id = ?;</t>
  </si>
  <si>
    <t>-- Id: 006 / NombreQuery: ELIMINAR TABLA mst_Estados _x000D_
DROP TABLE IF EXISTS mst_Estados;</t>
  </si>
  <si>
    <t>-- Id: 007 / NombreQuery: INSERTAR mst_Estados _x000D_
INSERT INTO mst_Estados VALUES (_x000D_
                           ?,--Id,_x000D_
                           ?,--Dex,_x000D_
                           ?,--IdUsuarioCrea,_x000D_
                           DATETIME(''now'',''localtime''),_x000D_
                           ?,--IdUsuarioActualiza,_x000D_
                           DATETIME(''now'',''localtime'') _x000D_
                        );</t>
  </si>
  <si>
    <t>-- Id: 008 / NombreQuery: LIMPIAR TABLA mst_Estados _x000D_
DELETE FROM mst_Estados;</t>
  </si>
  <si>
    <t>-- Id: 009 / NombreQuery: LISTAR mst_Estados _x000D_
SELECT *_x000D_
  FROM mst_Estados;</t>
  </si>
  <si>
    <t>-- Id: 010 / NombreQuery: OBTENER mst_Estados _x000D_
SELECT *_x000D_
  FROM mst_Estados_x000D_
 WHERE Id = ?;</t>
  </si>
  <si>
    <t xml:space="preserve">--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t>
  </si>
  <si>
    <t>-- Id: 012 / NombreQuery: ACTUALIZAR mst_Empresas _x000D_
UPDATE mst_Empresas_x000D_
   SET RazonSocial = ?,_x000D_
       Ruc = ?,_x000D_
       Direccion = ?,_x000D_
       Email = ?,_x000D_
       Telefono = ?,_x000D_
       IdEstado = ?,_x000D_
       FechaHoraActualizacion = DATETIME(''now'',_x000D_
                                         ''localtime'') _x000D_
 WHERE Id = ?;</t>
  </si>
  <si>
    <t>-- Id: 013 / NombreQuery: CLAVE VALOR mst_Empresas _x000D_
SELECT Id Clave,_x000D_
       RazonSocial Valor,_x000D_
       Id || '' | '' || RazonSocial Concatenado_x000D_
  FROM mst_Empresas;</t>
  </si>
  <si>
    <t>-- Id: 014 / NombreQuery: DESCARGAR DATA mst_Empresas _x000D_
EXEC sp_Dgm_Gen_ListarEmpresas</t>
  </si>
  <si>
    <t>-- Id: 015 / NombreQuery: ELIMINAR mst_Empresas _x000D_
DELETE FROM mst_Empresas_x000D_
      WHERE Id = ?;</t>
  </si>
  <si>
    <t>-- Id: 016 / NombreQuery: ELIMINAR TABLA mst_Empresas _x000D_
DROP TABLE IF EXISTS mst_Empresas;</t>
  </si>
  <si>
    <t>--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t>
  </si>
  <si>
    <t>-- Id: 018 / NombreQuery: LIMPIAR TABLA mst_Empresas _x000D_
DELETE FROM mst_Empresas;</t>
  </si>
  <si>
    <t>-- Id: 019 / NombreQuery: LISTAR mst_Empresas _x000D_
SELECT *_x000D_
  FROM mst_Empresas;</t>
  </si>
  <si>
    <t>-- Id: 020 / NombreQuery: OBTENER mst_Empresas _x000D_
SELECT *_x000D_
  FROM mst_Empresas_x000D_
 WHERE Id = ?;</t>
  </si>
  <si>
    <t>--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t>
  </si>
  <si>
    <t>-- Id: 022 / NombreQuery: ACTUALIZAR mst_Modulos _x000D_
UPDATE mst_Modulos_x000D_
   SET Dex = ?,_x000D_
       Icono = ?,_x000D_
       IdEstado = ?,_x000D_
       --IdUsuarioActualiza = ?,_x000D_
       FechaHoraActualizacion = DATETIME(''now'',''localtime'') _x000D_
 WHERE Id = ?;</t>
  </si>
  <si>
    <t>-- Id: 023 / NombreQuery: CLAVE VALOR mst_Modulos _x000D_
SELECT Id Clave,_x000D_
       Dex Valor,_x000D_
       Id || '' | '' || Dex Concatenado_x000D_
  FROM mst_Modulos;</t>
  </si>
  <si>
    <t>-- Id: 024 / NombreQuery: DESCARGAR DATA mst_Modulos _x000D_
EXEC sp_Dgm_Gen_ListarModulos</t>
  </si>
  <si>
    <t>-- Id: 025 / NombreQuery: ELIMINAR mst_Modulos _x000D_
DELETE FROM mst_Modulos_x000D_
      WHERE Id = ?;</t>
  </si>
  <si>
    <t>-- Id: 026 / NombreQuery: ELIMINAR TABLA mst_Modulos _x000D_
DROP TABLE IF EXISTS mst_Modulos;</t>
  </si>
  <si>
    <t>--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</si>
  <si>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028 / NombreQuery: LIMPIAR TABLA mst_Modulos _x000D_
DELETE FROM mst_Modulos;</t>
  </si>
  <si>
    <t>-- Id: 029 / NombreQuery: LISTAR mst_Modulos _x000D_
SELECT Id,_x000D_
       Dex_x000D_
  FROM mst_Modulos_x000D_
 WHERE IdEstado = ''AC'' AND _x000D_
       Id &lt;&gt; 0 AND _x000D_
       IdEmpresa = ?;</t>
  </si>
  <si>
    <t>-- Id: 030 / NombreQuery: OBTENER mst_Modulos _x000D_
SELECT *_x000D_
  FROM mst_Modulos_x000D_
 WHERE Id = ?;</t>
  </si>
  <si>
    <t>--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t>
  </si>
  <si>
    <t>--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t>
  </si>
  <si>
    <t>-- Id: 033 / NombreQuery: DESCARGAR DATA mst_Dias _x000D_
EXEC sp_Dgm_Gen_ListarDias</t>
  </si>
  <si>
    <t>-- Id: 034 / NombreQuery: ELIMINAR mst_Dias _x000D_
DELETE FROM mst_Dias_x000D_
      WHERE Dia = ?;</t>
  </si>
  <si>
    <t>-- Id: 035 / NombreQuery: ELIMINAR TABLA mst_Dias _x000D_
DROP TABLE IF EXISTS mst_Dias;</t>
  </si>
  <si>
    <t>--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t>
  </si>
  <si>
    <t>-- Id: 037 / NombreQuery: LIMPIAR TABLA mst_Dias _x000D_
DELETE FROM mst_Dias;</t>
  </si>
  <si>
    <t>-- Id: 038 / NombreQuery: LISTAR mst_Dias _x000D_
SELECT *_x000D_
  FROM mst_Dias;</t>
  </si>
  <si>
    <t>-- Id: 039 / NombreQuery: OBTENER mst_Dias _x000D_
SELECT *_x000D_
  FROM mst_DiaS_x000D_
 WHERE Id = ?;</t>
  </si>
  <si>
    <t>--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</si>
  <si>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t>
  </si>
  <si>
    <t>-- Id: 042 / NombreQuery: DESCARGAR DATA mst_Usuarios _x000D_
EXEC sp_Dgm_Gen_ListarUsuarios</t>
  </si>
  <si>
    <t>-- Id: 043 / NombreQuery: ELIMINAR mst_Usuarios _x000D_
DELETE FROM mst_Usuarios_x000D_
      WHERE IdEmpresa = ? AND _x000D_
            Id = ?;</t>
  </si>
  <si>
    <t>-- Id: 044 / NombreQuery: ELIMINAR TABLA mst_Usuarios _x000D_
DROP TABLE IF EXISTS mst_Usuarios;</t>
  </si>
  <si>
    <t>--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t>
  </si>
  <si>
    <t>-- Id: 046 / NombreQuery: LIMPIAR TABLA mst_Usuarios _x000D_
DELETE FROM mst_Usuarios;</t>
  </si>
  <si>
    <t>-- Id: 047 / NombreQuery: LISTAR mst_Usuarios _x000D_
SELECT *_x000D_
  FROM mst_Usuarios;</t>
  </si>
  <si>
    <t>--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t>
  </si>
  <si>
    <t>-- Id: 049 / NombreQuery: OBTENER mst_Usuarios _x000D_
SELECT *_x000D_
  FROM mst_Usuarios_x000D_
 WHERE IdEmpresa = ? AND _x000D_
       Id = ?;</t>
  </si>
  <si>
    <t>--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</si>
  <si>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t>
  </si>
  <si>
    <t>-- Id: 052 / NombreQuery: CLAVE VALOR mst_Personas _x000D_
SELECT NroDocumento Clave,_x000D_
       IdCodigoGeneral Valor,_x000D_
       Paterno || '' '' || Materno || '' '' || Nombres Concatenado_x000D_
  FROM mst_Personas_x000D_
 WHERE IdEmpresa = ?;</t>
  </si>
  <si>
    <t>-- Id: 053 / NombreQuery: DESCARGAR DATA mst_Personas _x000D_
EXEC sp_Dgm_Gen_ListarPersonas</t>
  </si>
  <si>
    <t>-- Id: 054 / NombreQuery: ELIMINAR mst_Personas _x000D_
DELETE FROM mst_Personas_x000D_
      WHERE IdEmpresa = ? AND _x000D_
            NroDocumento = ?;</t>
  </si>
  <si>
    <t>-- Id: 055 / NombreQuery: ELIMINAR TABLA mst_Personas _x000D_
DROP TABLE IF EXISTS mst_Personas;</t>
  </si>
  <si>
    <t>--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t>
  </si>
  <si>
    <t>-- Id: 057 / NombreQuery: LIMPIAR TABLA mst_Personas _x000D_
DELETE FROM mst_Personas;</t>
  </si>
  <si>
    <t>-- Id: 058 / NombreQuery: LISTAR mst_Personas _x000D_
SELECT *_x000D_
  FROM mst_Personas;</t>
  </si>
  <si>
    <t>-- Id: 059 / NombreQuery: OBTENER mst_Personas _x000D_
SELECT *_x000D_
  FROM mst_Personas_x000D_
 WHERE IdEmpresa = ? AND _x000D_
       NroDocumento = ?;</t>
  </si>
  <si>
    <t>-- Id: 060 / NombreQuery: OBTENER PLANILLA _x000D_
SELECT IdPlanilla_x000D_
FROM mst_Personas_x000D_
WHERE IdEmpresa=? AND_x000D_
      NroDocumento=?;</t>
  </si>
  <si>
    <t>--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</si>
  <si>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062 / NombreQuery: ACTUALIZAR mst_Cultivos _x000D_
UPDATE mst_Cultivos_x000D_
   SET Dex = ?,-- VARCHAR (300),_x000D_
       IdEstado = ?,-- VARCHAR (3),_x000D_
       IdUsuarioActualiza = ?,-- VARCHAR (50),_x000D_
       FechaHoraActualizacion =  DATETIME(''now'',''localtime'') -- DATETIME,_x000D_
 WHERE IdEmpresa = ? AND _x000D_
       Id = ?;</t>
  </si>
  <si>
    <t>-- Id: 063 / NombreQuery: CLAVE VALOR mst_Cultivos _x000D_
SELECT Id Clave,_x000D_
       Dex Valor,_x000D_
       Id || '' | '' || Dex Concatenado_x000D_
  FROM mst_Cultivos_x000D_
 WHERE IdEmpresa = ?;</t>
  </si>
  <si>
    <t>-- Id: 064 / NombreQuery: DESCARGAR DATA mst_Cultivos _x000D_
EXEC sp_Dgm_Gen_ListarCultivos</t>
  </si>
  <si>
    <t>-- Id: 065 / NombreQuery: ELIMINAR mst_Cultivos _x000D_
DELETE FROM mst_Cultivos_x000D_
      WHERE IdEmpresa = ? AND _x000D_
            Id = ?;</t>
  </si>
  <si>
    <t>-- Id: 066 / NombreQuery: ELIMINAR TABLA mst_Cultivos _x000D_
DROP TABLE IF EXISTS mst_Cultivos;</t>
  </si>
  <si>
    <t>--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t>
  </si>
  <si>
    <t>-- Id: 068 / NombreQuery: LIMPIAR TABLA mst_Cultivos _x000D_
DELETE FROM mst_Cultivos;</t>
  </si>
  <si>
    <t>-- Id: 069 / NombreQuery: LISTAR mst_Cultivos _x000D_
SELECT *_x000D_
  FROM mst_Cultivos;</t>
  </si>
  <si>
    <t>-- Id: 070 / NombreQuery: OBTENER mst_Cultivos _x000D_
SELECT *_x000D_
  FROM mst_Cultivos_x000D_
 WHERE IdEmpresa = ? AND _x000D_
       Id = ?;</t>
  </si>
  <si>
    <t>--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</si>
  <si>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t>
  </si>
  <si>
    <t>-- Id: 073 / NombreQuery: CLAVE VALOR mst_Variedades _x000D_
SELECT Id Clave,_x000D_
       Dex Valor,_x000D_
       Id || '' | '' || Dex Concatenado_x000D_
  FROM mst_Variedades_x000D_
 WHERE IdEmpresa = ? AND _x000D_
       IdCultivo = ?;</t>
  </si>
  <si>
    <t>-- Id: 074 / NombreQuery: DESCARGAR DATA mst_Variedades _x000D_
EXEC sp_Dgm_Gen_ListarVariedades</t>
  </si>
  <si>
    <t>-- Id: 075 / NombreQuery: ELIMINAR mst_Variedades _x000D_
DELETE FROM mst_Variedades_x000D_
      WHERE IdEmpresa = ? AND _x000D_
            IdCultivo = ? AND _x000D_
            Id = ?;</t>
  </si>
  <si>
    <t>-- Id: 076 / NombreQuery: ELIMINAR TABLA mst_Variedades _x000D_
DROP TABLE IF EXISTS mst_Variedades;</t>
  </si>
  <si>
    <t>--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</si>
  <si>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078 / NombreQuery: LIMPIAR TABLA mst_Variedades _x000D_
DELETE FROM mst_Variedades;</t>
  </si>
  <si>
    <t>-- Id: 079 / NombreQuery: LISTAR mst_Variedades _x000D_
SELECT *_x000D_
  FROM mst_Variedades;</t>
  </si>
  <si>
    <t>-- Id: 080 / NombreQuery: OBTENER mst_Variedades _x000D_
SELECT *_x000D_
  FROM mst_Variedades_x000D_
 WHERE IdEmpresa = ? AND _x000D_
       IdCultivo = ? AND _x000D_
       Id = ?;</t>
  </si>
  <si>
    <t>--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</si>
  <si>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082 / NombreQuery: ACTUALIZAR mst_Actividades _x000D_
UPDATE mst_Actividades_x000D_
   SET Dex = ?,_x000D_
       IdEstado = ?,_x000D_
       IdUsuarioActualiza = ?,_x000D_
       FechaHoraActualiza = DATETIME(''now'',_x000D_
                                     ''localtime'') _x000D_
 WHERE IdEmpresa = ? AND _x000D_
       Id = ?;</t>
  </si>
  <si>
    <t>-- Id: 083 / NombreQuery: CLAVE VALOR mst_Actividades _x000D_
SELECT Id Clave,_x000D_
       Dex Valor,_x000D_
       Id || '' | '' || Dex Concatenado_x000D_
  FROM mst_Actividades_x000D_
 WHERE IdEmpresa = ?;</t>
  </si>
  <si>
    <t>-- Id: 084 / NombreQuery: DESCARGAR DATA mst_Actividades _x000D_
EXEC sp_Dgm_Gen_ListarActividades</t>
  </si>
  <si>
    <t>-- Id: 085 / NombreQuery: ELIMINAR mst_Actividades _x000D_
DELETE FROM mst_Actividades_x000D_
      WHERE IdEmpresa = ? AND _x000D_
            Id = ?;</t>
  </si>
  <si>
    <t>-- Id: 086 / NombreQuery: ELIMINAR TABLA mst_Actividades _x000D_
DROP TABLE IF EXISTS mst_Actividades;</t>
  </si>
  <si>
    <t>--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</si>
  <si>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088 / NombreQuery: LIMPIAR TABLA mst_Actividades _x000D_
DELETE FROM mst_Actividades;</t>
  </si>
  <si>
    <t>-- Id: 089 / NombreQuery: LISTAR mst_Actividades _x000D_
SELECT *_x000D_
  FROM mst_Actividades;</t>
  </si>
  <si>
    <t>-- Id: 090 / NombreQuery: OBTENER mst_Actividades _x000D_
SELECT *_x000D_
  FROM mst_Actividades_x000D_
 WHERE IdEmpresa = ? AND _x000D_
       Id = ?;</t>
  </si>
  <si>
    <t>--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t>
  </si>
  <si>
    <t>-- Id: 092 / NombreQuery: ACTUALIZAR mst_Labores _x000D_
UPDATE mst_Labores_x000D_
   SET Dex = ?,_x000D_
       IdEstado = ?,_x000D_
       IdUsuarioActualiza = ?,_x000D_
       FechaHoraActualizacion = DATETIME(''now'',_x000D_
                                         ''localtime'') _x000D_
 WHERE IdEmpresa = ? AND _x000D_
       IdActividad = ? AND _x000D_
       Id = ?;</t>
  </si>
  <si>
    <t>-- Id: 093 / NombreQuery: CLAVE VALOR mst_Labores _x000D_
SELECT Id Clave,_x000D_
       Dex Valor,_x000D_
       Id || '' | '' || Dex Concatenado_x000D_
  FROM mst_Labores_x000D_
 WHERE IdEmpresa = ? AND _x000D_
       IdActividad = ?;</t>
  </si>
  <si>
    <t>-- Id: 094 / NombreQuery: DESCARGAR DATA mst_Labores _x000D_
EXEC sp_Dgm_Gen_ListarLabores</t>
  </si>
  <si>
    <t>-- Id: 095 / NombreQuery: ELIMINAR mst_Labores _x000D_
DELETE FROM mst_Labores_x000D_
      WHERE IdEmpresa = ? AND _x000D_
            IdActividad = ? AND _x000D_
            Id = ?;</t>
  </si>
  <si>
    <t>-- Id: 096 / NombreQuery: ELIMINAR TABLA mst_Labores _x000D_
DROP TABLE IF EXISTS mst_Labores;</t>
  </si>
  <si>
    <t>--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t>
  </si>
  <si>
    <t>-- Id: 098 / NombreQuery: LIMPIAR TABLA mst_Labores _x000D_
DELETE FROM mst_Labores;</t>
  </si>
  <si>
    <t>-- Id: 099 / NombreQuery: LISTAR mst_Labores _x000D_
SELECT *_x000D_
  FROM mst_Labores;</t>
  </si>
  <si>
    <t>-- Id: 100 / NombreQuery: OBTENER mst_Labores _x000D_
SELECT *_x000D_
  FROM mst_Labores_x000D_
 WHERE IdEmpresa = ? AND _x000D_
       IdActividad = ? AND _x000D_
       Id = ?;</t>
  </si>
  <si>
    <t>--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</si>
  <si>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102 / NombreQuery: ACTUALIZAR mst_Consumidores _x000D_
UPDATE mst_Consumidores_x000D_
   SET Dex = ?,_x000D_
       IdEstado = ?,_x000D_
       IdUsuarioActualiza = ?,_x000D_
       FechaHoraActualizacion = DATETIME(''now'',_x000D_
                                         ''localtime'') _x000D_
 WHERE IdEmpresa = ? AND _x000D_
       Id = ?;</t>
  </si>
  <si>
    <t>-- Id: 103 / NombreQuery: CLAVE VALOR mst_Consumidores _x000D_
SELECT Id Clave,_x000D_
       Dex Valor,_x000D_
       Id || '' | '' || Dex Concatenado_x000D_
  FROM mst_Consumidores_x000D_
 WHERE IdEmpresa = ?;</t>
  </si>
  <si>
    <t>-- Id: 104 / NombreQuery: DESCARGAR DATA mst_Consumidores _x000D_
EXEC sp_Dgm_Gen_ListarConsumidores</t>
  </si>
  <si>
    <t>-- Id: 105 / NombreQuery: ELIMINAR mst_Consumidores _x000D_
DELETE FROM mst_Consumidores_x000D_
      WHERE IdEmpresa = ? AND _x000D_
            Id = ?;</t>
  </si>
  <si>
    <t>-- Id: 106 / NombreQuery: ELIMINAR TABLA mst_Consumidores _x000D_
DROP TABLE IF EXISTS mst_Consumidores;</t>
  </si>
  <si>
    <t>--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t>
  </si>
  <si>
    <t>-- Id: 108 / NombreQuery: LIMPIAR TABLA mst_Consumidores _x000D_
DELETE FROM mst_Consumidores;</t>
  </si>
  <si>
    <t>-- Id: 109 / NombreQuery: LISTAR mst_Consumidores _x000D_
SELECT *_x000D_
  FROM mst_Consumidores;</t>
  </si>
  <si>
    <t>-- Id: 110 / NombreQuery: OBTENER mst_Consumidores _x000D_
SELECT *_x000D_
  FROM mst_Consumidores_x000D_
 WHERE IdEmpresa = ? AND _x000D_
       Id = ?;</t>
  </si>
  <si>
    <t>--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t>
  </si>
  <si>
    <t>-- Id: 112 / NombreQuery: ACTUALIZAR mst_Turnos _x000D_
UPDATE mst_Turnos_x000D_
   SET Dex = ?,_x000D_
       IdEstado = ?,_x000D_
       IdUsuarioActualiza = ?,_x000D_
       FechaHoraActualiza = DATETIME(''now'',_x000D_
                                     ''localtime'') _x000D_
 WHERE IdEmpresa = ? AND _x000D_
       Id = ?;</t>
  </si>
  <si>
    <t>-- Id: 113 / NombreQuery: CLAVE VALOR mst_Turnos _x000D_
SELECT Id Clave,_x000D_
       Dex Valor,_x000D_
       Id || '' | '' || Dex Concatenado_x000D_
  FROM mst_Turnos_x000D_
 WHERE IdEmpresa = ?;</t>
  </si>
  <si>
    <t>-- Id: 114 / NombreQuery: DESCARGAR DATA mst_Turnos _x000D_
EXEC sp_Dgm_Gen_ListarTurnos</t>
  </si>
  <si>
    <t>-- Id: 115 / NombreQuery: ELIMINAR mst_Turnos _x000D_
DELETE FROM mst_Turnos_x000D_
      WHERE IdEmpresa = ? AND _x000D_
            Id = ?;</t>
  </si>
  <si>
    <t>-- Id: 116 / NombreQuery: ELIMINAR TABLA mst_Turnos _x000D_
DROP TABLE IF EXISTS mst_Turnos;</t>
  </si>
  <si>
    <t>--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t>
  </si>
  <si>
    <t>-- Id: 118 / NombreQuery: LIMPIAR TABLA mst_Turnos _x000D_
DELETE FROM mst_Turnos;</t>
  </si>
  <si>
    <t>-- Id: 119 / NombreQuery: LISTAR mst_Turnos _x000D_
SELECT *_x000D_
  FROM mst_Turnos;</t>
  </si>
  <si>
    <t>-- Id: 120 / NombreQuery: OBTENER mst_Turnos _x000D_
SELECT *_x000D_
  FROM mst_Turnos_x000D_
 WHERE IdEmpresa = ? AND _x000D_
       Id = ?;</t>
  </si>
  <si>
    <t>--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</si>
  <si>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t>
  </si>
  <si>
    <t>-- Id: 123 / NombreQuery: CLAVE VALOR mst_OpcionesConfiguracion _x000D_
SELECT Id Clave,_x000D_
       Dex Valor,_x000D_
       Id || '' | '' || Dex Concatenado_x000D_
  FROM mst_OpcionesConfiguracion_x000D_
 WHERE IdEmpresa = ?;</t>
  </si>
  <si>
    <t>-- Id: 124 / NombreQuery: DESCARGAR DATA mst_OpcionesConfiguracion _x000D_
EXEC sp_Dgm_Gen_ListarOpcionesConfiguracion</t>
  </si>
  <si>
    <t>-- Id: 125 / NombreQuery: ELIMINAR mst_OpcionesConfiguracion _x000D_
DELETE FROM mst_OpcionesConfiguracion_x000D_
      WHERE Id = ? AND _x000D_
            IdModulos = ?;</t>
  </si>
  <si>
    <t>-- Id: 126 / NombreQuery: ELIMINAR TABLA mst_OpcionesConfiguracion _x000D_
DROP TABLE IF EXISTS mst_OpcionesConfiguracion;</t>
  </si>
  <si>
    <t>--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t>
  </si>
  <si>
    <t>-- Id: 128 / NombreQuery: LIMPIAR TABLA mst_OpcionesConfiguracion _x000D_
DELETE FROM mst_OpcionesConfiguracion;</t>
  </si>
  <si>
    <t>-- Id: 129 / NombreQuery: LISTAR mst_OpcionesConfiguracion _x000D_
SELECT *_x000D_
  FROM mst_OpcionesConfiguracion;</t>
  </si>
  <si>
    <t>-- Id: 130 / NombreQuery: OBTENER mst_OpcionesConfiguracion _x000D_
SELECT *_x000D_
  FROM mst_OpcionesConfiguracion_x000D_
 WHERE Id = ? AND _x000D_
       IdModulo = ?;</t>
  </si>
  <si>
    <t>-- Id: 131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</si>
  <si>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132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t>
  </si>
  <si>
    <t>-- Id: 133 / NombreQuery: CLAVE VALOR mst_DispositivosMoviles SELECT Indice Clave,_x000D_
       Imei || Propietario Valor,_x000D_
       Indice || '' | '' || Imei || Propietario Concatenado_x000D_
  FROM mst_DispositivosMoviles_x000D_
 WHERE IdEmpresa = ?;</t>
  </si>
  <si>
    <t>-- Id: 134 / NombreQuery: DESCARGAR DATA mst_DispositivosMoviles _x000D_
EXEC sp_Dgm_Gen_ListarDispositivosMoviles</t>
  </si>
  <si>
    <t>-- Id: 135 / NombreQuery: ELIMINAR mst_DispositivosMoviles DELETE FROM mst_DispositivosMoviles_x000D_
      WHERE IdEmpresa = ? AND _x000D_
            Mac = ? AND_x000D_
            Imei = ?;</t>
  </si>
  <si>
    <t>-- Id: 137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t>
  </si>
  <si>
    <t>-- Id: 139 / NombreQuery: LISTAR mst_DispositivosMoviles SELECT *_x000D_
  FROM mst_DispositivosMoviles;</t>
  </si>
  <si>
    <t>-- Id: 140 / NombreQuery: OBTENER mst_DispositivosMoviles SELECT *_x000D_
  FROM mst_DispositivosMoviles_x000D_
 WHERE IdEmpresa = ? AND _x000D_
       Mac = ? AND _x000D_
       Imei = ?;</t>
  </si>
  <si>
    <t>--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t>
  </si>
  <si>
    <t>--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t>
  </si>
  <si>
    <t>-- Id: 143 / NombreQuery: CLAVE VALOR mst_QuerysSqlite _x000D_
SELECT Id Clave,_x000D_
       Dex Valor,_x000D_
       Id || '' | '' || Dex Concatenado_x000D_
  FROM mst_OpcionesConfiguracion_x000D_
 WHERE IdEmpresa = ?;</t>
  </si>
  <si>
    <t>-- Id: 144 / NombreQuery: DESCARGAR DATA mst_QuerysSqlite _x000D_
EXEC sp_Dgm_Gen_ListarQuerys</t>
  </si>
  <si>
    <t>-- Id: 145 / NombreQuery: ELIMINAR mst_QuerysSqlite _x000D_
DELETE FROM mst_QuerysSqlite_x000D_
      WHERE Id = ?;</t>
  </si>
  <si>
    <t>-- Id: 146 / NombreQuery: ELIMINAR TABLA mst_QuerysSqlite _x000D_
DROP TABLE IF EXISTS mst_QuerysSqlite;</t>
  </si>
  <si>
    <t>--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t>
  </si>
  <si>
    <t>-- Id: 148 / NombreQuery: LIMPIAR TABLA mst_QuerysSqlite _x000D_
DELETE FROM mst_QuerysSqlite;</t>
  </si>
  <si>
    <t>-- Id: 149 / NombreQuery: LISTAR mst_QuerysSqlite _x000D_
SELECT *_x000D_
  FROM mst_QuerysSqlite;</t>
  </si>
  <si>
    <t>-- Id: 150 / NombreQuery: OBTENER mst_QuerysSqlite _x000D_
SELECT *_x000D_
  FROM mst_QuerysSqlite_x000D_
 WHERE Id = ?;</t>
  </si>
  <si>
    <t>--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</si>
  <si>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152 / NombreQuery: ACTUALIZAR crs_EmpresasVsModulos _x000D_
UPDATE crs_EmpresasVsModulos_x000D_
SET IdEstado=?,_x000D_
    FechaHoraActualizacion=DATETIME(''now'',''localtime'')_x000D_
WHERE IdEmpresa=?AND_x000D_
      IdModulo=?;</t>
  </si>
  <si>
    <t>-- Id: 153 / NombreQuery: DESCARGAR DATA crs_EmpresasVsModulos _x000D_
EXEC sp_Dgm_Gen_ListarEmpresasVsModulos</t>
  </si>
  <si>
    <t>-- Id: 154 / NombreQuery: ELIMINAR crs_EmpresasVsModulos _x000D_
DELETE FROM crs_EmpresasVsModulos_x000D_
      WHERE IdEmpresa = ? AND IdModulo=?;</t>
  </si>
  <si>
    <t>-- Id: 155 / NombreQuery: ELIMINAR TABLA crs_EmpresasVsModulos _x000D_
DROP TABLE IF EXISTS crs_EmpresasVsModulos;</t>
  </si>
  <si>
    <t>--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t>
  </si>
  <si>
    <t>-- Id: 157 / NombreQuery: LIMPIAR TABLA crs_EmpresasVsModulos _x000D_
DELETE FROM crs_EmpresasVsModulos;</t>
  </si>
  <si>
    <t>-- Id: 158 / NombreQuery: OBTENER MODULOS X EMPRESA _x000D_
SELECT EVM.IdModulo,_x000D_
       MO.Dex_x000D_
  FROM crs_EmpresasVsModulos EVM_x000D_
       INNER JOIN_x000D_
       mst_Modulos MO ON EVM.IdModulo = MO.Id_x000D_
 WHERE MO.IdEstado = ''AC'' AND _x000D_
       MO.Id &lt;&gt; 0 AND _x000D_
       EVM.IdEmpresa = ?;</t>
  </si>
  <si>
    <t>-- Id: 159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</si>
  <si>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160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t>
  </si>
  <si>
    <t>-- Id: 161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t>
  </si>
  <si>
    <t xml:space="preserve">-- Id: 162 / NombreQuery: DESCARGAR DATA trx_ConfiguracionesDispositivosMoviles _x000D_
EXEC sp_Dgm_Gen_ObtenerConfiguracionesDispositivoMovil </t>
  </si>
  <si>
    <t>-- Id: 163 / NombreQuery: ELIMINAR TABLA trx_ConfiguracionesDispositivosMoviles _x000D_
DROP TABLE IF EXISTS trx_ConfiguracionesDispositivosMoviles;</t>
  </si>
  <si>
    <t>-- Id: 164 / NombreQuery: ELIMINAR trx_ConfiguracionesDispositivosMoviles _x000D_
DELETE FROM trx_ConfiguracionesDispositivosMoviles_x000D_
      WHERE IdEmpresa = ? AND _x000D_
            MacDispositivoMovil = ? AND _x000D_
            IdOpcionConfiguracion = ?;</t>
  </si>
  <si>
    <t>-- Id: 165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t>
  </si>
  <si>
    <t>-- Id: 166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t>
  </si>
  <si>
    <t>-- Id: 167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t>
  </si>
  <si>
    <t>-- Id: 168 / NombreQuery: LIMPIAR TABLA trx_ConfiguracionesDispositivosMoviles _x000D_
DELETE FROM trx_ConfiguracionesDispositivosMoviles;</t>
  </si>
  <si>
    <t>-- Id: 169 / NombreQuery: LISTAR trx_ConfiguracionesDispositivosMoviles _x000D_
SELECT *_x000D_
  FROM trx_ConfiguracionesDispositivosMoviles;</t>
  </si>
  <si>
    <t>-- Id: 170 / NombreQuery: OBTENER trx_ConfiguracionesDispositivosMoviles _x000D_
SELECT *_x000D_
  FROM trx_ConfiguracionesDispositivosMoviles_x000D_
 WHERE IdEmpresa = ? AND _x000D_
       MacDispositivoMovil = ? AND _x000D_
       IdOpcionConfiguracion = ?;</t>
  </si>
  <si>
    <t>-- Id: 179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t>
  </si>
  <si>
    <t>-- Id: 180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t>
  </si>
  <si>
    <t>-- Id: 181 / NombreQuery: CONTAR trx_Tareos PENDIENTES _x000D_
SELECT COUNT( * ) _x000D_
  FROM trx_Tareos_x000D_
 WHERE IdEstado = ''PE'';</t>
  </si>
  <si>
    <t>-- Id: 182 / NombreQuery: ELIMINAR TABLA trx_Tareos _x000D_
DROP TABLE IF EXISTS trx_Tareos;</t>
  </si>
  <si>
    <t>-- Id: 183 / NombreQuery: ELIMINAR trx_Tareos _x000D_
DELETE FROM trx_Tareos_x000D_
      WHERE IdEmpresa = ? AND _x000D_
            Id = ?;</t>
  </si>
  <si>
    <t>-- Id: 184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t>
  </si>
  <si>
    <t>-- Id: 185 / NombreQuery: LIMPIAR TABLA trx_Tareos _x000D_
DELETE FROM trx_Tareos;</t>
  </si>
  <si>
    <t>-- Id: 186 / NombreQuery: LISTAR trx_Tareos _x000D_
SELECT *_x000D_
  FROM trx_Tareos;</t>
  </si>
  <si>
    <t>-- Id: 187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t>
  </si>
  <si>
    <t>-- Id: 188 / NombreQuery: OBTENER trx_Tareos X ID _x000D_
SELECT *_x000D_
  FROM trx_Tareos_x000D_
 WHERE IdEmpresa = ? AND _x000D_
       Id = ?;</t>
  </si>
  <si>
    <t>-- Id: 189 / NombreQuery: OBTENER ULTIMO trx_Tareos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t>
  </si>
  <si>
    <t xml:space="preserve">-- Id: 190 / NombreQuery: TRANSFERIR trx_Tareos _x000D_
EXEC sp_Dgm_Tareos_TransferirTareo </t>
  </si>
  <si>
    <t>-- Id: 191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t>
  </si>
  <si>
    <t>-- Id: 192 / NombreQuery: MARCAR TAREO COMO TRANSFERIDO _x000D_
UPDATE trx_tareos_x000D_
   SET IdEstado = ''TR'',_x000D_
       FechaHoraTransferencia = ?,_x000D_
       IdUsuarioActualiza = ?,_x000D_
       FechaHoraActualizacion = DATETIME(''now'', ''localtime'') _x000D_
 WHERE IdEmpresa = ? AND _x000D_
       Id = ?;</t>
  </si>
  <si>
    <t>-- Id: 193 / NombreQuery: ELIMINAR trx_Tareos PENDIENTES X ID _x000D_
DELETE FROM trx_Tareos_x000D_
      WHERE IdEstado = ''PE'' AND _x000D_
            IdEmpresa = ? AND _x000D_
            Id = ?;_x000D_
_x000D_
SELECT ''1'';</t>
  </si>
  <si>
    <t>-- Id: 194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t>
  </si>
  <si>
    <t>-- Id: 195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t>
  </si>
  <si>
    <t>-- Id: 196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t>
  </si>
  <si>
    <t>-- Id: 197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t>
  </si>
  <si>
    <t>-- Id: 198 / NombreQuery: CREAR TABLA trx_Tareos_Detalle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t>
  </si>
  <si>
    <t>-- Id: 199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t>
  </si>
  <si>
    <t>-- Id: 200 / NombreQuery: CONTAR trx_Tareos_Detalle _x000D_
SELECT COUNT( * ) _x000D_
  FROM trx_Tareos_Detalle_x000D_
 WHERE IdEmpresa = ? AND _x000D_
       IdTareo = ?;</t>
  </si>
  <si>
    <t>-- Id: 201 / NombreQuery: ELIMINAR TABLA trx_Tareos_Detalle _x000D_
DROP TABLE IF EXISTS trx_Tareos_Detalle;</t>
  </si>
  <si>
    <t>-- Id: 202 / NombreQuery: ELIMINAR trx_Tareos_Detalle _x000D_
DELETE FROM trx_Tareos_Detalle_x000D_
      WHERE IdEmpresa = ? AND _x000D_
            IdTareo = ? AND _x000D_
            Item = ?;</t>
  </si>
  <si>
    <t>-- Id: 203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t>
  </si>
  <si>
    <t>-- Id: 204 / NombreQuery: LIMPIAR TABLA trx_Tareos_Detalle _x000D_
DELETE FROM trx_Tareos_Detalle;</t>
  </si>
  <si>
    <t>-- Id: 205 / NombreQuery: LISTAR trx_Tareos_Detalle _x000D_
SELECT *_x000D_
  FROM trx_Tareos_Detalle;</t>
  </si>
  <si>
    <t>-- Id: 206 / NombreQuery: OBTENER trx_Tareos_Detalle _x000D_
SELECT *_x000D_
  FROM trx_Tareos_Detalle_x000D_
 WHERE IdEmpresa = ? AND _x000D_
       IdTareo = ? AND _x000D_
       Item = ?;</t>
  </si>
  <si>
    <t>-- Id: 207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t>
  </si>
  <si>
    <t>-- Id: 208 / NombreQuery: ELIMINAR trx_Tareos_Detalle EN BLOQUE _x000D_
DELETE FROM trx_Tareos_Detalle_x000D_
      WHERE IdEmpresa = ? AND _x000D_
            IdTareo = ?;</t>
  </si>
  <si>
    <t xml:space="preserve">-- Id: 209 / NombreQuery: TRANSFERIR trx_Tareos_Detalle _x000D_
EXEC sp_Dgm_Tareos_TransferirTareo_Detalle </t>
  </si>
  <si>
    <t>-- Id: 210 / NombreQuery: OBTENER trx_Tareos_Detalle XA TRANSFERIR _x000D_
SELECT *_x000D_
  FROM trx_tareos_detalle_x000D_
 WHERE IdEmpresa = ? AND _x000D_
       IdTareo = ?;</t>
  </si>
  <si>
    <t>-- Id: 211 / NombreQuery: ELIMINAR trx_Tareos_Detalle PENDIENTES X ID _x000D_
DELETE FROM trx_Tareos_Detalle_x000D_
      WHERE IdTareo IN (_x000D_
    SELECT Id_x000D_
      FROM trx_Tareos_x000D_
     WHERE IdEstado = ''PE'' AND _x000D_
           IdEmpresa = ? AND _x000D_
           IdTareo = ?_x000D_
);_x000D_
_x000D_
SELECT ''1'';</t>
  </si>
  <si>
    <t>-- Id: 212 / NombreQuery: ACTUALIZAR ITEM trx_Tareos_Detalle _x000D_
UPDATE trx_Tareos_Detalle SET Item=ROWID_x000D_
      WHERE IdEmpresa = ? AND_x000D_
            IdTareo = ?;</t>
  </si>
  <si>
    <t>-- Id: 213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t>
  </si>
  <si>
    <t>-- Id: 214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t>
  </si>
  <si>
    <t>-- Id: 216 / NombreQuery: ELIMINAR otr_VersionesSoftware _x000D_
DELETE FROM otr_VersionesSoftware_x000D_
      WHERE IdEmpresa = ? AND _x000D_
            Aplicativo = ? AND _x000D_
            Objetivo = ?;</t>
  </si>
  <si>
    <t>-- Id: 217 / NombreQuery: ELIMINAR TABLA otr_VersionesSoftware _x000D_
DROP TABLE IF EXISTS otr_VersionesSoftware;</t>
  </si>
  <si>
    <t>-- Id: 218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t>
  </si>
  <si>
    <t>-- Id: 219 / NombreQuery: LIMPIAR TABLA otr_VersionesSoftware _x000D_
DELETE FROM otr_VersionesSoftware;</t>
  </si>
  <si>
    <t>-- Id: 220 / NombreQuery: LISTAR otr_VersionesSoftware _x000D_
SELECT *_x000D_
  FROM otr_VersionesSoftware;</t>
  </si>
  <si>
    <t>-- Id: 221 / NombreQuery: OBTENER otr_VersionesSoftware _x000D_
SELECT *_x000D_
  FROM otr_VersionesSoftware_x000D_
 WHERE IdEmpresa = ? AND _x000D_
       Aplicativo = ? AND _x000D_
       Objetivo = ?;</t>
  </si>
  <si>
    <t>-- Id: 222 / NombreQuery: EXISTE ID _x000D_
SELECT ''SELECT CASE WHEN COUNT( * ) = 1 THEN ''''TRUE'''' ELSE ''''FALSE'''' END Existe_x000D_
  FROM #_x000D_
 WHERE IdEmpresa = ? AND _x000D_
       Id = ?;'' Query</t>
  </si>
  <si>
    <t>-- Id: 234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t>
  </si>
  <si>
    <t>-- Id: 235 / NombreQuery: ACTUALIZAR trx_Estandares _x000D_
UPDATE_x000D_
    trx_Estandares_x000D_
SET_x000D_
    EstandarReal = ?_x000D_
WHERE_x000D_
    IdEmpresa = ?_x000D_
    AND Fecha = ?_x000D_
    AND IdConsumidor = ?_x000D_
    AND IdActividad = ?_x000D_
    AND IdLabor = ?</t>
  </si>
  <si>
    <t>-- Id: 238 / NombreQuery: ELIMINAR trx_Estandares _x000D_
DELETE trx_Estandares_x000D_
WHERE_x000D_
    IdEmpresa = ?_x000D_
    AND Fecha = ?_x000D_
    AND IdConsumidor = ?_x000D_
    AND IdActividad = ?_x000D_
    AND IdLabor = ?</t>
  </si>
  <si>
    <t>-- Id: 239 / NombreQuery: ELIMINAR TABLA trx_Estandares _x000D_
DROP TABLE IF EXISTS trx_Estandares</t>
  </si>
  <si>
    <t>-- Id: 240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t>
  </si>
  <si>
    <t>-- Id: 241 / NombreQuery: LIMPIAR TABLA trx_Estandares _x000D_
DELETE FROM trx_Estandares;</t>
  </si>
  <si>
    <t>-- Id: 242 / NombreQuery: LISTAR trx_Estandares _x000D_
SELECT *_x000D_
  FROM trx_Estandares;</t>
  </si>
  <si>
    <t>-- Id: 244 / NombreQuery: LISTAR trx_Estandares X RANGO DE FECHA _x000D_
SELECT_x000D_
    *_x000D_
FROM_x000D_
    trx_Estandares_x000D_
WHERE_x000D_
    Fecha BETWEEN ? AND ?;</t>
  </si>
  <si>
    <t xml:space="preserve">-- Id: 245 / NombreQuery: TRANSFERIR trx_Estandares _x000D_
EXEC sp_Dgm_Tareos_TransferirEstandar </t>
  </si>
  <si>
    <t>-- Id: 246 / NombreQuery: CREAR TABLA trx_Logs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t>
  </si>
  <si>
    <t>-- Id: 252 / NombreQuery: INSERTAR trx_Logs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t>
  </si>
  <si>
    <t>-- Id: 256 / NombreQuery: LISTAR trx_Logs X RANGO DE FECHA _x000D_
SELECT_x000D_
    * _x000D_
FROM_x000D_
    trx_Logs _x000D_
WHERE_x000D_
    DATE(Momento) BETWEEN ? AND ?;</t>
  </si>
  <si>
    <t>-- Id: 257 / NombreQuery: LISTAR trx_Logs X SP LIKE _x000D_
SELECT_x000D_
    *_x000D_
FROM_x000D_
    trx_Logs_x000D_
WHERE_x000D_
    StoreProcedure LIKE ''%'' | | ? | | ''%'';</t>
  </si>
  <si>
    <t>-- Id: 258 / NombreQuery: LISTAR trx_Logs X PARAMETROS LIKE _x000D_
SELECT_x000D_
    *_x000D_
FROM_x000D_
    trx_Logs_x000D_
WHERE_x000D_
    Parametros LIKE ''%'' | | ? | | ''%'';</t>
  </si>
  <si>
    <t xml:space="preserve">-- Id: 259 / NombreQuery: TRANSFERIR trx_Logs _x000D_
EXEC sp_Dgm_Tareos_TransferirLogs </t>
  </si>
  <si>
    <t>-- Id: 260 / NombreQuery: CREAR TABLA trx_Correlativos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t>
  </si>
  <si>
    <t>-- Id: 261 / NombreQuery: ACTUALIZAR trx_Correlativos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t>
  </si>
  <si>
    <t xml:space="preserve">-- Id: 263 / NombreQuery: DESCARGAR DATA trx_Correlativos _x000D_
EXEC sp_Dgm_Gen_ListarCorrelativos </t>
  </si>
  <si>
    <t>-- Id: 266 / NombreQuery: INSERTAR trx_Correlativos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t>
  </si>
  <si>
    <t>-- Id: 270 / NombreQuery: OBTENER trx_Correlativos X TABLA Y DISPOSITIVO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t>
  </si>
  <si>
    <t xml:space="preserve">-- Id: 271 / NombreQuery: TRANSFERIR trx_Correlativos _x000D_
EXEC sp_Dgm_Tareos_TransferirCorrelativos </t>
  </si>
  <si>
    <t>--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t>
  </si>
  <si>
    <t xml:space="preserve">
EXEC sp_Dgm_Estandares_TransferirEstandar </t>
  </si>
  <si>
    <t xml:space="preserve">
EXEC sp_Dgm_Logs_TransferirLogs </t>
  </si>
  <si>
    <t xml:space="preserve">
EXEC sp_Dgm_Correlativos_TransferirCorrelativos </t>
  </si>
  <si>
    <t xml:space="preserve">-- Id: 215 / NombreQuery: DESCARGAR DATA otr_VersionesSoftware 
EXEC sp_Dgm_Gen_ListarrVersionesSoftware </t>
  </si>
  <si>
    <t xml:space="preserve">
EXEC sp_Dgm_Gen_ListarTablas</t>
  </si>
  <si>
    <t xml:space="preserve">
EXEC sp_Dgm_Gen_ListarEstandares</t>
  </si>
  <si>
    <t>ACTUALIZAR SUBTOTALES trx_Tareos</t>
  </si>
  <si>
    <t xml:space="preserve">
UPDATE
    trx_Tareos 
SET
    TotalHoras = 
    (
        SELECT
            SUM(SubTotalHoras) Horas 
        FROM
            trx_Tareos_Detalle 
        WHERE
            IdEmpresa = ? 
            AND IdTareo = ? 
    )
,
    TotalRendimientos = 
    (
        SELECT
            SUM(SubTotalRendimiento) Horas 
        FROM
            trx_Tareos_Detalle 
        WHERE
            IdEmpresa = ? 
            AND IdTareo = ? 
    )
,
    TotalDetalles = 
    (
        SELECT
            COUNT(*) Detalles 
        FROM
            trx_Tareos_Detalle 
        WHERE
            IdEmpresa = ? 
            AND IdTareo = ? 
    )
,
    IdUsuarioActualiza = ?,
    FechaHoraActualizacion = DATETIME('now', 'localtime') 
WHERE
    IdEmpresa = ? 
    AND Id =? ;</t>
  </si>
  <si>
    <t xml:space="preserve">
UPDATE
    trx_Tareos
SET
    Id = ?
WHERE
    IdEmpresa = ?
    AND Id = ?</t>
  </si>
  <si>
    <t>ACTUALIZAR ID trx_Tareos</t>
  </si>
  <si>
    <t xml:space="preserve">
SELECT
    Id
FROM
    mst_Tablas
WHERE
    Nombre = ?;</t>
  </si>
  <si>
    <t>OBTENER ID mst_Tablas</t>
  </si>
  <si>
    <t xml:space="preserve">
SELECT
    EXISTS 
    (
        SELECT
            * 
        FROM
            trx_Tareos 
        WHERE
            IdEstado = 'PE'
    )
    OR EXISTS 
    (
        SELECT
            * 
        FROM
            trx_Estandares 
        WHERE
            IdEstado = 'PE'
    )
    OR EXISTS 
    (
        SELECT
            * 
        FROM
            trx_Logs 
        WHERE
            IdEstado = 'PE'
    )
    AS ExisteDataPendiente;</t>
  </si>
  <si>
    <t>ACTUALIZAR DATA PENDIENTE</t>
  </si>
  <si>
    <t>mst_Proveedores</t>
  </si>
  <si>
    <t>mst_Vehiculos</t>
  </si>
  <si>
    <t>mst_Rutas</t>
  </si>
  <si>
    <t>mst_Conductores</t>
  </si>
  <si>
    <t>trx_ServiciosTransporte</t>
  </si>
  <si>
    <t>trx_ServiciosTransporte_Detalle</t>
  </si>
  <si>
    <t>24</t>
  </si>
  <si>
    <t>25</t>
  </si>
  <si>
    <t>26</t>
  </si>
  <si>
    <t>27</t>
  </si>
  <si>
    <t>28</t>
  </si>
  <si>
    <t>29</t>
  </si>
  <si>
    <t>30</t>
  </si>
  <si>
    <t>CREAR TABLA mst_Proveedores</t>
  </si>
  <si>
    <t>ACTUALIZAR mst_Proveedores</t>
  </si>
  <si>
    <t>CLAVE VALOR mst_Proveedores</t>
  </si>
  <si>
    <t>DESCARGAR DATA mst_Proveedores</t>
  </si>
  <si>
    <t>ELIMINAR mst_Proveedores</t>
  </si>
  <si>
    <t>ELIMINAR TABLA mst_Proveedores</t>
  </si>
  <si>
    <t>INSERTAR mst_Proveedores</t>
  </si>
  <si>
    <t>LIMPIAR TABLA mst_Proveedores</t>
  </si>
  <si>
    <t>LISTAR mst_Proveedores</t>
  </si>
  <si>
    <t>OBTENER mst_Proveedores</t>
  </si>
  <si>
    <t>CREAR TABLA mst_Vehiculos</t>
  </si>
  <si>
    <t>ACTUALIZAR mst_Vehiculos</t>
  </si>
  <si>
    <t>CLAVE VALOR mst_Vehiculos</t>
  </si>
  <si>
    <t>DESCARGAR DATA mst_Vehiculos</t>
  </si>
  <si>
    <t>ELIMINAR mst_Vehiculos</t>
  </si>
  <si>
    <t>ELIMINAR TABLA mst_Vehiculos</t>
  </si>
  <si>
    <t>INSERTAR mst_Vehiculos</t>
  </si>
  <si>
    <t>LIMPIAR TABLA mst_Vehiculos</t>
  </si>
  <si>
    <t>LISTAR mst_Vehiculos</t>
  </si>
  <si>
    <t>OBTENER mst_Vehiculos</t>
  </si>
  <si>
    <t>CREAR TABLA mst_Rutas</t>
  </si>
  <si>
    <t>ACTUALIZAR mst_Rutas</t>
  </si>
  <si>
    <t>CLAVE VALOR mst_Rutas</t>
  </si>
  <si>
    <t>DESCARGAR DATA mst_Rutas</t>
  </si>
  <si>
    <t>ELIMINAR mst_Rutas</t>
  </si>
  <si>
    <t>ELIMINAR TABLA mst_Rutas</t>
  </si>
  <si>
    <t>INSERTAR mst_Rutas</t>
  </si>
  <si>
    <t>LIMPIAR TABLA mst_Rutas</t>
  </si>
  <si>
    <t>LISTAR mst_Rutas</t>
  </si>
  <si>
    <t>OBTENER mst_Rutas</t>
  </si>
  <si>
    <t>CREAR TABLA mst_Conductores</t>
  </si>
  <si>
    <t>ACTUALIZAR mst_Conductores</t>
  </si>
  <si>
    <t>CLAVE VALOR mst_Conductores</t>
  </si>
  <si>
    <t>DESCARGAR DATA mst_Conductores</t>
  </si>
  <si>
    <t>ELIMINAR mst_Conductores</t>
  </si>
  <si>
    <t>ELIMINAR TABLA mst_Conductores</t>
  </si>
  <si>
    <t>INSERTAR mst_Conductores</t>
  </si>
  <si>
    <t>LIMPIAR TABLA mst_Conductores</t>
  </si>
  <si>
    <t>LISTAR mst_Conductores</t>
  </si>
  <si>
    <t>OBTENER mst_Conductores</t>
  </si>
  <si>
    <t>CREAR TABLA trx_ServiciosTransporte</t>
  </si>
  <si>
    <t>ACTUALIZAR trx_ServiciosTransporte</t>
  </si>
  <si>
    <t>CLAVE VALOR trx_ServiciosTransporte</t>
  </si>
  <si>
    <t>DESCARGAR DATA trx_ServiciosTransporte</t>
  </si>
  <si>
    <t>ELIMINAR trx_ServiciosTransporte</t>
  </si>
  <si>
    <t>ELIMINAR TABLA trx_ServiciosTransporte</t>
  </si>
  <si>
    <t>INSERTAR trx_ServiciosTransporte</t>
  </si>
  <si>
    <t>LIMPIAR TABLA trx_ServiciosTransporte</t>
  </si>
  <si>
    <t>LISTAR trx_ServiciosTransporte</t>
  </si>
  <si>
    <t>OBTENER trx_ServiciosTransporte</t>
  </si>
  <si>
    <t>CREAR TABLA trx_ServiciosTransporte_Detalle</t>
  </si>
  <si>
    <t>ACTUALIZAR trx_ServiciosTransporte_Detalle</t>
  </si>
  <si>
    <t>CLAVE VALOR trx_ServiciosTransporte_Detalle</t>
  </si>
  <si>
    <t>DESCARGAR DATA trx_ServiciosTransporte_Detalle</t>
  </si>
  <si>
    <t>ELIMINAR trx_ServiciosTransporte_Detalle</t>
  </si>
  <si>
    <t>ELIMINAR TABLA trx_ServiciosTransporte_Detalle</t>
  </si>
  <si>
    <t>INSERTAR trx_ServiciosTransporte_Detalle</t>
  </si>
  <si>
    <t>LIMPIAR TABLA trx_ServiciosTransporte_Detalle</t>
  </si>
  <si>
    <t>LISTAR trx_ServiciosTransporte_Detalle</t>
  </si>
  <si>
    <t>OBTENER trx_ServiciosTransporte_Detalle</t>
  </si>
  <si>
    <t>GETDATE()</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</si>
  <si>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</si>
  <si>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</si>
  <si>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</si>
  <si>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</si>
  <si>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</si>
  <si>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</si>
  <si>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</si>
  <si>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</si>
  <si>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</si>
  <si>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</si>
  <si>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</si>
  <si>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</si>
  <si>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</si>
  <si>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</si>
  <si>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</si>
  <si>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</si>
  <si>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</si>
  <si>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</si>
  <si>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</si>
  <si>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</si>
  <si>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</si>
  <si>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</si>
  <si>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</si>
  <si>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</si>
  <si>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</si>
  <si>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</si>
  <si>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</si>
  <si>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</si>
  <si>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</si>
  <si>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</si>
  <si>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</si>
  <si>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</si>
  <si>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</si>
  <si>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</si>
  <si>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</si>
  <si>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</si>
  <si>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</si>
  <si>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</si>
  <si>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</si>
  <si>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</si>
  <si>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</si>
  <si>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</si>
  <si>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</si>
  <si>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</si>
  <si>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</si>
  <si>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</si>
  <si>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</si>
  <si>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</si>
  <si>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</si>
  <si>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</si>
  <si>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</si>
  <si>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</si>
  <si>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</si>
  <si>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</si>
  <si>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</si>
  <si>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</si>
  <si>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 xml:space="preserve">
CREATE TABLE mst_Proveedores (
  IdEmpresa VARCHAR (2), 
  Id VARCHAR (11), 
  Dex VARCHAR (500),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t>
  </si>
  <si>
    <t xml:space="preserve">
EXEC sp_Dgm_Gen_ListarProveedores</t>
  </si>
  <si>
    <t xml:space="preserve"> 
DELETE FROM mst_Proveedores
      WHERE IdEmpresa = ? AND 
            Id = ?;</t>
  </si>
  <si>
    <t xml:space="preserve">
DROP TABLE IF EXISTS mst_Actividades;</t>
  </si>
  <si>
    <t xml:space="preserve">
INSERT INTO mst_Proveedores VALUES (
                            ?,-- IdEmpresa VARCHAR(2),
                            ?,-- Id VARCHAR(11),
                            ?,-- Dex VARCHAR(MAX),
                            ?,-- IdEstado VARCHAR (3),
                            ?,-- IdUsuarioCrea VARCHAR (50),
                            DATETIME('now', 'localtime'),-- FechaHoraCreacion DATETIME,
                            ?,-- IdUsuarioActualiza VARCHAR (50),
                            DATETIME('now', 'localtime')/* FechaHoraActualizacion DATETIME, */ );</t>
  </si>
  <si>
    <t xml:space="preserve">
DELETE FROM mst_Proveedores;</t>
  </si>
  <si>
    <t xml:space="preserve">
SELECT *
  FROM mst_Proveedores;</t>
  </si>
  <si>
    <t xml:space="preserve">
SELECT *
  FROM mst_Proveedores
 WHERE IdEmpresa = ? AND 
       Id = ?;</t>
  </si>
  <si>
    <t xml:space="preserve">
CREATE TABLE mst_Vehiculos (
  IdEmpresa VARCHAR (2), 
  Id VARCHAR (15), 
  Capacidad INT, 
  VtoSoat DATE, 
  VtoRevTecnica DATE,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t>
  </si>
  <si>
    <t xml:space="preserve">
EXEC sp_Dgm_Gen_ListarVehiculos;</t>
  </si>
  <si>
    <t xml:space="preserve">
INSERT INTO mst_Vehiculos VALUES (
                          ?,-- IdEmpresa VARCHAR(2),
                          ?,-- Id VARCHAR(15),
                          ?,-- Capacidad INT NULL,
                          ?,-- VtoSoat DATE NULL,
                          ?,-- VtoRevTecnica DATE NULL,
                          ?,-- IdEstado VARCHAR (3),
                          ?,-- IdUsuarioCrea VARCHAR (50),
                          DATETIME('now', 'localtime'),-- FechaHoraCreacion DATETIME,
                          ?,-- IdUsuarioActualiza VARCHAR (50),
                          DATETIME('now', 'localtime')/* FechaHoraCreacion DATETIME, */ );</t>
  </si>
  <si>
    <t xml:space="preserve">
CREATE TABLE mst_Rutas (
  IdEmpresa VARCHAR (2), 
  Id VARCHAR (3) NOT NULL, 
  Dex VARCHAR (300) NOT NULL,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t>
  </si>
  <si>
    <t xml:space="preserve">
SELECT Id Clave,
       Dex Valor,
       Id || ' | ' || Dex Concatenado
  FROM mst_Rutas
 WHERE IdEmpresa = ?;</t>
  </si>
  <si>
    <t xml:space="preserve">
SELECT 
  Id Clave, 
  Capacidad Valor, 
  Id || ' | ' || Capacidad Concatenado 
FROM 
  mst_Vehiculos 
WHERE 
  IdEmpresa = ?;</t>
  </si>
  <si>
    <t xml:space="preserve">
SELECT Id Clave,
       Dex Valor,
       Id || ' | ' || Dex Concatenado
  FROM mst_Proveedores
 WHERE IdEmpresa = ?;</t>
  </si>
  <si>
    <t xml:space="preserve">
EXEC sp_Dgm_Gen_ListarRutas;</t>
  </si>
  <si>
    <t xml:space="preserve">
INSERT INTO mst_Rutas VALUES (
                      ?,-- IdEmpresa VARCHAR(2),
                      ?,-- Id varchar(3) NOT NULL,
                      ?,-- Dex varchar(300) NOT NULL,
                      ?,-- IdEstado VARCHAR (3),
                      ?,-- IdUsuarioCrea VARCHAR (50),
                      ?,-- FechaHoraCreacion DATETIME,
                      ?,-- IdUsuarioActualiza VARCHAR (50),
                      ?/* FechaHoraActualizacion DATETIME */);</t>
  </si>
  <si>
    <t xml:space="preserve">
CREATE TABLE mst_Conductores(
  IdEmpresa VARCHAR(2), 
  Id varchar(10) NOT NULL, 
  NroDocumento varchar(13) NOT NULL, 
  Clase varchar(3) NOT NULL, 
  Categoria varchar(20) NOT NULL, 
  FechaExpedicion date NOT NULL, 
  FechaRevalidacion date NOT NULL, 
  IdEstado VARCHAR (3), 
  IdUsuarioCrea VARCHAR (50), 
  FechaHoraCreacion DATETIME, 
  IdUsuarioActualiza VARCHAR (50), 
  FechaHoraActualizacion DATETIME, 
  PRIMARY KEY (IdEmpresa, Id), 
  FOREIGN KEY (IdEmpresa) REFERENCES mst_Empresas (Id), 
  FOREIGN KEY (NroDocumento) REFERENCES mst_Personas (NroDocumento), 
  FOREIGN KEY (IdEstado) REFERENCES mst_Estados (Id), 
  FOREIGN KEY (IdEmpresa, IdUsuarioCrea) REFERENCES mst_Usuarios (IdEmpresa, Id), 
  FOREIGN KEY (IdEmpresa, IdUsuarioActualiza) REFERENCES mst_Usuarios (IdEmpresa, Id)
);</t>
  </si>
  <si>
    <t xml:space="preserve">
SELECT 
  C.Id Clave, 
  P.Nombres || ' ' || P.Paterno || ' ' || P.Materno Valor, 
  C.Id || ' | ' || P.Nombres || ' ' || P.Paterno || ' ' || P.Materno Concatenado, 
  C.Clase || '-' || C.Categoria, 
  C.FechaRevalidacion 
FROM 
  mst_Conductores C 
  INNER JOIN mst_Personas P ON C.NroDocumento = P.NroDocumento 
WHERE 
  C.IdEstado = 'AC';</t>
  </si>
  <si>
    <t xml:space="preserve">
EXEC sp_Dgm_Gen_ListarConductores;</t>
  </si>
  <si>
    <t xml:space="preserve">
INSERT INTO mst_Conductores VALUES (
                            ?,-- IdEmpresa VARCHAR(2),
                            ?,-- Id varchar(10) NOT NULL,
                            ?,-- NroDocumento varchar(13) NOT NULL,
                            ?,-- Clase varchar(3) NOT NULL,
                            ?,-- Categoria varchar(20) NOT NULL,
                            ?,-- FechaExpedicion date NOT NULL,
                            ?,-- FechaRevalidacion date NOT NULL,
                            ?,-- IdEstado VARCHAR (3),
                            ?,-- IdUsuarioCrea VARCHAR (50),
                            DATETIME('now', 'localtime'),-- FechaHoraCreacion DATETIME,
                            ?,-- IdUsuarioActualiza VARCHAR (50),
                            DATETIME('now', 'localtime')/* FechaHoraCreacion DATETIME, */ );</t>
  </si>
  <si>
    <t xml:space="preserve">
CREATE TABLE trx_ServiciosTransporte(
  IdEmpresa VARCHAR(2) NOT NULL, 
  Id varchar(12) NOT NULL, 
  Fecha date NOT NULL, 
  IdVehiculo varchar(15) NOT NULL, 
  IdProveedor varchar(11) NOT NULL, 
  IdConductor varchar(10) NOT NULL, 
  IdRuta varchar(3) NOT NULL, 
  HoraPartida time(7) NULL, 
  HoraRetorno time(7) NULL, 
  Pasajeros int NOT NULL, 
  Observacion varchar(500) NULL, 
  IdEstado VARCHAR (3), 
  IdUsuarioCrea VARCHAR (50), 
  FechaHoraCreacion DATETIME, 
  IdUsuarioActualiza VARCHAR (50), 
  FechaHoraActualizacion DATETIME, 
  PRIMARY KEY (IdEmpresa, Id), 
  FOREIGN KEY (IdEmpresa) REFERENCES mst_Empresas (Id), 
  FOREIGN KEY (IdEmpresa, IdVehiculo) REFERENCES mst_Vehiculos (IdEmpresa, Id), 
  FOREIGN KEY (IdEmpresa, IdConductor) REFERENCES mst_Conductores (IdEmpresa, Id), 
  FOREIGN KEY (IdEmpresa, IdRuta) REFERENCES mst_Rutas (IdEmpresa, Id), 
  FOREIGN KEY (IdEstado) REFERENCES mst_Estados (Id), 
  FOREIGN KEY (IdEmpresa, IdUsuarioCrea) REFERENCES mst_Usuarios (IdEmpresa, Id), 
  FOREIGN KEY (IdEmpresa, IdUsuarioActualiza) REFERENCES mst_Usuarios (IdEmpresa, Id)
);</t>
  </si>
  <si>
    <t xml:space="preserve">
UPDATE trx_ServiciosTransporte
   SET Fecha = ?,-- date NOT NULL,
       IdVehiculo = ?,-- varchar(15) NOT NULL,
       IdProveedor = ?,-- varchar(11) NOT NULL,
       IdConductor = ?,-- varchar(10) NOT NULL,
       IdRuta = ?,-- varchar(3) NOT NULL,
       Pasajeros = ?,-- int NOT NULL,
       Observacion = ?,-- varchar(500) NULL,
       IdEstado = ?,-- VARCHAR (3),
       IdUsuarioActualiza = ?,-- VARCHAR (50),
       DATETIME('now', 'localtime')-- FechaHoraActualizacion DATETIME, 
 WHERE IdEmpresa = ? AND 
       Id = ?;</t>
  </si>
  <si>
    <t xml:space="preserve">
DELETE FROM 
  trx_ServiciosTransporte 
WHERE 
  IdEmpresa = ? 
  AND Id = ?;</t>
  </si>
  <si>
    <t xml:space="preserve">
DROP TABLE trx_ServiciosTransporte;</t>
  </si>
  <si>
    <t xml:space="preserve">
INSERT INTO trx_ServiciosTransporte VALUES (
                                    ?,-- IdEmpresa VARCHAR(2) NOT NULL,
                                    ?,-- Id varchar(12) NOT NULL,
                                    ?,-- Fecha date NOT NULL,
                                    ?,-- IdVehiculo varchar(15) NOT NULL,
                                    ?,-- IdProveedor varchar(11) NOT NULL,
                                    ?,-- IdConductor varchar(10) NOT NULL,
                                    ?,-- IdRuta varchar(3) NOT NULL,
                                    NULL,-- HoraPartida time(7) NULL,
                                    NULL,-- HoraRetorno time(7) NULL,
                                    ?,-- Pasajeros int NOT NULL,
                                    ?,-- Observacion varchar(500) NULL,
                                    ?,-- IdEstado VARCHAR (3),
                                    ?,-- IdUsuarioCrea VARCHAR (50),
                                    DATETIME('now', 'localtime'),-- FechaHoraCreacion DATETIME,
                                    ?,-- IdUsuarioActualiza VARCHAR (50),
                                    DATETIME('now', 'localtime')/* FechaHoraActualizacion DATETIME */ );</t>
  </si>
  <si>
    <t xml:space="preserve">
DELETE FROM 
  trx_ServiciosTransporte; </t>
  </si>
  <si>
    <t xml:space="preserve">
SELECT *
  FROM trx_ServiciosTransporte
 WHERE IdEmpresa = ? AND 
       Id = ?;</t>
  </si>
  <si>
    <t xml:space="preserve">
CREATE TABLE trx_ServiciosTransporte_Detalle(
  IdEmpresa VARCHAR(2) NOT NULL, 
  IdServicioTransporte VARCHAR(12) NOT NULL, 
  Item INT NOT NULL, 
  NroDocumento VARCHAR(13) NOT NULL, 
  FechaHora DATETIME NOT NULL, 
  PRIMARY KEY (IdEmpresa,IdServicioTransporte,Item), 
  FOREIGN KEY (IdEmpresa) REFERENCES mst_Empresas (Id), 
  FOREIGN KEY (IdEmpresa, IdServicioTransporte) REFERENCES trx_ServiciosTransporte(IdEmpresa, Id), 
  FOREIGN KEY (NroDocumento) REFERENCES mst_Personas(NroDocumento)
);</t>
  </si>
  <si>
    <t xml:space="preserve">
DELETE FROM 
  trx_ServiciosTransporte_Detalle 
WHERE 
  IdEmpresa = ? 
  AND IdServicioTransporte = ? 
  AND Item = ?;</t>
  </si>
  <si>
    <t xml:space="preserve">
DROP TABLE trx_ServiciosTransporte_Detalle;</t>
  </si>
  <si>
    <t xml:space="preserve">
INSERT INTO trx_ServiciosTransporte_Detalle VALUES (
                                            ?,-- IdEmpresa VARCHAR(2) NOT NULL,
                                            ?,-- IdServicioTransporte VARCHAR(12) NOT NULL,
                                            ?,-- Item INT NOT NULL,
                                            ?,-- NroDocumento VARCHAR(13) NOT NULL,
                                            DATETIME('now', 'localtime')/* FechaHora DATETIME NOT NULL */ );</t>
  </si>
  <si>
    <t xml:space="preserve">
SELECT *
  FROM mst_ServiciosTransporte_Detalle
 WHERE IdEmpresa = ? AND 
       IdServicioTransporte = ?;</t>
  </si>
  <si>
    <t>TRANSFERIR trx_ServiciosTransporte</t>
  </si>
  <si>
    <t>OBTENER trx_ServiciosTransporte XA TRANSFERIR</t>
  </si>
  <si>
    <t>MARCAR trx_ServiciosTransporte COMO TRANSFERIDO</t>
  </si>
  <si>
    <t>ELIMINAR trx_ServiciosTransporte PENDIENTES X ID</t>
  </si>
  <si>
    <t>ELIMINAR trx_ServiciosTransporte_Detalle EN BLOQUE</t>
  </si>
  <si>
    <t>TRANSFERIR trx_ServiciosTransporte_Detalle</t>
  </si>
  <si>
    <t>OBTENER trx_ServiciosTransporte_Detalle XA TRANSFERIR</t>
  </si>
  <si>
    <t>ELIMINAR trx_ServiciosTransporte_Detalle PENDIENTES X ID</t>
  </si>
  <si>
    <t xml:space="preserve">
EXEC sp_Dgm_Tareos_TransferirServicioTransporte</t>
  </si>
  <si>
    <t xml:space="preserve">
SELECT IdEmpresa,
       Id,
       Fecha,
       IdVehiculo,
       IdProveedor,
       IdConductor,
       IdRuta,
       HoraPartida,
       HoraRetorno,
       Pasajeros,
       Observacion,
       IdEstado,
       IdUsuarioCrea,
       FechaHoraCreacion,
       IdUsuarioActualiza,
       FechaHoraActualizacion
  FROM trx_ServiciosTransporte
 WHERE IdEmpresa = ? AND 
       Id = ?;</t>
  </si>
  <si>
    <t xml:space="preserve">
UPDATE trx_ServiciosTransporte
   SET IdEstado = 'TR',
       FechaHoraTransferencia = DATETIME('now', 'localtime'),
       IdUsuarioActualiza = ?,
       FechaHoraActualizacion = DATETIME('now', 'localtime') 
 WHERE IdEmpresa = ? AND 
       Id = ?;</t>
  </si>
  <si>
    <t xml:space="preserve">
DELETE FROM trx_ServiciosTransporte
      WHERE IdEstado = ''PE'' AND 
            IdEmpresa = ? AND 
            Id = ?;
SELECT '1';</t>
  </si>
  <si>
    <t>DELETE FROM trx_ServiciosTransporte_Detalle
      WHERE IdEmpresa = ? AND 
            IdTareo = ?;</t>
  </si>
  <si>
    <t xml:space="preserve">
EXEC sp_Dgm_Tareos_TransferirServiciosTransporte_Detalle</t>
  </si>
  <si>
    <t xml:space="preserve">
SELECT *
  FROM trx_ServiciosTransporte_Detalle
 WHERE IdEmpresa = ? AND 
       IdTareo = ?;</t>
  </si>
  <si>
    <t xml:space="preserve">
DELETE FROM trx_ServiciosTransporte_Detalle
      WHERE IdServicioTransporte IN (
SELECT Id
  FROM trx_ServiciosTransporte
 WHERE IdEstado = 'PE' AND 
       IdEmpresa = ? AND 
       Id = ?);</t>
  </si>
  <si>
    <t>328</t>
  </si>
  <si>
    <t>329</t>
  </si>
  <si>
    <t>330</t>
  </si>
  <si>
    <t>331</t>
  </si>
  <si>
    <t>332</t>
  </si>
  <si>
    <t>333</t>
  </si>
  <si>
    <t>334</t>
  </si>
  <si>
    <t>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</si>
</sst>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8"/>
      <color theme="1"/>
      <name val="Source Code Pro"/>
      <family val="2"/>
    </font>
    <font>
      <sz val="8"/>
      <name val="Source Code Pro"/>
      <family val="2"/>
    </font>
    <font>
      <sz val="8"/>
      <color rgb="FFFF0000"/>
      <name val="Source Code Pro"/>
      <family val="2"/>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20">
    <xf numFmtId="0" fontId="0" fillId="0" borderId="0" xfId="0"/>
    <xf numFmtId="49" fontId="0" fillId="0" borderId="0" xfId="0" applyNumberFormat="1"/>
    <xf numFmtId="49" fontId="0" fillId="2" borderId="0" xfId="0" applyNumberFormat="1" applyFill="1"/>
    <xf numFmtId="0" fontId="0" fillId="2" borderId="0" xfId="0" applyFill="1"/>
    <xf numFmtId="49" fontId="0" fillId="3" borderId="0" xfId="0" applyNumberFormat="1" applyFill="1"/>
    <xf numFmtId="49" fontId="0" fillId="4" borderId="0" xfId="0" applyNumberFormat="1" applyFill="1"/>
    <xf numFmtId="0" fontId="0" fillId="4" borderId="0" xfId="0" applyFill="1"/>
    <xf numFmtId="47" fontId="0" fillId="0" borderId="0" xfId="0" applyNumberFormat="1"/>
    <xf numFmtId="0" fontId="0" fillId="0" borderId="0" xfId="0" quotePrefix="1" applyAlignment="1">
      <alignment wrapText="1"/>
    </xf>
    <xf numFmtId="0" fontId="0" fillId="3" borderId="0" xfId="0" applyFill="1"/>
    <xf numFmtId="0" fontId="0" fillId="5" borderId="0" xfId="0" applyFill="1"/>
    <xf numFmtId="0" fontId="2" fillId="5" borderId="0" xfId="0" applyFont="1" applyFill="1"/>
    <xf numFmtId="49" fontId="2" fillId="0" borderId="0" xfId="0" applyNumberFormat="1" applyFont="1"/>
    <xf numFmtId="0" fontId="2" fillId="0" borderId="0" xfId="0" applyFont="1"/>
    <xf numFmtId="49" fontId="2" fillId="3" borderId="0" xfId="0" applyNumberFormat="1" applyFont="1" applyFill="1" applyAlignment="1">
      <alignment wrapText="1"/>
    </xf>
    <xf numFmtId="0" fontId="2" fillId="4" borderId="0" xfId="0" applyFont="1" applyFill="1"/>
    <xf numFmtId="49" fontId="0" fillId="5" borderId="0" xfId="0" applyNumberFormat="1" applyFill="1"/>
    <xf numFmtId="0" fontId="0" fillId="0" borderId="0" xfId="0" applyNumberFormat="1"/>
    <xf numFmtId="49" fontId="0" fillId="6" borderId="0" xfId="0" applyNumberFormat="1" applyFill="1"/>
    <xf numFmtId="49"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13846-759E-49B6-A2D6-B5880BF66EB7}">
  <dimension ref="A1:O276"/>
  <sheetViews>
    <sheetView workbookViewId="0">
      <selection activeCell="B29" sqref="B29"/>
    </sheetView>
  </sheetViews>
  <sheetFormatPr baseColWidth="10" defaultRowHeight="14.25" x14ac:dyDescent="0.35"/>
  <cols>
    <col min="1" max="1" width="32.5703125" style="1" bestFit="1" customWidth="1"/>
    <col min="2" max="6" width="11.42578125" style="1"/>
    <col min="7" max="7" width="15" style="1" bestFit="1" customWidth="1"/>
    <col min="8" max="8" width="17.140625" style="1" bestFit="1" customWidth="1"/>
    <col min="9" max="9" width="2" style="1" bestFit="1" customWidth="1"/>
    <col min="10" max="16384" width="11.42578125" style="1"/>
  </cols>
  <sheetData>
    <row r="1" spans="1:2" x14ac:dyDescent="0.35">
      <c r="A1" s="1" t="s">
        <v>8</v>
      </c>
      <c r="B1" s="1" t="s">
        <v>850</v>
      </c>
    </row>
    <row r="2" spans="1:2" x14ac:dyDescent="0.35">
      <c r="A2" s="1" t="s">
        <v>22</v>
      </c>
      <c r="B2">
        <v>1</v>
      </c>
    </row>
    <row r="3" spans="1:2" x14ac:dyDescent="0.35">
      <c r="A3" s="1" t="s">
        <v>31</v>
      </c>
      <c r="B3">
        <v>2</v>
      </c>
    </row>
    <row r="4" spans="1:2" x14ac:dyDescent="0.35">
      <c r="A4" s="1" t="s">
        <v>36</v>
      </c>
      <c r="B4">
        <v>3</v>
      </c>
    </row>
    <row r="5" spans="1:2" x14ac:dyDescent="0.35">
      <c r="A5" s="1" t="s">
        <v>42</v>
      </c>
      <c r="B5">
        <v>4</v>
      </c>
    </row>
    <row r="6" spans="1:2" x14ac:dyDescent="0.35">
      <c r="A6" s="1" t="s">
        <v>47</v>
      </c>
      <c r="B6">
        <v>5</v>
      </c>
    </row>
    <row r="7" spans="1:2" x14ac:dyDescent="0.35">
      <c r="A7" s="1" t="s">
        <v>53</v>
      </c>
      <c r="B7">
        <v>6</v>
      </c>
    </row>
    <row r="8" spans="1:2" x14ac:dyDescent="0.35">
      <c r="A8" s="1" t="s">
        <v>58</v>
      </c>
      <c r="B8">
        <v>7</v>
      </c>
    </row>
    <row r="9" spans="1:2" x14ac:dyDescent="0.35">
      <c r="A9" s="1" t="s">
        <v>64</v>
      </c>
      <c r="B9">
        <v>8</v>
      </c>
    </row>
    <row r="10" spans="1:2" x14ac:dyDescent="0.35">
      <c r="A10" s="1" t="s">
        <v>69</v>
      </c>
      <c r="B10">
        <v>9</v>
      </c>
    </row>
    <row r="11" spans="1:2" x14ac:dyDescent="0.35">
      <c r="A11" s="1" t="s">
        <v>75</v>
      </c>
      <c r="B11">
        <v>10</v>
      </c>
    </row>
    <row r="12" spans="1:2" x14ac:dyDescent="0.35">
      <c r="A12" s="1" t="s">
        <v>80</v>
      </c>
      <c r="B12">
        <v>11</v>
      </c>
    </row>
    <row r="13" spans="1:2" x14ac:dyDescent="0.35">
      <c r="A13" s="1" t="s">
        <v>115</v>
      </c>
      <c r="B13">
        <v>12</v>
      </c>
    </row>
    <row r="14" spans="1:2" x14ac:dyDescent="0.35">
      <c r="A14" s="1" t="s">
        <v>96</v>
      </c>
      <c r="B14">
        <v>13</v>
      </c>
    </row>
    <row r="15" spans="1:2" x14ac:dyDescent="0.35">
      <c r="A15" s="1" t="s">
        <v>827</v>
      </c>
      <c r="B15">
        <v>14</v>
      </c>
    </row>
    <row r="16" spans="1:2" x14ac:dyDescent="0.35">
      <c r="A16" s="1" t="s">
        <v>111</v>
      </c>
      <c r="B16">
        <v>15</v>
      </c>
    </row>
    <row r="17" spans="1:10" x14ac:dyDescent="0.35">
      <c r="A17" s="1" t="s">
        <v>753</v>
      </c>
      <c r="B17">
        <v>16</v>
      </c>
    </row>
    <row r="18" spans="1:10" x14ac:dyDescent="0.35">
      <c r="A18" s="1" t="s">
        <v>100</v>
      </c>
      <c r="B18">
        <v>17</v>
      </c>
    </row>
    <row r="19" spans="1:10" x14ac:dyDescent="0.35">
      <c r="A19" s="1" t="s">
        <v>120</v>
      </c>
      <c r="B19">
        <v>18</v>
      </c>
    </row>
    <row r="20" spans="1:10" x14ac:dyDescent="0.35">
      <c r="A20" s="1" t="s">
        <v>86</v>
      </c>
      <c r="B20">
        <v>19</v>
      </c>
    </row>
    <row r="21" spans="1:10" x14ac:dyDescent="0.35">
      <c r="A21" s="1" t="s">
        <v>91</v>
      </c>
      <c r="B21">
        <v>20</v>
      </c>
    </row>
    <row r="22" spans="1:10" x14ac:dyDescent="0.35">
      <c r="A22" s="1" t="s">
        <v>106</v>
      </c>
      <c r="B22">
        <v>21</v>
      </c>
    </row>
    <row r="23" spans="1:10" x14ac:dyDescent="0.35">
      <c r="A23"/>
      <c r="B23"/>
    </row>
    <row r="24" spans="1:10" x14ac:dyDescent="0.35">
      <c r="A24" t="s">
        <v>1085</v>
      </c>
      <c r="B24">
        <v>0</v>
      </c>
      <c r="G24" t="s">
        <v>1133</v>
      </c>
      <c r="H24" t="s">
        <v>1085</v>
      </c>
      <c r="I24"/>
      <c r="J24" t="str">
        <f>CONCATENATE(G24," ",H24)</f>
        <v>CREAR TABLA mst_Tablas</v>
      </c>
    </row>
    <row r="25" spans="1:10" x14ac:dyDescent="0.35">
      <c r="A25" t="s">
        <v>1086</v>
      </c>
      <c r="B25">
        <v>22</v>
      </c>
      <c r="G25" t="s">
        <v>1134</v>
      </c>
      <c r="H25" t="s">
        <v>1085</v>
      </c>
      <c r="I25"/>
      <c r="J25" t="str">
        <f t="shared" ref="J25:J88" si="0">CONCATENATE(G25," ",H25)</f>
        <v>ACTUALIZAR mst_Tablas</v>
      </c>
    </row>
    <row r="26" spans="1:10" x14ac:dyDescent="0.35">
      <c r="A26" t="s">
        <v>1087</v>
      </c>
      <c r="B26">
        <v>23</v>
      </c>
      <c r="G26" t="s">
        <v>1135</v>
      </c>
      <c r="H26" t="s">
        <v>1085</v>
      </c>
      <c r="I26"/>
      <c r="J26" t="str">
        <f t="shared" si="0"/>
        <v>CLAVE VALOR mst_Tablas</v>
      </c>
    </row>
    <row r="27" spans="1:10" x14ac:dyDescent="0.35">
      <c r="A27" t="s">
        <v>1088</v>
      </c>
      <c r="B27">
        <v>24</v>
      </c>
      <c r="G27" t="s">
        <v>1136</v>
      </c>
      <c r="H27" t="s">
        <v>1085</v>
      </c>
      <c r="I27"/>
      <c r="J27" t="str">
        <f t="shared" si="0"/>
        <v>DESCARGAR DATA mst_Tablas</v>
      </c>
    </row>
    <row r="28" spans="1:10" x14ac:dyDescent="0.35">
      <c r="A28"/>
      <c r="B28"/>
      <c r="G28" t="s">
        <v>1137</v>
      </c>
      <c r="H28" t="s">
        <v>1085</v>
      </c>
      <c r="I28"/>
      <c r="J28" t="str">
        <f t="shared" si="0"/>
        <v>ELIMINAR mst_Tablas</v>
      </c>
    </row>
    <row r="29" spans="1:10" x14ac:dyDescent="0.35">
      <c r="A29" t="s">
        <v>2066</v>
      </c>
      <c r="B29">
        <v>25</v>
      </c>
      <c r="G29" t="s">
        <v>1138</v>
      </c>
      <c r="H29" t="s">
        <v>1085</v>
      </c>
      <c r="I29"/>
      <c r="J29" t="str">
        <f t="shared" si="0"/>
        <v>ELIMINAR TABLA mst_Tablas</v>
      </c>
    </row>
    <row r="30" spans="1:10" x14ac:dyDescent="0.35">
      <c r="A30" t="s">
        <v>2067</v>
      </c>
      <c r="B30">
        <v>26</v>
      </c>
      <c r="G30" t="s">
        <v>1139</v>
      </c>
      <c r="H30" t="s">
        <v>1085</v>
      </c>
      <c r="I30"/>
      <c r="J30" t="str">
        <f t="shared" si="0"/>
        <v>INSERTAR mst_Tablas</v>
      </c>
    </row>
    <row r="31" spans="1:10" x14ac:dyDescent="0.35">
      <c r="A31" t="s">
        <v>2068</v>
      </c>
      <c r="B31">
        <v>27</v>
      </c>
      <c r="G31" t="s">
        <v>1140</v>
      </c>
      <c r="H31" t="s">
        <v>1085</v>
      </c>
      <c r="I31"/>
      <c r="J31" t="str">
        <f t="shared" si="0"/>
        <v>LIMPIAR TABLA mst_Tablas</v>
      </c>
    </row>
    <row r="32" spans="1:10" x14ac:dyDescent="0.35">
      <c r="A32" t="s">
        <v>2069</v>
      </c>
      <c r="B32">
        <v>28</v>
      </c>
      <c r="G32" t="s">
        <v>1141</v>
      </c>
      <c r="H32" t="s">
        <v>1085</v>
      </c>
      <c r="I32"/>
      <c r="J32" t="str">
        <f t="shared" si="0"/>
        <v>LISTAR mst_Tablas</v>
      </c>
    </row>
    <row r="33" spans="1:10" x14ac:dyDescent="0.35">
      <c r="A33" t="s">
        <v>2070</v>
      </c>
      <c r="B33">
        <v>29</v>
      </c>
      <c r="G33" t="s">
        <v>1142</v>
      </c>
      <c r="H33" t="s">
        <v>1085</v>
      </c>
      <c r="I33"/>
      <c r="J33" t="str">
        <f t="shared" si="0"/>
        <v>OBTENER mst_Tablas</v>
      </c>
    </row>
    <row r="34" spans="1:10" x14ac:dyDescent="0.35">
      <c r="A34" t="s">
        <v>2071</v>
      </c>
      <c r="B34">
        <v>30</v>
      </c>
      <c r="G34" t="s">
        <v>1133</v>
      </c>
      <c r="H34" t="s">
        <v>1086</v>
      </c>
      <c r="I34"/>
      <c r="J34" t="str">
        <f t="shared" si="0"/>
        <v>CREAR TABLA trx_Estandares</v>
      </c>
    </row>
    <row r="35" spans="1:10" x14ac:dyDescent="0.35">
      <c r="A35"/>
      <c r="B35"/>
      <c r="G35" t="s">
        <v>1134</v>
      </c>
      <c r="H35" t="s">
        <v>1086</v>
      </c>
      <c r="I35"/>
      <c r="J35" t="str">
        <f t="shared" si="0"/>
        <v>ACTUALIZAR trx_Estandares</v>
      </c>
    </row>
    <row r="36" spans="1:10" x14ac:dyDescent="0.35">
      <c r="A36"/>
      <c r="B36"/>
      <c r="G36" t="s">
        <v>1135</v>
      </c>
      <c r="H36" t="s">
        <v>1086</v>
      </c>
      <c r="I36"/>
      <c r="J36" t="str">
        <f t="shared" si="0"/>
        <v>CLAVE VALOR trx_Estandares</v>
      </c>
    </row>
    <row r="37" spans="1:10" x14ac:dyDescent="0.35">
      <c r="A37"/>
      <c r="B37"/>
      <c r="G37" t="s">
        <v>1136</v>
      </c>
      <c r="H37" t="s">
        <v>1086</v>
      </c>
      <c r="I37"/>
      <c r="J37" t="str">
        <f t="shared" si="0"/>
        <v>DESCARGAR DATA trx_Estandares</v>
      </c>
    </row>
    <row r="38" spans="1:10" x14ac:dyDescent="0.35">
      <c r="A38"/>
      <c r="B38"/>
      <c r="G38" t="s">
        <v>1137</v>
      </c>
      <c r="H38" t="s">
        <v>1086</v>
      </c>
      <c r="I38"/>
      <c r="J38" t="str">
        <f t="shared" si="0"/>
        <v>ELIMINAR trx_Estandares</v>
      </c>
    </row>
    <row r="39" spans="1:10" x14ac:dyDescent="0.35">
      <c r="A39"/>
      <c r="B39"/>
      <c r="G39" t="s">
        <v>1138</v>
      </c>
      <c r="H39" t="s">
        <v>1086</v>
      </c>
      <c r="I39"/>
      <c r="J39" t="str">
        <f t="shared" si="0"/>
        <v>ELIMINAR TABLA trx_Estandares</v>
      </c>
    </row>
    <row r="40" spans="1:10" x14ac:dyDescent="0.35">
      <c r="A40"/>
      <c r="B40"/>
      <c r="G40" t="s">
        <v>1139</v>
      </c>
      <c r="H40" t="s">
        <v>1086</v>
      </c>
      <c r="I40"/>
      <c r="J40" t="str">
        <f t="shared" si="0"/>
        <v>INSERTAR trx_Estandares</v>
      </c>
    </row>
    <row r="41" spans="1:10" x14ac:dyDescent="0.35">
      <c r="A41"/>
      <c r="B41"/>
      <c r="G41" t="s">
        <v>1140</v>
      </c>
      <c r="H41" t="s">
        <v>1086</v>
      </c>
      <c r="I41"/>
      <c r="J41" t="str">
        <f t="shared" si="0"/>
        <v>LIMPIAR TABLA trx_Estandares</v>
      </c>
    </row>
    <row r="42" spans="1:10" x14ac:dyDescent="0.35">
      <c r="A42"/>
      <c r="B42"/>
      <c r="G42" t="s">
        <v>1141</v>
      </c>
      <c r="H42" t="s">
        <v>1086</v>
      </c>
      <c r="I42"/>
      <c r="J42" t="str">
        <f t="shared" si="0"/>
        <v>LISTAR trx_Estandares</v>
      </c>
    </row>
    <row r="43" spans="1:10" x14ac:dyDescent="0.35">
      <c r="A43"/>
      <c r="B43"/>
      <c r="G43" t="s">
        <v>1142</v>
      </c>
      <c r="H43" t="s">
        <v>1086</v>
      </c>
      <c r="I43"/>
      <c r="J43" t="str">
        <f t="shared" si="0"/>
        <v>OBTENER trx_Estandares</v>
      </c>
    </row>
    <row r="44" spans="1:10" x14ac:dyDescent="0.35">
      <c r="A44"/>
      <c r="B44"/>
      <c r="G44" t="s">
        <v>1133</v>
      </c>
      <c r="H44" t="s">
        <v>1087</v>
      </c>
      <c r="I44"/>
      <c r="J44" t="str">
        <f t="shared" si="0"/>
        <v>CREAR TABLA trx_Logs</v>
      </c>
    </row>
    <row r="45" spans="1:10" x14ac:dyDescent="0.35">
      <c r="A45"/>
      <c r="B45"/>
      <c r="G45" t="s">
        <v>1134</v>
      </c>
      <c r="H45" t="s">
        <v>1087</v>
      </c>
      <c r="I45"/>
      <c r="J45" t="str">
        <f t="shared" si="0"/>
        <v>ACTUALIZAR trx_Logs</v>
      </c>
    </row>
    <row r="46" spans="1:10" x14ac:dyDescent="0.35">
      <c r="A46"/>
      <c r="B46"/>
      <c r="G46" t="s">
        <v>1135</v>
      </c>
      <c r="H46" t="s">
        <v>1087</v>
      </c>
      <c r="I46"/>
      <c r="J46" t="str">
        <f t="shared" si="0"/>
        <v>CLAVE VALOR trx_Logs</v>
      </c>
    </row>
    <row r="47" spans="1:10" x14ac:dyDescent="0.35">
      <c r="A47"/>
      <c r="B47"/>
      <c r="G47" t="s">
        <v>1136</v>
      </c>
      <c r="H47" t="s">
        <v>1087</v>
      </c>
      <c r="I47"/>
      <c r="J47" t="str">
        <f t="shared" si="0"/>
        <v>DESCARGAR DATA trx_Logs</v>
      </c>
    </row>
    <row r="48" spans="1:10" x14ac:dyDescent="0.35">
      <c r="A48"/>
      <c r="B48"/>
      <c r="G48" t="s">
        <v>1137</v>
      </c>
      <c r="H48" t="s">
        <v>1087</v>
      </c>
      <c r="I48"/>
      <c r="J48" t="str">
        <f t="shared" si="0"/>
        <v>ELIMINAR trx_Logs</v>
      </c>
    </row>
    <row r="49" spans="1:10" x14ac:dyDescent="0.35">
      <c r="A49"/>
      <c r="B49"/>
      <c r="G49" t="s">
        <v>1138</v>
      </c>
      <c r="H49" t="s">
        <v>1087</v>
      </c>
      <c r="I49"/>
      <c r="J49" t="str">
        <f t="shared" si="0"/>
        <v>ELIMINAR TABLA trx_Logs</v>
      </c>
    </row>
    <row r="50" spans="1:10" x14ac:dyDescent="0.35">
      <c r="A50"/>
      <c r="B50"/>
      <c r="G50" t="s">
        <v>1139</v>
      </c>
      <c r="H50" t="s">
        <v>1087</v>
      </c>
      <c r="I50"/>
      <c r="J50" t="str">
        <f t="shared" si="0"/>
        <v>INSERTAR trx_Logs</v>
      </c>
    </row>
    <row r="51" spans="1:10" x14ac:dyDescent="0.35">
      <c r="A51"/>
      <c r="B51"/>
      <c r="G51" t="s">
        <v>1140</v>
      </c>
      <c r="H51" t="s">
        <v>1087</v>
      </c>
      <c r="I51"/>
      <c r="J51" t="str">
        <f t="shared" si="0"/>
        <v>LIMPIAR TABLA trx_Logs</v>
      </c>
    </row>
    <row r="52" spans="1:10" x14ac:dyDescent="0.35">
      <c r="A52"/>
      <c r="B52"/>
      <c r="G52" t="s">
        <v>1141</v>
      </c>
      <c r="H52" t="s">
        <v>1087</v>
      </c>
      <c r="I52"/>
      <c r="J52" t="str">
        <f t="shared" si="0"/>
        <v>LISTAR trx_Logs</v>
      </c>
    </row>
    <row r="53" spans="1:10" x14ac:dyDescent="0.35">
      <c r="A53"/>
      <c r="B53"/>
      <c r="G53" t="s">
        <v>1142</v>
      </c>
      <c r="H53" t="s">
        <v>1087</v>
      </c>
      <c r="I53"/>
      <c r="J53" t="str">
        <f t="shared" si="0"/>
        <v>OBTENER trx_Logs</v>
      </c>
    </row>
    <row r="54" spans="1:10" x14ac:dyDescent="0.35">
      <c r="A54"/>
      <c r="B54"/>
      <c r="G54" t="s">
        <v>1133</v>
      </c>
      <c r="H54" t="s">
        <v>1088</v>
      </c>
      <c r="I54"/>
      <c r="J54" t="str">
        <f t="shared" si="0"/>
        <v>CREAR TABLA trx_Correlativos</v>
      </c>
    </row>
    <row r="55" spans="1:10" x14ac:dyDescent="0.35">
      <c r="A55"/>
      <c r="B55"/>
      <c r="G55" t="s">
        <v>1134</v>
      </c>
      <c r="H55" t="s">
        <v>1088</v>
      </c>
      <c r="I55"/>
      <c r="J55" t="str">
        <f t="shared" si="0"/>
        <v>ACTUALIZAR trx_Correlativos</v>
      </c>
    </row>
    <row r="56" spans="1:10" x14ac:dyDescent="0.35">
      <c r="A56"/>
      <c r="B56"/>
      <c r="G56" t="s">
        <v>1135</v>
      </c>
      <c r="H56" t="s">
        <v>1088</v>
      </c>
      <c r="I56"/>
      <c r="J56" t="str">
        <f t="shared" si="0"/>
        <v>CLAVE VALOR trx_Correlativos</v>
      </c>
    </row>
    <row r="57" spans="1:10" x14ac:dyDescent="0.35">
      <c r="A57"/>
      <c r="B57"/>
      <c r="G57" t="s">
        <v>1136</v>
      </c>
      <c r="H57" t="s">
        <v>1088</v>
      </c>
      <c r="I57"/>
      <c r="J57" t="str">
        <f t="shared" si="0"/>
        <v>DESCARGAR DATA trx_Correlativos</v>
      </c>
    </row>
    <row r="58" spans="1:10" x14ac:dyDescent="0.35">
      <c r="A58"/>
      <c r="B58"/>
      <c r="G58" t="s">
        <v>1137</v>
      </c>
      <c r="H58" t="s">
        <v>1088</v>
      </c>
      <c r="I58"/>
      <c r="J58" t="str">
        <f t="shared" si="0"/>
        <v>ELIMINAR trx_Correlativos</v>
      </c>
    </row>
    <row r="59" spans="1:10" x14ac:dyDescent="0.35">
      <c r="A59"/>
      <c r="B59"/>
      <c r="G59" t="s">
        <v>1138</v>
      </c>
      <c r="H59" t="s">
        <v>1088</v>
      </c>
      <c r="I59"/>
      <c r="J59" t="str">
        <f t="shared" si="0"/>
        <v>ELIMINAR TABLA trx_Correlativos</v>
      </c>
    </row>
    <row r="60" spans="1:10" x14ac:dyDescent="0.35">
      <c r="A60"/>
      <c r="B60"/>
      <c r="G60" t="s">
        <v>1139</v>
      </c>
      <c r="H60" t="s">
        <v>1088</v>
      </c>
      <c r="I60"/>
      <c r="J60" t="str">
        <f t="shared" si="0"/>
        <v>INSERTAR trx_Correlativos</v>
      </c>
    </row>
    <row r="61" spans="1:10" x14ac:dyDescent="0.35">
      <c r="A61"/>
      <c r="B61"/>
      <c r="G61" t="s">
        <v>1140</v>
      </c>
      <c r="H61" t="s">
        <v>1088</v>
      </c>
      <c r="I61"/>
      <c r="J61" t="str">
        <f t="shared" si="0"/>
        <v>LIMPIAR TABLA trx_Correlativos</v>
      </c>
    </row>
    <row r="62" spans="1:10" x14ac:dyDescent="0.35">
      <c r="A62"/>
      <c r="B62"/>
      <c r="G62" t="s">
        <v>1141</v>
      </c>
      <c r="H62" t="s">
        <v>1088</v>
      </c>
      <c r="I62"/>
      <c r="J62" t="str">
        <f t="shared" si="0"/>
        <v>LISTAR trx_Correlativos</v>
      </c>
    </row>
    <row r="63" spans="1:10" x14ac:dyDescent="0.35">
      <c r="A63"/>
      <c r="B63"/>
      <c r="G63" t="s">
        <v>1142</v>
      </c>
      <c r="H63" t="s">
        <v>1088</v>
      </c>
      <c r="I63"/>
      <c r="J63" t="str">
        <f t="shared" si="0"/>
        <v>OBTENER trx_Correlativos</v>
      </c>
    </row>
    <row r="64" spans="1:10" x14ac:dyDescent="0.35">
      <c r="A64"/>
      <c r="B64"/>
      <c r="J64"/>
    </row>
    <row r="65" spans="1:15" x14ac:dyDescent="0.35">
      <c r="A65"/>
      <c r="B65"/>
      <c r="J65"/>
      <c r="N65" t="s">
        <v>2066</v>
      </c>
      <c r="O65" s="1" t="s">
        <v>19</v>
      </c>
    </row>
    <row r="66" spans="1:15" x14ac:dyDescent="0.35">
      <c r="A66"/>
      <c r="B66"/>
      <c r="F66" s="17">
        <v>1</v>
      </c>
      <c r="G66" t="s">
        <v>1133</v>
      </c>
      <c r="H66" t="s">
        <v>2066</v>
      </c>
      <c r="I66" s="1" t="s">
        <v>19</v>
      </c>
      <c r="J66" t="str">
        <f t="shared" si="0"/>
        <v>CREAR TABLA mst_Proveedores</v>
      </c>
      <c r="N66" t="s">
        <v>2067</v>
      </c>
      <c r="O66" s="1" t="s">
        <v>29</v>
      </c>
    </row>
    <row r="67" spans="1:15" x14ac:dyDescent="0.35">
      <c r="A67"/>
      <c r="B67"/>
      <c r="F67" s="17">
        <v>2</v>
      </c>
      <c r="G67" t="s">
        <v>1134</v>
      </c>
      <c r="H67" t="s">
        <v>2066</v>
      </c>
      <c r="I67" s="1" t="s">
        <v>19</v>
      </c>
      <c r="J67" t="str">
        <f t="shared" si="0"/>
        <v>ACTUALIZAR mst_Proveedores</v>
      </c>
      <c r="N67" t="s">
        <v>2068</v>
      </c>
      <c r="O67" s="1" t="s">
        <v>34</v>
      </c>
    </row>
    <row r="68" spans="1:15" x14ac:dyDescent="0.35">
      <c r="A68"/>
      <c r="B68"/>
      <c r="F68" s="17">
        <v>3</v>
      </c>
      <c r="G68" t="s">
        <v>1135</v>
      </c>
      <c r="H68" t="s">
        <v>2066</v>
      </c>
      <c r="I68" s="1" t="s">
        <v>19</v>
      </c>
      <c r="J68" t="str">
        <f t="shared" si="0"/>
        <v>CLAVE VALOR mst_Proveedores</v>
      </c>
      <c r="N68" t="s">
        <v>2069</v>
      </c>
      <c r="O68" s="1" t="s">
        <v>40</v>
      </c>
    </row>
    <row r="69" spans="1:15" x14ac:dyDescent="0.35">
      <c r="A69"/>
      <c r="B69"/>
      <c r="F69" s="17">
        <v>4</v>
      </c>
      <c r="G69" t="s">
        <v>1136</v>
      </c>
      <c r="H69" t="s">
        <v>2066</v>
      </c>
      <c r="I69" s="1" t="s">
        <v>19</v>
      </c>
      <c r="J69" t="str">
        <f t="shared" si="0"/>
        <v>DESCARGAR DATA mst_Proveedores</v>
      </c>
      <c r="N69" t="s">
        <v>2070</v>
      </c>
      <c r="O69" s="1" t="s">
        <v>45</v>
      </c>
    </row>
    <row r="70" spans="1:15" x14ac:dyDescent="0.35">
      <c r="A70"/>
      <c r="B70"/>
      <c r="F70" s="17">
        <v>5</v>
      </c>
      <c r="G70" t="s">
        <v>1137</v>
      </c>
      <c r="H70" t="s">
        <v>2066</v>
      </c>
      <c r="I70" s="1" t="s">
        <v>19</v>
      </c>
      <c r="J70" t="str">
        <f t="shared" si="0"/>
        <v>ELIMINAR mst_Proveedores</v>
      </c>
      <c r="N70" t="s">
        <v>2071</v>
      </c>
      <c r="O70" s="1" t="s">
        <v>51</v>
      </c>
    </row>
    <row r="71" spans="1:15" x14ac:dyDescent="0.35">
      <c r="A71"/>
      <c r="B71"/>
      <c r="F71" s="17">
        <v>6</v>
      </c>
      <c r="G71" t="s">
        <v>1138</v>
      </c>
      <c r="H71" t="s">
        <v>2066</v>
      </c>
      <c r="I71" s="1" t="s">
        <v>19</v>
      </c>
      <c r="J71" t="str">
        <f t="shared" si="0"/>
        <v>ELIMINAR TABLA mst_Proveedores</v>
      </c>
    </row>
    <row r="72" spans="1:15" x14ac:dyDescent="0.35">
      <c r="A72"/>
      <c r="B72"/>
      <c r="F72" s="17">
        <v>7</v>
      </c>
      <c r="G72" t="s">
        <v>1139</v>
      </c>
      <c r="H72" t="s">
        <v>2066</v>
      </c>
      <c r="I72" s="1" t="s">
        <v>19</v>
      </c>
      <c r="J72" t="str">
        <f t="shared" si="0"/>
        <v>INSERTAR mst_Proveedores</v>
      </c>
    </row>
    <row r="73" spans="1:15" x14ac:dyDescent="0.35">
      <c r="A73"/>
      <c r="B73"/>
      <c r="F73" s="17">
        <v>8</v>
      </c>
      <c r="G73" t="s">
        <v>1140</v>
      </c>
      <c r="H73" t="s">
        <v>2066</v>
      </c>
      <c r="I73" s="1" t="s">
        <v>19</v>
      </c>
      <c r="J73" t="str">
        <f t="shared" si="0"/>
        <v>LIMPIAR TABLA mst_Proveedores</v>
      </c>
    </row>
    <row r="74" spans="1:15" x14ac:dyDescent="0.35">
      <c r="A74"/>
      <c r="B74"/>
      <c r="F74" s="17">
        <v>9</v>
      </c>
      <c r="G74" t="s">
        <v>1141</v>
      </c>
      <c r="H74" t="s">
        <v>2066</v>
      </c>
      <c r="I74" s="1" t="s">
        <v>19</v>
      </c>
      <c r="J74" t="str">
        <f t="shared" si="0"/>
        <v>LISTAR mst_Proveedores</v>
      </c>
    </row>
    <row r="75" spans="1:15" x14ac:dyDescent="0.35">
      <c r="A75"/>
      <c r="B75"/>
      <c r="F75" s="17">
        <v>10</v>
      </c>
      <c r="G75" t="s">
        <v>1142</v>
      </c>
      <c r="H75" t="s">
        <v>2066</v>
      </c>
      <c r="I75" s="1" t="s">
        <v>19</v>
      </c>
      <c r="J75" t="str">
        <f t="shared" si="0"/>
        <v>OBTENER mst_Proveedores</v>
      </c>
    </row>
    <row r="76" spans="1:15" x14ac:dyDescent="0.35">
      <c r="A76"/>
      <c r="B76"/>
      <c r="F76" s="17">
        <v>1</v>
      </c>
      <c r="G76" t="s">
        <v>1133</v>
      </c>
      <c r="H76" t="s">
        <v>2067</v>
      </c>
      <c r="I76" s="1" t="s">
        <v>29</v>
      </c>
      <c r="J76" t="str">
        <f t="shared" si="0"/>
        <v>CREAR TABLA mst_Vehiculos</v>
      </c>
    </row>
    <row r="77" spans="1:15" x14ac:dyDescent="0.35">
      <c r="A77"/>
      <c r="B77"/>
      <c r="F77" s="17">
        <v>2</v>
      </c>
      <c r="G77" t="s">
        <v>1134</v>
      </c>
      <c r="H77" t="s">
        <v>2067</v>
      </c>
      <c r="I77" s="1" t="s">
        <v>29</v>
      </c>
      <c r="J77" t="str">
        <f t="shared" si="0"/>
        <v>ACTUALIZAR mst_Vehiculos</v>
      </c>
    </row>
    <row r="78" spans="1:15" x14ac:dyDescent="0.35">
      <c r="A78"/>
      <c r="B78"/>
      <c r="F78" s="17">
        <v>3</v>
      </c>
      <c r="G78" t="s">
        <v>1135</v>
      </c>
      <c r="H78" t="s">
        <v>2067</v>
      </c>
      <c r="I78" s="1" t="s">
        <v>29</v>
      </c>
      <c r="J78" t="str">
        <f t="shared" si="0"/>
        <v>CLAVE VALOR mst_Vehiculos</v>
      </c>
    </row>
    <row r="79" spans="1:15" x14ac:dyDescent="0.35">
      <c r="A79"/>
      <c r="B79"/>
      <c r="F79" s="17">
        <v>4</v>
      </c>
      <c r="G79" t="s">
        <v>1136</v>
      </c>
      <c r="H79" t="s">
        <v>2067</v>
      </c>
      <c r="I79" s="1" t="s">
        <v>29</v>
      </c>
      <c r="J79" t="str">
        <f t="shared" si="0"/>
        <v>DESCARGAR DATA mst_Vehiculos</v>
      </c>
    </row>
    <row r="80" spans="1:15" x14ac:dyDescent="0.35">
      <c r="A80"/>
      <c r="B80"/>
      <c r="F80" s="17">
        <v>5</v>
      </c>
      <c r="G80" t="s">
        <v>1137</v>
      </c>
      <c r="H80" t="s">
        <v>2067</v>
      </c>
      <c r="I80" s="1" t="s">
        <v>29</v>
      </c>
      <c r="J80" t="str">
        <f t="shared" si="0"/>
        <v>ELIMINAR mst_Vehiculos</v>
      </c>
    </row>
    <row r="81" spans="1:10" x14ac:dyDescent="0.35">
      <c r="A81"/>
      <c r="B81"/>
      <c r="F81" s="17">
        <v>6</v>
      </c>
      <c r="G81" t="s">
        <v>1138</v>
      </c>
      <c r="H81" t="s">
        <v>2067</v>
      </c>
      <c r="I81" s="1" t="s">
        <v>29</v>
      </c>
      <c r="J81" t="str">
        <f t="shared" si="0"/>
        <v>ELIMINAR TABLA mst_Vehiculos</v>
      </c>
    </row>
    <row r="82" spans="1:10" x14ac:dyDescent="0.35">
      <c r="A82"/>
      <c r="B82"/>
      <c r="F82" s="17">
        <v>7</v>
      </c>
      <c r="G82" t="s">
        <v>1139</v>
      </c>
      <c r="H82" t="s">
        <v>2067</v>
      </c>
      <c r="I82" s="1" t="s">
        <v>29</v>
      </c>
      <c r="J82" t="str">
        <f t="shared" si="0"/>
        <v>INSERTAR mst_Vehiculos</v>
      </c>
    </row>
    <row r="83" spans="1:10" x14ac:dyDescent="0.35">
      <c r="A83"/>
      <c r="B83"/>
      <c r="F83" s="17">
        <v>8</v>
      </c>
      <c r="G83" t="s">
        <v>1140</v>
      </c>
      <c r="H83" t="s">
        <v>2067</v>
      </c>
      <c r="I83" s="1" t="s">
        <v>29</v>
      </c>
      <c r="J83" t="str">
        <f t="shared" si="0"/>
        <v>LIMPIAR TABLA mst_Vehiculos</v>
      </c>
    </row>
    <row r="84" spans="1:10" x14ac:dyDescent="0.35">
      <c r="A84"/>
      <c r="B84"/>
      <c r="F84" s="17">
        <v>9</v>
      </c>
      <c r="G84" t="s">
        <v>1141</v>
      </c>
      <c r="H84" t="s">
        <v>2067</v>
      </c>
      <c r="I84" s="1" t="s">
        <v>29</v>
      </c>
      <c r="J84" t="str">
        <f t="shared" si="0"/>
        <v>LISTAR mst_Vehiculos</v>
      </c>
    </row>
    <row r="85" spans="1:10" x14ac:dyDescent="0.35">
      <c r="A85"/>
      <c r="B85"/>
      <c r="F85" s="17">
        <v>10</v>
      </c>
      <c r="G85" t="s">
        <v>1142</v>
      </c>
      <c r="H85" t="s">
        <v>2067</v>
      </c>
      <c r="I85" s="1" t="s">
        <v>29</v>
      </c>
      <c r="J85" t="str">
        <f t="shared" si="0"/>
        <v>OBTENER mst_Vehiculos</v>
      </c>
    </row>
    <row r="86" spans="1:10" x14ac:dyDescent="0.35">
      <c r="A86"/>
      <c r="B86"/>
      <c r="F86" s="17">
        <v>1</v>
      </c>
      <c r="G86" t="s">
        <v>1133</v>
      </c>
      <c r="H86" t="s">
        <v>2068</v>
      </c>
      <c r="I86" s="1" t="s">
        <v>34</v>
      </c>
      <c r="J86" t="str">
        <f t="shared" si="0"/>
        <v>CREAR TABLA mst_Rutas</v>
      </c>
    </row>
    <row r="87" spans="1:10" x14ac:dyDescent="0.35">
      <c r="A87"/>
      <c r="B87"/>
      <c r="F87" s="17">
        <v>2</v>
      </c>
      <c r="G87" t="s">
        <v>1134</v>
      </c>
      <c r="H87" t="s">
        <v>2068</v>
      </c>
      <c r="I87" s="1" t="s">
        <v>34</v>
      </c>
      <c r="J87" t="str">
        <f t="shared" si="0"/>
        <v>ACTUALIZAR mst_Rutas</v>
      </c>
    </row>
    <row r="88" spans="1:10" x14ac:dyDescent="0.35">
      <c r="A88"/>
      <c r="B88"/>
      <c r="F88" s="17">
        <v>3</v>
      </c>
      <c r="G88" t="s">
        <v>1135</v>
      </c>
      <c r="H88" t="s">
        <v>2068</v>
      </c>
      <c r="I88" s="1" t="s">
        <v>34</v>
      </c>
      <c r="J88" t="str">
        <f t="shared" si="0"/>
        <v>CLAVE VALOR mst_Rutas</v>
      </c>
    </row>
    <row r="89" spans="1:10" x14ac:dyDescent="0.35">
      <c r="A89"/>
      <c r="B89"/>
      <c r="F89" s="17">
        <v>4</v>
      </c>
      <c r="G89" t="s">
        <v>1136</v>
      </c>
      <c r="H89" t="s">
        <v>2068</v>
      </c>
      <c r="I89" s="1" t="s">
        <v>34</v>
      </c>
      <c r="J89" t="str">
        <f t="shared" ref="J89:J125" si="1">CONCATENATE(G89," ",H89)</f>
        <v>DESCARGAR DATA mst_Rutas</v>
      </c>
    </row>
    <row r="90" spans="1:10" x14ac:dyDescent="0.35">
      <c r="A90"/>
      <c r="B90"/>
      <c r="F90" s="17">
        <v>5</v>
      </c>
      <c r="G90" t="s">
        <v>1137</v>
      </c>
      <c r="H90" t="s">
        <v>2068</v>
      </c>
      <c r="I90" s="1" t="s">
        <v>34</v>
      </c>
      <c r="J90" t="str">
        <f t="shared" si="1"/>
        <v>ELIMINAR mst_Rutas</v>
      </c>
    </row>
    <row r="91" spans="1:10" x14ac:dyDescent="0.35">
      <c r="A91"/>
      <c r="B91"/>
      <c r="F91" s="17">
        <v>6</v>
      </c>
      <c r="G91" t="s">
        <v>1138</v>
      </c>
      <c r="H91" t="s">
        <v>2068</v>
      </c>
      <c r="I91" s="1" t="s">
        <v>34</v>
      </c>
      <c r="J91" t="str">
        <f t="shared" si="1"/>
        <v>ELIMINAR TABLA mst_Rutas</v>
      </c>
    </row>
    <row r="92" spans="1:10" x14ac:dyDescent="0.35">
      <c r="A92"/>
      <c r="B92"/>
      <c r="F92" s="17">
        <v>7</v>
      </c>
      <c r="G92" t="s">
        <v>1139</v>
      </c>
      <c r="H92" t="s">
        <v>2068</v>
      </c>
      <c r="I92" s="1" t="s">
        <v>34</v>
      </c>
      <c r="J92" t="str">
        <f t="shared" si="1"/>
        <v>INSERTAR mst_Rutas</v>
      </c>
    </row>
    <row r="93" spans="1:10" x14ac:dyDescent="0.35">
      <c r="A93"/>
      <c r="B93"/>
      <c r="F93" s="17">
        <v>8</v>
      </c>
      <c r="G93" t="s">
        <v>1140</v>
      </c>
      <c r="H93" t="s">
        <v>2068</v>
      </c>
      <c r="I93" s="1" t="s">
        <v>34</v>
      </c>
      <c r="J93" t="str">
        <f t="shared" si="1"/>
        <v>LIMPIAR TABLA mst_Rutas</v>
      </c>
    </row>
    <row r="94" spans="1:10" x14ac:dyDescent="0.35">
      <c r="A94"/>
      <c r="B94"/>
      <c r="F94" s="17">
        <v>9</v>
      </c>
      <c r="G94" t="s">
        <v>1141</v>
      </c>
      <c r="H94" t="s">
        <v>2068</v>
      </c>
      <c r="I94" s="1" t="s">
        <v>34</v>
      </c>
      <c r="J94" t="str">
        <f t="shared" si="1"/>
        <v>LISTAR mst_Rutas</v>
      </c>
    </row>
    <row r="95" spans="1:10" x14ac:dyDescent="0.35">
      <c r="A95"/>
      <c r="B95"/>
      <c r="F95" s="17">
        <v>10</v>
      </c>
      <c r="G95" t="s">
        <v>1142</v>
      </c>
      <c r="H95" t="s">
        <v>2068</v>
      </c>
      <c r="I95" s="1" t="s">
        <v>34</v>
      </c>
      <c r="J95" t="str">
        <f t="shared" si="1"/>
        <v>OBTENER mst_Rutas</v>
      </c>
    </row>
    <row r="96" spans="1:10" x14ac:dyDescent="0.35">
      <c r="A96"/>
      <c r="B96"/>
      <c r="F96" s="17">
        <v>1</v>
      </c>
      <c r="G96" t="s">
        <v>1133</v>
      </c>
      <c r="H96" t="s">
        <v>2069</v>
      </c>
      <c r="I96" s="1" t="s">
        <v>40</v>
      </c>
      <c r="J96" t="str">
        <f t="shared" si="1"/>
        <v>CREAR TABLA mst_Conductores</v>
      </c>
    </row>
    <row r="97" spans="1:10" x14ac:dyDescent="0.35">
      <c r="A97"/>
      <c r="B97"/>
      <c r="F97" s="17">
        <v>2</v>
      </c>
      <c r="G97" t="s">
        <v>1134</v>
      </c>
      <c r="H97" t="s">
        <v>2069</v>
      </c>
      <c r="I97" s="1" t="s">
        <v>40</v>
      </c>
      <c r="J97" t="str">
        <f t="shared" si="1"/>
        <v>ACTUALIZAR mst_Conductores</v>
      </c>
    </row>
    <row r="98" spans="1:10" x14ac:dyDescent="0.35">
      <c r="A98"/>
      <c r="B98"/>
      <c r="F98" s="17">
        <v>3</v>
      </c>
      <c r="G98" t="s">
        <v>1135</v>
      </c>
      <c r="H98" t="s">
        <v>2069</v>
      </c>
      <c r="I98" s="1" t="s">
        <v>40</v>
      </c>
      <c r="J98" t="str">
        <f t="shared" si="1"/>
        <v>CLAVE VALOR mst_Conductores</v>
      </c>
    </row>
    <row r="99" spans="1:10" x14ac:dyDescent="0.35">
      <c r="A99"/>
      <c r="B99"/>
      <c r="F99" s="17">
        <v>4</v>
      </c>
      <c r="G99" t="s">
        <v>1136</v>
      </c>
      <c r="H99" t="s">
        <v>2069</v>
      </c>
      <c r="I99" s="1" t="s">
        <v>40</v>
      </c>
      <c r="J99" t="str">
        <f t="shared" si="1"/>
        <v>DESCARGAR DATA mst_Conductores</v>
      </c>
    </row>
    <row r="100" spans="1:10" x14ac:dyDescent="0.35">
      <c r="A100"/>
      <c r="B100"/>
      <c r="F100" s="17">
        <v>5</v>
      </c>
      <c r="G100" t="s">
        <v>1137</v>
      </c>
      <c r="H100" t="s">
        <v>2069</v>
      </c>
      <c r="I100" s="1" t="s">
        <v>40</v>
      </c>
      <c r="J100" t="str">
        <f t="shared" si="1"/>
        <v>ELIMINAR mst_Conductores</v>
      </c>
    </row>
    <row r="101" spans="1:10" x14ac:dyDescent="0.35">
      <c r="A101"/>
      <c r="B101"/>
      <c r="F101" s="17">
        <v>6</v>
      </c>
      <c r="G101" t="s">
        <v>1138</v>
      </c>
      <c r="H101" t="s">
        <v>2069</v>
      </c>
      <c r="I101" s="1" t="s">
        <v>40</v>
      </c>
      <c r="J101" t="str">
        <f t="shared" si="1"/>
        <v>ELIMINAR TABLA mst_Conductores</v>
      </c>
    </row>
    <row r="102" spans="1:10" x14ac:dyDescent="0.35">
      <c r="A102"/>
      <c r="B102"/>
      <c r="F102" s="17">
        <v>7</v>
      </c>
      <c r="G102" t="s">
        <v>1139</v>
      </c>
      <c r="H102" t="s">
        <v>2069</v>
      </c>
      <c r="I102" s="1" t="s">
        <v>40</v>
      </c>
      <c r="J102" t="str">
        <f t="shared" si="1"/>
        <v>INSERTAR mst_Conductores</v>
      </c>
    </row>
    <row r="103" spans="1:10" x14ac:dyDescent="0.35">
      <c r="A103"/>
      <c r="B103"/>
      <c r="F103" s="17">
        <v>8</v>
      </c>
      <c r="G103" t="s">
        <v>1140</v>
      </c>
      <c r="H103" t="s">
        <v>2069</v>
      </c>
      <c r="I103" s="1" t="s">
        <v>40</v>
      </c>
      <c r="J103" t="str">
        <f t="shared" si="1"/>
        <v>LIMPIAR TABLA mst_Conductores</v>
      </c>
    </row>
    <row r="104" spans="1:10" x14ac:dyDescent="0.35">
      <c r="A104"/>
      <c r="B104"/>
      <c r="F104" s="17">
        <v>9</v>
      </c>
      <c r="G104" t="s">
        <v>1141</v>
      </c>
      <c r="H104" t="s">
        <v>2069</v>
      </c>
      <c r="I104" s="1" t="s">
        <v>40</v>
      </c>
      <c r="J104" t="str">
        <f t="shared" si="1"/>
        <v>LISTAR mst_Conductores</v>
      </c>
    </row>
    <row r="105" spans="1:10" x14ac:dyDescent="0.35">
      <c r="A105"/>
      <c r="B105"/>
      <c r="F105" s="17">
        <v>10</v>
      </c>
      <c r="G105" t="s">
        <v>1142</v>
      </c>
      <c r="H105" t="s">
        <v>2069</v>
      </c>
      <c r="I105" s="1" t="s">
        <v>40</v>
      </c>
      <c r="J105" t="str">
        <f t="shared" si="1"/>
        <v>OBTENER mst_Conductores</v>
      </c>
    </row>
    <row r="106" spans="1:10" x14ac:dyDescent="0.35">
      <c r="A106"/>
      <c r="B106"/>
      <c r="F106" s="17">
        <v>1</v>
      </c>
      <c r="G106" t="s">
        <v>1133</v>
      </c>
      <c r="H106" t="s">
        <v>2070</v>
      </c>
      <c r="I106" s="1" t="s">
        <v>45</v>
      </c>
      <c r="J106" t="str">
        <f t="shared" si="1"/>
        <v>CREAR TABLA trx_ServiciosTransporte</v>
      </c>
    </row>
    <row r="107" spans="1:10" x14ac:dyDescent="0.35">
      <c r="A107"/>
      <c r="B107"/>
      <c r="F107" s="17">
        <v>2</v>
      </c>
      <c r="G107" t="s">
        <v>1134</v>
      </c>
      <c r="H107" t="s">
        <v>2070</v>
      </c>
      <c r="I107" s="1" t="s">
        <v>45</v>
      </c>
      <c r="J107" t="str">
        <f t="shared" si="1"/>
        <v>ACTUALIZAR trx_ServiciosTransporte</v>
      </c>
    </row>
    <row r="108" spans="1:10" x14ac:dyDescent="0.35">
      <c r="A108"/>
      <c r="B108"/>
      <c r="F108" s="17">
        <v>3</v>
      </c>
      <c r="G108" t="s">
        <v>1135</v>
      </c>
      <c r="H108" t="s">
        <v>2070</v>
      </c>
      <c r="I108" s="1" t="s">
        <v>45</v>
      </c>
      <c r="J108" t="str">
        <f t="shared" si="1"/>
        <v>CLAVE VALOR trx_ServiciosTransporte</v>
      </c>
    </row>
    <row r="109" spans="1:10" x14ac:dyDescent="0.35">
      <c r="A109"/>
      <c r="B109"/>
      <c r="F109" s="17">
        <v>4</v>
      </c>
      <c r="G109" t="s">
        <v>1136</v>
      </c>
      <c r="H109" t="s">
        <v>2070</v>
      </c>
      <c r="I109" s="1" t="s">
        <v>45</v>
      </c>
      <c r="J109" t="str">
        <f t="shared" si="1"/>
        <v>DESCARGAR DATA trx_ServiciosTransporte</v>
      </c>
    </row>
    <row r="110" spans="1:10" x14ac:dyDescent="0.35">
      <c r="A110"/>
      <c r="B110"/>
      <c r="F110" s="17">
        <v>5</v>
      </c>
      <c r="G110" t="s">
        <v>1137</v>
      </c>
      <c r="H110" t="s">
        <v>2070</v>
      </c>
      <c r="I110" s="1" t="s">
        <v>45</v>
      </c>
      <c r="J110" t="str">
        <f t="shared" si="1"/>
        <v>ELIMINAR trx_ServiciosTransporte</v>
      </c>
    </row>
    <row r="111" spans="1:10" x14ac:dyDescent="0.35">
      <c r="A111"/>
      <c r="B111"/>
      <c r="F111" s="17">
        <v>6</v>
      </c>
      <c r="G111" t="s">
        <v>1138</v>
      </c>
      <c r="H111" t="s">
        <v>2070</v>
      </c>
      <c r="I111" s="1" t="s">
        <v>45</v>
      </c>
      <c r="J111" t="str">
        <f t="shared" si="1"/>
        <v>ELIMINAR TABLA trx_ServiciosTransporte</v>
      </c>
    </row>
    <row r="112" spans="1:10" x14ac:dyDescent="0.35">
      <c r="A112"/>
      <c r="B112"/>
      <c r="F112" s="17">
        <v>7</v>
      </c>
      <c r="G112" t="s">
        <v>1139</v>
      </c>
      <c r="H112" t="s">
        <v>2070</v>
      </c>
      <c r="I112" s="1" t="s">
        <v>45</v>
      </c>
      <c r="J112" t="str">
        <f t="shared" si="1"/>
        <v>INSERTAR trx_ServiciosTransporte</v>
      </c>
    </row>
    <row r="113" spans="1:10" x14ac:dyDescent="0.35">
      <c r="A113"/>
      <c r="B113"/>
      <c r="F113" s="17">
        <v>8</v>
      </c>
      <c r="G113" t="s">
        <v>1140</v>
      </c>
      <c r="H113" t="s">
        <v>2070</v>
      </c>
      <c r="I113" s="1" t="s">
        <v>45</v>
      </c>
      <c r="J113" t="str">
        <f t="shared" si="1"/>
        <v>LIMPIAR TABLA trx_ServiciosTransporte</v>
      </c>
    </row>
    <row r="114" spans="1:10" x14ac:dyDescent="0.35">
      <c r="A114"/>
      <c r="B114"/>
      <c r="F114" s="17">
        <v>9</v>
      </c>
      <c r="G114" t="s">
        <v>1141</v>
      </c>
      <c r="H114" t="s">
        <v>2070</v>
      </c>
      <c r="I114" s="1" t="s">
        <v>45</v>
      </c>
      <c r="J114" t="str">
        <f t="shared" si="1"/>
        <v>LISTAR trx_ServiciosTransporte</v>
      </c>
    </row>
    <row r="115" spans="1:10" x14ac:dyDescent="0.35">
      <c r="A115"/>
      <c r="B115"/>
      <c r="F115" s="17">
        <v>10</v>
      </c>
      <c r="G115" t="s">
        <v>1142</v>
      </c>
      <c r="H115" t="s">
        <v>2070</v>
      </c>
      <c r="I115" s="1" t="s">
        <v>45</v>
      </c>
      <c r="J115" t="str">
        <f t="shared" si="1"/>
        <v>OBTENER trx_ServiciosTransporte</v>
      </c>
    </row>
    <row r="116" spans="1:10" x14ac:dyDescent="0.35">
      <c r="A116"/>
      <c r="B116"/>
      <c r="F116" s="17">
        <v>1</v>
      </c>
      <c r="G116" t="s">
        <v>1133</v>
      </c>
      <c r="H116" t="s">
        <v>2071</v>
      </c>
      <c r="I116" s="1" t="s">
        <v>51</v>
      </c>
      <c r="J116" t="str">
        <f t="shared" si="1"/>
        <v>CREAR TABLA trx_ServiciosTransporte_Detalle</v>
      </c>
    </row>
    <row r="117" spans="1:10" x14ac:dyDescent="0.35">
      <c r="A117"/>
      <c r="B117"/>
      <c r="F117" s="17">
        <v>2</v>
      </c>
      <c r="G117" t="s">
        <v>1134</v>
      </c>
      <c r="H117" t="s">
        <v>2071</v>
      </c>
      <c r="I117" s="1" t="s">
        <v>51</v>
      </c>
      <c r="J117" t="str">
        <f t="shared" si="1"/>
        <v>ACTUALIZAR trx_ServiciosTransporte_Detalle</v>
      </c>
    </row>
    <row r="118" spans="1:10" x14ac:dyDescent="0.35">
      <c r="A118"/>
      <c r="B118"/>
      <c r="F118" s="17">
        <v>3</v>
      </c>
      <c r="G118" t="s">
        <v>1135</v>
      </c>
      <c r="H118" t="s">
        <v>2071</v>
      </c>
      <c r="I118" s="1" t="s">
        <v>51</v>
      </c>
      <c r="J118" t="str">
        <f t="shared" si="1"/>
        <v>CLAVE VALOR trx_ServiciosTransporte_Detalle</v>
      </c>
    </row>
    <row r="119" spans="1:10" x14ac:dyDescent="0.35">
      <c r="A119"/>
      <c r="B119"/>
      <c r="F119" s="17">
        <v>4</v>
      </c>
      <c r="G119" t="s">
        <v>1136</v>
      </c>
      <c r="H119" t="s">
        <v>2071</v>
      </c>
      <c r="I119" s="1" t="s">
        <v>51</v>
      </c>
      <c r="J119" t="str">
        <f t="shared" si="1"/>
        <v>DESCARGAR DATA trx_ServiciosTransporte_Detalle</v>
      </c>
    </row>
    <row r="120" spans="1:10" x14ac:dyDescent="0.35">
      <c r="A120"/>
      <c r="B120"/>
      <c r="F120" s="17">
        <v>5</v>
      </c>
      <c r="G120" t="s">
        <v>1137</v>
      </c>
      <c r="H120" t="s">
        <v>2071</v>
      </c>
      <c r="I120" s="1" t="s">
        <v>51</v>
      </c>
      <c r="J120" t="str">
        <f t="shared" si="1"/>
        <v>ELIMINAR trx_ServiciosTransporte_Detalle</v>
      </c>
    </row>
    <row r="121" spans="1:10" x14ac:dyDescent="0.35">
      <c r="A121"/>
      <c r="B121"/>
      <c r="F121" s="17">
        <v>6</v>
      </c>
      <c r="G121" t="s">
        <v>1138</v>
      </c>
      <c r="H121" t="s">
        <v>2071</v>
      </c>
      <c r="I121" s="1" t="s">
        <v>51</v>
      </c>
      <c r="J121" t="str">
        <f t="shared" si="1"/>
        <v>ELIMINAR TABLA trx_ServiciosTransporte_Detalle</v>
      </c>
    </row>
    <row r="122" spans="1:10" x14ac:dyDescent="0.35">
      <c r="A122"/>
      <c r="B122"/>
      <c r="F122" s="17">
        <v>7</v>
      </c>
      <c r="G122" t="s">
        <v>1139</v>
      </c>
      <c r="H122" t="s">
        <v>2071</v>
      </c>
      <c r="I122" s="1" t="s">
        <v>51</v>
      </c>
      <c r="J122" t="str">
        <f t="shared" si="1"/>
        <v>INSERTAR trx_ServiciosTransporte_Detalle</v>
      </c>
    </row>
    <row r="123" spans="1:10" x14ac:dyDescent="0.35">
      <c r="A123"/>
      <c r="B123"/>
      <c r="F123" s="17">
        <v>8</v>
      </c>
      <c r="G123" t="s">
        <v>1140</v>
      </c>
      <c r="H123" t="s">
        <v>2071</v>
      </c>
      <c r="I123" s="1" t="s">
        <v>51</v>
      </c>
      <c r="J123" t="str">
        <f t="shared" si="1"/>
        <v>LIMPIAR TABLA trx_ServiciosTransporte_Detalle</v>
      </c>
    </row>
    <row r="124" spans="1:10" x14ac:dyDescent="0.35">
      <c r="A124"/>
      <c r="B124"/>
      <c r="F124" s="17">
        <v>9</v>
      </c>
      <c r="G124" t="s">
        <v>1141</v>
      </c>
      <c r="H124" t="s">
        <v>2071</v>
      </c>
      <c r="I124" s="1" t="s">
        <v>51</v>
      </c>
      <c r="J124" t="str">
        <f t="shared" si="1"/>
        <v>LISTAR trx_ServiciosTransporte_Detalle</v>
      </c>
    </row>
    <row r="125" spans="1:10" x14ac:dyDescent="0.35">
      <c r="A125"/>
      <c r="B125"/>
      <c r="F125" s="17">
        <v>10</v>
      </c>
      <c r="G125" t="s">
        <v>1142</v>
      </c>
      <c r="H125" t="s">
        <v>2071</v>
      </c>
      <c r="I125" s="1" t="s">
        <v>51</v>
      </c>
      <c r="J125" t="str">
        <f t="shared" si="1"/>
        <v>OBTENER trx_ServiciosTransporte_Detalle</v>
      </c>
    </row>
    <row r="126" spans="1:10" x14ac:dyDescent="0.35">
      <c r="A126"/>
      <c r="B126"/>
      <c r="H126"/>
      <c r="I126"/>
    </row>
    <row r="127" spans="1:10" x14ac:dyDescent="0.35">
      <c r="A127"/>
      <c r="B127"/>
      <c r="H127"/>
      <c r="I127"/>
    </row>
    <row r="128" spans="1:10" x14ac:dyDescent="0.35">
      <c r="A128"/>
      <c r="B128"/>
      <c r="H128"/>
      <c r="I128"/>
    </row>
    <row r="129" spans="1:9" x14ac:dyDescent="0.35">
      <c r="A129"/>
      <c r="B129"/>
      <c r="H129"/>
      <c r="I129"/>
    </row>
    <row r="130" spans="1:9" x14ac:dyDescent="0.35">
      <c r="A130"/>
      <c r="B130"/>
      <c r="H130"/>
      <c r="I130"/>
    </row>
    <row r="131" spans="1:9" x14ac:dyDescent="0.35">
      <c r="A131"/>
      <c r="B131"/>
      <c r="H131"/>
      <c r="I131"/>
    </row>
    <row r="132" spans="1:9" x14ac:dyDescent="0.35">
      <c r="A132"/>
      <c r="B132"/>
      <c r="H132"/>
      <c r="I132"/>
    </row>
    <row r="133" spans="1:9" x14ac:dyDescent="0.35">
      <c r="A133"/>
      <c r="B133"/>
      <c r="H133"/>
      <c r="I133"/>
    </row>
    <row r="134" spans="1:9" x14ac:dyDescent="0.35">
      <c r="A134"/>
      <c r="B134"/>
      <c r="H134"/>
      <c r="I134"/>
    </row>
    <row r="135" spans="1:9" x14ac:dyDescent="0.35">
      <c r="A135"/>
      <c r="B135"/>
      <c r="H135"/>
      <c r="I135"/>
    </row>
    <row r="136" spans="1:9" x14ac:dyDescent="0.35">
      <c r="A136"/>
      <c r="B136"/>
      <c r="H136"/>
      <c r="I136"/>
    </row>
    <row r="137" spans="1:9" x14ac:dyDescent="0.35">
      <c r="A137"/>
      <c r="B137"/>
      <c r="H137"/>
      <c r="I137"/>
    </row>
    <row r="138" spans="1:9" x14ac:dyDescent="0.35">
      <c r="A138"/>
      <c r="B138"/>
      <c r="H138"/>
      <c r="I138"/>
    </row>
    <row r="139" spans="1:9" x14ac:dyDescent="0.35">
      <c r="A139"/>
      <c r="B139"/>
      <c r="H139"/>
      <c r="I139"/>
    </row>
    <row r="140" spans="1:9" x14ac:dyDescent="0.35">
      <c r="A140"/>
      <c r="B140"/>
      <c r="H140"/>
      <c r="I140"/>
    </row>
    <row r="141" spans="1:9" x14ac:dyDescent="0.35">
      <c r="A141"/>
      <c r="B141"/>
      <c r="H141"/>
      <c r="I141"/>
    </row>
    <row r="142" spans="1:9" x14ac:dyDescent="0.35">
      <c r="A142"/>
      <c r="B142"/>
      <c r="H142"/>
      <c r="I142"/>
    </row>
    <row r="143" spans="1:9" x14ac:dyDescent="0.35">
      <c r="A143"/>
      <c r="B143"/>
      <c r="H143"/>
      <c r="I143"/>
    </row>
    <row r="144" spans="1:9" x14ac:dyDescent="0.35">
      <c r="A144"/>
      <c r="B144"/>
      <c r="H144"/>
      <c r="I144"/>
    </row>
    <row r="145" spans="1:9" x14ac:dyDescent="0.35">
      <c r="A145"/>
      <c r="B145"/>
      <c r="H145"/>
      <c r="I145"/>
    </row>
    <row r="146" spans="1:9" x14ac:dyDescent="0.35">
      <c r="A146"/>
      <c r="B146"/>
      <c r="H146"/>
      <c r="I146"/>
    </row>
    <row r="147" spans="1:9" x14ac:dyDescent="0.35">
      <c r="A147"/>
      <c r="B147"/>
      <c r="H147"/>
      <c r="I147"/>
    </row>
    <row r="148" spans="1:9" x14ac:dyDescent="0.35">
      <c r="A148"/>
      <c r="B148"/>
      <c r="H148"/>
      <c r="I148"/>
    </row>
    <row r="149" spans="1:9" x14ac:dyDescent="0.35">
      <c r="A149"/>
      <c r="B149"/>
      <c r="H149"/>
      <c r="I149"/>
    </row>
    <row r="150" spans="1:9" x14ac:dyDescent="0.35">
      <c r="A150"/>
      <c r="B150"/>
      <c r="H150"/>
      <c r="I150"/>
    </row>
    <row r="151" spans="1:9" x14ac:dyDescent="0.35">
      <c r="A151"/>
      <c r="B151"/>
      <c r="H151"/>
      <c r="I151"/>
    </row>
    <row r="152" spans="1:9" x14ac:dyDescent="0.35">
      <c r="A152"/>
      <c r="B152"/>
      <c r="H152"/>
      <c r="I152"/>
    </row>
    <row r="153" spans="1:9" x14ac:dyDescent="0.35">
      <c r="A153"/>
      <c r="B153"/>
      <c r="H153"/>
      <c r="I153"/>
    </row>
    <row r="154" spans="1:9" x14ac:dyDescent="0.35">
      <c r="A154"/>
      <c r="B154"/>
      <c r="H154"/>
      <c r="I154"/>
    </row>
    <row r="155" spans="1:9" x14ac:dyDescent="0.35">
      <c r="A155"/>
      <c r="B155"/>
      <c r="H155"/>
      <c r="I155"/>
    </row>
    <row r="156" spans="1:9" x14ac:dyDescent="0.35">
      <c r="A156"/>
      <c r="B156"/>
      <c r="H156"/>
      <c r="I156"/>
    </row>
    <row r="157" spans="1:9" x14ac:dyDescent="0.35">
      <c r="A157"/>
      <c r="B157"/>
      <c r="H157"/>
      <c r="I157"/>
    </row>
    <row r="158" spans="1:9" x14ac:dyDescent="0.35">
      <c r="A158"/>
      <c r="B158"/>
      <c r="H158"/>
      <c r="I158"/>
    </row>
    <row r="159" spans="1:9" x14ac:dyDescent="0.35">
      <c r="A159"/>
      <c r="B159"/>
      <c r="H159"/>
      <c r="I159"/>
    </row>
    <row r="160" spans="1:9" x14ac:dyDescent="0.35">
      <c r="A160"/>
      <c r="B160"/>
      <c r="H160"/>
      <c r="I160"/>
    </row>
    <row r="161" spans="1:9" x14ac:dyDescent="0.35">
      <c r="A161"/>
      <c r="B161"/>
      <c r="H161"/>
      <c r="I161"/>
    </row>
    <row r="162" spans="1:9" x14ac:dyDescent="0.35">
      <c r="A162"/>
      <c r="B162"/>
      <c r="H162"/>
      <c r="I162"/>
    </row>
    <row r="163" spans="1:9" x14ac:dyDescent="0.35">
      <c r="A163"/>
      <c r="B163"/>
      <c r="H163"/>
      <c r="I163"/>
    </row>
    <row r="164" spans="1:9" x14ac:dyDescent="0.35">
      <c r="A164"/>
      <c r="B164"/>
      <c r="H164"/>
      <c r="I164"/>
    </row>
    <row r="165" spans="1:9" x14ac:dyDescent="0.35">
      <c r="A165"/>
      <c r="B165"/>
      <c r="H165"/>
      <c r="I165"/>
    </row>
    <row r="166" spans="1:9" x14ac:dyDescent="0.35">
      <c r="A166"/>
      <c r="B166"/>
      <c r="H166"/>
      <c r="I166"/>
    </row>
    <row r="167" spans="1:9" x14ac:dyDescent="0.35">
      <c r="A167"/>
      <c r="B167"/>
      <c r="H167"/>
      <c r="I167"/>
    </row>
    <row r="168" spans="1:9" x14ac:dyDescent="0.35">
      <c r="A168"/>
      <c r="B168"/>
      <c r="H168"/>
      <c r="I168"/>
    </row>
    <row r="169" spans="1:9" x14ac:dyDescent="0.35">
      <c r="A169"/>
      <c r="B169"/>
      <c r="H169"/>
      <c r="I169"/>
    </row>
    <row r="170" spans="1:9" x14ac:dyDescent="0.35">
      <c r="A170"/>
      <c r="B170"/>
      <c r="H170"/>
      <c r="I170"/>
    </row>
    <row r="171" spans="1:9" x14ac:dyDescent="0.35">
      <c r="A171"/>
      <c r="B171"/>
      <c r="H171"/>
      <c r="I171"/>
    </row>
    <row r="172" spans="1:9" x14ac:dyDescent="0.35">
      <c r="A172"/>
      <c r="B172"/>
      <c r="H172"/>
      <c r="I172"/>
    </row>
    <row r="173" spans="1:9" x14ac:dyDescent="0.35">
      <c r="A173"/>
      <c r="B173"/>
      <c r="H173"/>
      <c r="I173"/>
    </row>
    <row r="174" spans="1:9" x14ac:dyDescent="0.35">
      <c r="A174"/>
      <c r="B174"/>
      <c r="H174"/>
      <c r="I174"/>
    </row>
    <row r="175" spans="1:9" x14ac:dyDescent="0.35">
      <c r="A175"/>
      <c r="B175"/>
      <c r="H175"/>
      <c r="I175"/>
    </row>
    <row r="176" spans="1:9" x14ac:dyDescent="0.35">
      <c r="A176"/>
      <c r="B176"/>
      <c r="H176"/>
      <c r="I176"/>
    </row>
    <row r="177" spans="1:9" x14ac:dyDescent="0.35">
      <c r="A177"/>
      <c r="B177"/>
      <c r="H177"/>
      <c r="I177"/>
    </row>
    <row r="178" spans="1:9" x14ac:dyDescent="0.35">
      <c r="A178"/>
      <c r="B178"/>
      <c r="H178"/>
      <c r="I178"/>
    </row>
    <row r="179" spans="1:9" x14ac:dyDescent="0.35">
      <c r="A179"/>
      <c r="B179"/>
      <c r="H179"/>
      <c r="I179"/>
    </row>
    <row r="180" spans="1:9" x14ac:dyDescent="0.35">
      <c r="A180"/>
      <c r="B180"/>
    </row>
    <row r="181" spans="1:9" x14ac:dyDescent="0.35">
      <c r="A181"/>
      <c r="B181"/>
    </row>
    <row r="182" spans="1:9" x14ac:dyDescent="0.35">
      <c r="A182"/>
      <c r="B182"/>
    </row>
    <row r="183" spans="1:9" x14ac:dyDescent="0.35">
      <c r="A183"/>
      <c r="B183"/>
    </row>
    <row r="184" spans="1:9" x14ac:dyDescent="0.35">
      <c r="A184"/>
      <c r="B184"/>
    </row>
    <row r="185" spans="1:9" x14ac:dyDescent="0.35">
      <c r="A185"/>
      <c r="B185"/>
    </row>
    <row r="186" spans="1:9" x14ac:dyDescent="0.35">
      <c r="A186"/>
      <c r="B186"/>
    </row>
    <row r="187" spans="1:9" x14ac:dyDescent="0.35">
      <c r="A187"/>
      <c r="B187"/>
    </row>
    <row r="188" spans="1:9" x14ac:dyDescent="0.35">
      <c r="A188"/>
      <c r="B188"/>
    </row>
    <row r="189" spans="1:9" x14ac:dyDescent="0.35">
      <c r="A189"/>
      <c r="B189"/>
    </row>
    <row r="190" spans="1:9" x14ac:dyDescent="0.35">
      <c r="A190"/>
      <c r="B190"/>
    </row>
    <row r="191" spans="1:9" x14ac:dyDescent="0.35">
      <c r="A191"/>
      <c r="B191"/>
    </row>
    <row r="192" spans="1:9" x14ac:dyDescent="0.35">
      <c r="A192"/>
      <c r="B192"/>
    </row>
    <row r="193" spans="1:2" x14ac:dyDescent="0.35">
      <c r="A193"/>
      <c r="B193"/>
    </row>
    <row r="194" spans="1:2" x14ac:dyDescent="0.35">
      <c r="A194"/>
      <c r="B194"/>
    </row>
    <row r="195" spans="1:2" x14ac:dyDescent="0.35">
      <c r="A195"/>
      <c r="B195"/>
    </row>
    <row r="196" spans="1:2" x14ac:dyDescent="0.35">
      <c r="A196"/>
      <c r="B196"/>
    </row>
    <row r="197" spans="1:2" x14ac:dyDescent="0.35">
      <c r="A197"/>
      <c r="B197"/>
    </row>
    <row r="198" spans="1:2" x14ac:dyDescent="0.35">
      <c r="A198"/>
      <c r="B198"/>
    </row>
    <row r="199" spans="1:2" x14ac:dyDescent="0.35">
      <c r="A199"/>
      <c r="B199"/>
    </row>
    <row r="200" spans="1:2" x14ac:dyDescent="0.35">
      <c r="A200"/>
      <c r="B200"/>
    </row>
    <row r="201" spans="1:2" x14ac:dyDescent="0.35">
      <c r="A201"/>
      <c r="B201"/>
    </row>
    <row r="202" spans="1:2" x14ac:dyDescent="0.35">
      <c r="A202"/>
      <c r="B202"/>
    </row>
    <row r="203" spans="1:2" x14ac:dyDescent="0.35">
      <c r="A203"/>
      <c r="B203"/>
    </row>
    <row r="204" spans="1:2" x14ac:dyDescent="0.35">
      <c r="A204"/>
      <c r="B204"/>
    </row>
    <row r="205" spans="1:2" x14ac:dyDescent="0.35">
      <c r="A205"/>
      <c r="B205"/>
    </row>
    <row r="206" spans="1:2" x14ac:dyDescent="0.35">
      <c r="A206"/>
      <c r="B206"/>
    </row>
    <row r="207" spans="1:2" x14ac:dyDescent="0.35">
      <c r="A207"/>
      <c r="B207"/>
    </row>
    <row r="208" spans="1:2" x14ac:dyDescent="0.35">
      <c r="A208"/>
      <c r="B208"/>
    </row>
    <row r="209" spans="1:10" x14ac:dyDescent="0.35">
      <c r="A209"/>
      <c r="B209"/>
    </row>
    <row r="210" spans="1:10" x14ac:dyDescent="0.35">
      <c r="A210"/>
      <c r="B210"/>
    </row>
    <row r="211" spans="1:10" x14ac:dyDescent="0.35">
      <c r="A211"/>
      <c r="B211"/>
    </row>
    <row r="212" spans="1:10" x14ac:dyDescent="0.35">
      <c r="A212"/>
      <c r="B212"/>
    </row>
    <row r="213" spans="1:10" s="2" customFormat="1" x14ac:dyDescent="0.35">
      <c r="A213"/>
      <c r="B213"/>
      <c r="F213" s="1"/>
      <c r="H213" s="1"/>
      <c r="I213" s="1"/>
      <c r="J213" s="1"/>
    </row>
    <row r="214" spans="1:10" s="2" customFormat="1" x14ac:dyDescent="0.35">
      <c r="A214"/>
      <c r="B214"/>
      <c r="F214" s="1"/>
      <c r="H214" s="1"/>
      <c r="I214" s="1"/>
      <c r="J214" s="1"/>
    </row>
    <row r="215" spans="1:10" s="2" customFormat="1" x14ac:dyDescent="0.35">
      <c r="A215"/>
      <c r="B215"/>
      <c r="F215" s="1"/>
      <c r="H215" s="1"/>
      <c r="I215" s="1"/>
      <c r="J215" s="1"/>
    </row>
    <row r="216" spans="1:10" s="2" customFormat="1" x14ac:dyDescent="0.35">
      <c r="A216"/>
      <c r="B216"/>
      <c r="F216" s="1"/>
      <c r="H216" s="1"/>
      <c r="I216" s="1"/>
      <c r="J216" s="1"/>
    </row>
    <row r="217" spans="1:10" s="2" customFormat="1" x14ac:dyDescent="0.35">
      <c r="A217"/>
      <c r="B217"/>
      <c r="F217" s="1"/>
      <c r="H217" s="1"/>
      <c r="I217" s="1"/>
      <c r="J217" s="1"/>
    </row>
    <row r="218" spans="1:10" s="2" customFormat="1" x14ac:dyDescent="0.35">
      <c r="A218"/>
      <c r="B218"/>
      <c r="F218" s="1"/>
      <c r="H218" s="1"/>
      <c r="I218" s="1"/>
      <c r="J218" s="1"/>
    </row>
    <row r="219" spans="1:10" s="2" customFormat="1" x14ac:dyDescent="0.35">
      <c r="A219"/>
      <c r="B219"/>
      <c r="F219" s="1"/>
      <c r="H219" s="1"/>
      <c r="I219" s="1"/>
      <c r="J219" s="1"/>
    </row>
    <row r="220" spans="1:10" s="2" customFormat="1" x14ac:dyDescent="0.35">
      <c r="A220"/>
      <c r="B220"/>
      <c r="F220" s="1"/>
      <c r="H220" s="1"/>
      <c r="I220" s="1"/>
      <c r="J220" s="1"/>
    </row>
    <row r="221" spans="1:10" s="2" customFormat="1" x14ac:dyDescent="0.35">
      <c r="A221"/>
      <c r="B221"/>
      <c r="F221" s="1"/>
      <c r="H221" s="1"/>
      <c r="I221" s="1"/>
      <c r="J221" s="1"/>
    </row>
    <row r="222" spans="1:10" s="2" customFormat="1" x14ac:dyDescent="0.35">
      <c r="A222"/>
      <c r="B222"/>
      <c r="F222" s="1"/>
      <c r="H222" s="1"/>
      <c r="I222" s="1"/>
      <c r="J222" s="1"/>
    </row>
    <row r="263" spans="6:10" x14ac:dyDescent="0.35">
      <c r="F263" s="2"/>
    </row>
    <row r="264" spans="6:10" x14ac:dyDescent="0.35">
      <c r="F264" s="2"/>
    </row>
    <row r="265" spans="6:10" x14ac:dyDescent="0.35">
      <c r="F265" s="2"/>
    </row>
    <row r="266" spans="6:10" x14ac:dyDescent="0.35">
      <c r="F266" s="2"/>
    </row>
    <row r="267" spans="6:10" x14ac:dyDescent="0.35">
      <c r="F267" s="2"/>
      <c r="H267" s="2"/>
      <c r="I267" s="2"/>
      <c r="J267" s="2"/>
    </row>
    <row r="268" spans="6:10" x14ac:dyDescent="0.35">
      <c r="F268" s="2"/>
      <c r="H268" s="2"/>
      <c r="I268" s="2"/>
      <c r="J268" s="2"/>
    </row>
    <row r="269" spans="6:10" x14ac:dyDescent="0.35">
      <c r="F269" s="2"/>
      <c r="H269" s="2"/>
      <c r="I269" s="2"/>
      <c r="J269" s="2"/>
    </row>
    <row r="270" spans="6:10" x14ac:dyDescent="0.35">
      <c r="F270" s="2"/>
      <c r="H270" s="2"/>
      <c r="I270" s="2"/>
      <c r="J270" s="2"/>
    </row>
    <row r="271" spans="6:10" x14ac:dyDescent="0.35">
      <c r="F271" s="2"/>
      <c r="H271" s="2"/>
      <c r="I271" s="2"/>
      <c r="J271" s="2"/>
    </row>
    <row r="272" spans="6:10" x14ac:dyDescent="0.35">
      <c r="F272" s="2"/>
      <c r="H272" s="2"/>
      <c r="I272" s="2"/>
      <c r="J272" s="2"/>
    </row>
    <row r="273" spans="8:10" x14ac:dyDescent="0.35">
      <c r="H273" s="2"/>
      <c r="I273" s="2"/>
      <c r="J273" s="2"/>
    </row>
    <row r="274" spans="8:10" x14ac:dyDescent="0.35">
      <c r="H274" s="2"/>
      <c r="I274" s="2"/>
      <c r="J274" s="2"/>
    </row>
    <row r="275" spans="8:10" x14ac:dyDescent="0.35">
      <c r="H275" s="2"/>
      <c r="I275" s="2"/>
      <c r="J275" s="2"/>
    </row>
    <row r="276" spans="8:10" x14ac:dyDescent="0.35">
      <c r="H276" s="2"/>
      <c r="I276" s="2"/>
      <c r="J276" s="2"/>
    </row>
  </sheetData>
  <sortState xmlns:xlrd2="http://schemas.microsoft.com/office/spreadsheetml/2017/richdata2" ref="F66:J125">
    <sortCondition ref="J66:J125"/>
    <sortCondition ref="F66:F1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72302-27C8-407F-87BB-F30FF7D5C2F3}">
  <dimension ref="A1:R223"/>
  <sheetViews>
    <sheetView workbookViewId="0">
      <selection sqref="A1:XFD1048576"/>
    </sheetView>
  </sheetViews>
  <sheetFormatPr baseColWidth="10" defaultRowHeight="14.25" x14ac:dyDescent="0.35"/>
  <cols>
    <col min="1" max="2" width="11.42578125" style="1"/>
    <col min="3" max="3" width="25.28515625" style="1" customWidth="1"/>
    <col min="4" max="5" width="11.42578125" style="1"/>
    <col min="6" max="6" width="61.28515625" style="1" customWidth="1"/>
    <col min="7" max="8" width="11.42578125" style="1"/>
    <col min="9" max="9" width="27.7109375" style="1" customWidth="1"/>
    <col min="10" max="16" width="11.42578125" style="1"/>
    <col min="17" max="17" width="11.42578125" style="4"/>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x14ac:dyDescent="0.35">
      <c r="A2" s="1" t="s">
        <v>15</v>
      </c>
      <c r="B2" s="1" t="s">
        <v>16</v>
      </c>
      <c r="C2" s="1" t="s">
        <v>17</v>
      </c>
      <c r="D2" s="1" t="s">
        <v>18</v>
      </c>
      <c r="E2">
        <v>1</v>
      </c>
      <c r="F2" s="1" t="s">
        <v>20</v>
      </c>
      <c r="G2" s="1" t="s">
        <v>18</v>
      </c>
      <c r="H2" s="1" t="s">
        <v>21</v>
      </c>
      <c r="I2" s="1" t="s">
        <v>22</v>
      </c>
      <c r="J2" s="1" t="s">
        <v>23</v>
      </c>
      <c r="K2" s="1" t="s">
        <v>24</v>
      </c>
      <c r="L2" s="1" t="s">
        <v>25</v>
      </c>
      <c r="M2" s="1" t="s">
        <v>26</v>
      </c>
      <c r="N2" s="1" t="s">
        <v>25</v>
      </c>
      <c r="O2" s="1" t="s">
        <v>26</v>
      </c>
      <c r="P2">
        <v>1</v>
      </c>
    </row>
    <row r="3" spans="1:18" x14ac:dyDescent="0.35">
      <c r="A3" s="1" t="s">
        <v>15</v>
      </c>
      <c r="B3" s="1" t="s">
        <v>288</v>
      </c>
      <c r="C3" s="1" t="s">
        <v>289</v>
      </c>
      <c r="D3" s="1" t="s">
        <v>18</v>
      </c>
      <c r="E3">
        <v>999</v>
      </c>
      <c r="F3" s="1" t="s">
        <v>290</v>
      </c>
      <c r="G3" s="1" t="s">
        <v>34</v>
      </c>
      <c r="H3" s="1" t="s">
        <v>21</v>
      </c>
      <c r="I3" s="1" t="s">
        <v>22</v>
      </c>
      <c r="J3" s="1" t="s">
        <v>131</v>
      </c>
      <c r="K3" s="1" t="s">
        <v>24</v>
      </c>
      <c r="L3" s="1" t="s">
        <v>25</v>
      </c>
      <c r="M3" s="1" t="s">
        <v>291</v>
      </c>
      <c r="N3" s="1" t="s">
        <v>25</v>
      </c>
      <c r="O3" s="1" t="s">
        <v>291</v>
      </c>
      <c r="P3">
        <v>1</v>
      </c>
    </row>
    <row r="4" spans="1:18" x14ac:dyDescent="0.35">
      <c r="A4" s="1" t="s">
        <v>15</v>
      </c>
      <c r="B4" s="1" t="s">
        <v>292</v>
      </c>
      <c r="C4" s="1" t="s">
        <v>293</v>
      </c>
      <c r="D4" s="1" t="s">
        <v>18</v>
      </c>
      <c r="E4">
        <v>999</v>
      </c>
      <c r="F4" s="1" t="s">
        <v>294</v>
      </c>
      <c r="G4" s="1" t="s">
        <v>18</v>
      </c>
      <c r="H4" s="1" t="s">
        <v>135</v>
      </c>
      <c r="I4" s="1" t="s">
        <v>22</v>
      </c>
      <c r="J4" s="1" t="s">
        <v>126</v>
      </c>
      <c r="K4" s="1" t="s">
        <v>24</v>
      </c>
      <c r="L4" s="1" t="s">
        <v>25</v>
      </c>
      <c r="M4" s="1" t="s">
        <v>291</v>
      </c>
      <c r="N4" s="1" t="s">
        <v>25</v>
      </c>
      <c r="O4" s="1" t="s">
        <v>291</v>
      </c>
      <c r="P4">
        <v>1</v>
      </c>
    </row>
    <row r="5" spans="1:18" x14ac:dyDescent="0.35">
      <c r="A5" s="1" t="s">
        <v>15</v>
      </c>
      <c r="B5" s="1" t="s">
        <v>295</v>
      </c>
      <c r="C5" s="1" t="s">
        <v>296</v>
      </c>
      <c r="D5" s="1" t="s">
        <v>18</v>
      </c>
      <c r="E5">
        <v>999</v>
      </c>
      <c r="F5" s="1" t="s">
        <v>297</v>
      </c>
      <c r="G5" s="1" t="s">
        <v>18</v>
      </c>
      <c r="H5" s="1" t="s">
        <v>135</v>
      </c>
      <c r="I5" s="1" t="s">
        <v>22</v>
      </c>
      <c r="J5" s="1" t="s">
        <v>126</v>
      </c>
      <c r="K5" s="1" t="s">
        <v>24</v>
      </c>
      <c r="L5" s="1" t="s">
        <v>25</v>
      </c>
      <c r="M5" s="1" t="s">
        <v>298</v>
      </c>
      <c r="N5" s="1" t="s">
        <v>25</v>
      </c>
      <c r="O5" s="1" t="s">
        <v>298</v>
      </c>
      <c r="P5">
        <v>1</v>
      </c>
    </row>
    <row r="6" spans="1:18" x14ac:dyDescent="0.35">
      <c r="A6" s="1" t="s">
        <v>15</v>
      </c>
      <c r="B6" s="1" t="s">
        <v>299</v>
      </c>
      <c r="C6" s="1" t="s">
        <v>300</v>
      </c>
      <c r="D6" s="1" t="s">
        <v>18</v>
      </c>
      <c r="E6">
        <v>999</v>
      </c>
      <c r="F6" s="1" t="s">
        <v>301</v>
      </c>
      <c r="G6" s="1" t="s">
        <v>19</v>
      </c>
      <c r="H6" s="1" t="s">
        <v>21</v>
      </c>
      <c r="I6" s="1" t="s">
        <v>22</v>
      </c>
      <c r="J6" s="1" t="s">
        <v>143</v>
      </c>
      <c r="K6" s="1" t="s">
        <v>24</v>
      </c>
      <c r="L6" s="1" t="s">
        <v>25</v>
      </c>
      <c r="M6" s="1" t="s">
        <v>298</v>
      </c>
      <c r="N6" s="1" t="s">
        <v>25</v>
      </c>
      <c r="O6" s="1" t="s">
        <v>298</v>
      </c>
      <c r="P6">
        <v>1</v>
      </c>
    </row>
    <row r="7" spans="1:18" x14ac:dyDescent="0.35">
      <c r="A7" s="1" t="s">
        <v>15</v>
      </c>
      <c r="B7" s="1" t="s">
        <v>302</v>
      </c>
      <c r="C7" s="1" t="s">
        <v>303</v>
      </c>
      <c r="D7" s="1" t="s">
        <v>18</v>
      </c>
      <c r="E7">
        <v>999</v>
      </c>
      <c r="F7" s="1" t="s">
        <v>304</v>
      </c>
      <c r="G7" s="1" t="s">
        <v>18</v>
      </c>
      <c r="H7" s="1" t="s">
        <v>21</v>
      </c>
      <c r="I7" s="1" t="s">
        <v>22</v>
      </c>
      <c r="J7" s="1" t="s">
        <v>148</v>
      </c>
      <c r="K7" s="1" t="s">
        <v>24</v>
      </c>
      <c r="L7" s="1" t="s">
        <v>25</v>
      </c>
      <c r="M7" s="1" t="s">
        <v>305</v>
      </c>
      <c r="N7" s="1" t="s">
        <v>25</v>
      </c>
      <c r="O7" s="1" t="s">
        <v>305</v>
      </c>
      <c r="P7">
        <v>1</v>
      </c>
    </row>
    <row r="8" spans="1:18" x14ac:dyDescent="0.35">
      <c r="A8" s="1" t="s">
        <v>15</v>
      </c>
      <c r="B8" s="1" t="s">
        <v>306</v>
      </c>
      <c r="C8" s="1" t="s">
        <v>307</v>
      </c>
      <c r="D8" s="1" t="s">
        <v>18</v>
      </c>
      <c r="E8">
        <v>999</v>
      </c>
      <c r="F8" s="1" t="s">
        <v>308</v>
      </c>
      <c r="G8" s="1" t="s">
        <v>40</v>
      </c>
      <c r="H8" s="1" t="s">
        <v>21</v>
      </c>
      <c r="I8" s="1" t="s">
        <v>22</v>
      </c>
      <c r="J8" s="1" t="s">
        <v>152</v>
      </c>
      <c r="K8" s="1" t="s">
        <v>24</v>
      </c>
      <c r="L8" s="1" t="s">
        <v>25</v>
      </c>
      <c r="M8" s="1" t="s">
        <v>305</v>
      </c>
      <c r="N8" s="1" t="s">
        <v>25</v>
      </c>
      <c r="O8" s="1" t="s">
        <v>305</v>
      </c>
      <c r="P8">
        <v>1</v>
      </c>
    </row>
    <row r="9" spans="1:18" x14ac:dyDescent="0.35">
      <c r="A9" s="1" t="s">
        <v>15</v>
      </c>
      <c r="B9" s="1" t="s">
        <v>309</v>
      </c>
      <c r="C9" s="1" t="s">
        <v>310</v>
      </c>
      <c r="D9" s="1" t="s">
        <v>18</v>
      </c>
      <c r="E9">
        <v>999</v>
      </c>
      <c r="F9" s="1" t="s">
        <v>311</v>
      </c>
      <c r="G9" s="1" t="s">
        <v>18</v>
      </c>
      <c r="H9" s="1" t="s">
        <v>21</v>
      </c>
      <c r="I9" s="1" t="s">
        <v>22</v>
      </c>
      <c r="J9" s="1" t="s">
        <v>143</v>
      </c>
      <c r="K9" s="1" t="s">
        <v>24</v>
      </c>
      <c r="L9" s="1" t="s">
        <v>25</v>
      </c>
      <c r="M9" s="1" t="s">
        <v>312</v>
      </c>
      <c r="N9" s="1" t="s">
        <v>25</v>
      </c>
      <c r="O9" s="1" t="s">
        <v>312</v>
      </c>
      <c r="P9">
        <v>1</v>
      </c>
    </row>
    <row r="10" spans="1:18" x14ac:dyDescent="0.35">
      <c r="A10" s="1" t="s">
        <v>15</v>
      </c>
      <c r="B10" s="1" t="s">
        <v>313</v>
      </c>
      <c r="C10" s="1" t="s">
        <v>314</v>
      </c>
      <c r="D10" s="1" t="s">
        <v>18</v>
      </c>
      <c r="E10">
        <v>999</v>
      </c>
      <c r="F10" s="1" t="s">
        <v>315</v>
      </c>
      <c r="G10" s="1" t="s">
        <v>18</v>
      </c>
      <c r="H10" s="1" t="s">
        <v>135</v>
      </c>
      <c r="I10" s="1" t="s">
        <v>22</v>
      </c>
      <c r="J10" s="1" t="s">
        <v>126</v>
      </c>
      <c r="K10" s="1" t="s">
        <v>24</v>
      </c>
      <c r="L10" s="1" t="s">
        <v>25</v>
      </c>
      <c r="M10" s="1" t="s">
        <v>312</v>
      </c>
      <c r="N10" s="1" t="s">
        <v>25</v>
      </c>
      <c r="O10" s="1" t="s">
        <v>312</v>
      </c>
      <c r="P10">
        <v>1</v>
      </c>
    </row>
    <row r="11" spans="1:18" x14ac:dyDescent="0.35">
      <c r="A11" s="1" t="s">
        <v>15</v>
      </c>
      <c r="B11" s="1" t="s">
        <v>316</v>
      </c>
      <c r="C11" s="1" t="s">
        <v>317</v>
      </c>
      <c r="D11" s="1" t="s">
        <v>18</v>
      </c>
      <c r="E11">
        <v>999</v>
      </c>
      <c r="F11" s="1" t="s">
        <v>318</v>
      </c>
      <c r="G11" s="1" t="s">
        <v>19</v>
      </c>
      <c r="H11" s="1" t="s">
        <v>135</v>
      </c>
      <c r="I11" s="1" t="s">
        <v>22</v>
      </c>
      <c r="J11" s="1" t="s">
        <v>126</v>
      </c>
      <c r="K11" s="1" t="s">
        <v>24</v>
      </c>
      <c r="L11" s="1" t="s">
        <v>25</v>
      </c>
      <c r="M11" s="1" t="s">
        <v>319</v>
      </c>
      <c r="N11" s="1" t="s">
        <v>25</v>
      </c>
      <c r="O11" s="1" t="s">
        <v>319</v>
      </c>
      <c r="P11">
        <v>1</v>
      </c>
    </row>
    <row r="12" spans="1:18" x14ac:dyDescent="0.35">
      <c r="A12" s="1" t="s">
        <v>15</v>
      </c>
      <c r="B12" s="1" t="s">
        <v>27</v>
      </c>
      <c r="C12" s="1" t="s">
        <v>28</v>
      </c>
      <c r="D12" s="1" t="s">
        <v>18</v>
      </c>
      <c r="E12">
        <v>2</v>
      </c>
      <c r="F12" s="1" t="s">
        <v>30</v>
      </c>
      <c r="G12" s="1" t="s">
        <v>18</v>
      </c>
      <c r="H12" s="1" t="s">
        <v>21</v>
      </c>
      <c r="I12" s="1" t="s">
        <v>31</v>
      </c>
      <c r="J12" s="1" t="s">
        <v>23</v>
      </c>
      <c r="K12" s="1" t="s">
        <v>24</v>
      </c>
      <c r="L12" s="1" t="s">
        <v>25</v>
      </c>
      <c r="M12" s="1" t="s">
        <v>26</v>
      </c>
      <c r="N12" s="1" t="s">
        <v>25</v>
      </c>
      <c r="O12" s="1" t="s">
        <v>26</v>
      </c>
      <c r="P12">
        <v>2</v>
      </c>
    </row>
    <row r="13" spans="1:18" x14ac:dyDescent="0.35">
      <c r="A13" s="1" t="s">
        <v>15</v>
      </c>
      <c r="B13" s="1" t="s">
        <v>256</v>
      </c>
      <c r="C13" s="1" t="s">
        <v>257</v>
      </c>
      <c r="D13" s="1" t="s">
        <v>18</v>
      </c>
      <c r="E13">
        <v>999</v>
      </c>
      <c r="F13" s="1" t="s">
        <v>258</v>
      </c>
      <c r="G13" s="1" t="s">
        <v>56</v>
      </c>
      <c r="H13" s="1" t="s">
        <v>21</v>
      </c>
      <c r="I13" s="1" t="s">
        <v>31</v>
      </c>
      <c r="J13" s="1" t="s">
        <v>131</v>
      </c>
      <c r="K13" s="1" t="s">
        <v>24</v>
      </c>
      <c r="L13" s="1" t="s">
        <v>25</v>
      </c>
      <c r="M13" s="1" t="s">
        <v>259</v>
      </c>
      <c r="N13" s="1" t="s">
        <v>25</v>
      </c>
      <c r="O13" s="1" t="s">
        <v>259</v>
      </c>
      <c r="P13">
        <v>2</v>
      </c>
    </row>
    <row r="14" spans="1:18" x14ac:dyDescent="0.35">
      <c r="A14" s="1" t="s">
        <v>15</v>
      </c>
      <c r="B14" s="1" t="s">
        <v>260</v>
      </c>
      <c r="C14" s="1" t="s">
        <v>261</v>
      </c>
      <c r="D14" s="1" t="s">
        <v>18</v>
      </c>
      <c r="E14">
        <v>999</v>
      </c>
      <c r="F14" s="1" t="s">
        <v>262</v>
      </c>
      <c r="G14" s="1" t="s">
        <v>18</v>
      </c>
      <c r="H14" s="1" t="s">
        <v>135</v>
      </c>
      <c r="I14" s="1" t="s">
        <v>31</v>
      </c>
      <c r="J14" s="1" t="s">
        <v>126</v>
      </c>
      <c r="K14" s="1" t="s">
        <v>24</v>
      </c>
      <c r="L14" s="1" t="s">
        <v>25</v>
      </c>
      <c r="M14" s="1" t="s">
        <v>259</v>
      </c>
      <c r="N14" s="1" t="s">
        <v>25</v>
      </c>
      <c r="O14" s="1" t="s">
        <v>259</v>
      </c>
      <c r="P14">
        <v>2</v>
      </c>
    </row>
    <row r="15" spans="1:18" x14ac:dyDescent="0.35">
      <c r="A15" s="1" t="s">
        <v>15</v>
      </c>
      <c r="B15" s="1" t="s">
        <v>263</v>
      </c>
      <c r="C15" s="1" t="s">
        <v>264</v>
      </c>
      <c r="D15" s="1" t="s">
        <v>18</v>
      </c>
      <c r="E15">
        <v>999</v>
      </c>
      <c r="F15" s="1" t="s">
        <v>265</v>
      </c>
      <c r="G15" s="1" t="s">
        <v>18</v>
      </c>
      <c r="H15" s="1" t="s">
        <v>135</v>
      </c>
      <c r="I15" s="1" t="s">
        <v>31</v>
      </c>
      <c r="J15" s="1" t="s">
        <v>126</v>
      </c>
      <c r="K15" s="1" t="s">
        <v>24</v>
      </c>
      <c r="L15" s="1" t="s">
        <v>25</v>
      </c>
      <c r="M15" s="1" t="s">
        <v>266</v>
      </c>
      <c r="N15" s="1" t="s">
        <v>25</v>
      </c>
      <c r="O15" s="1" t="s">
        <v>266</v>
      </c>
      <c r="P15">
        <v>2</v>
      </c>
    </row>
    <row r="16" spans="1:18" x14ac:dyDescent="0.35">
      <c r="A16" s="1" t="s">
        <v>15</v>
      </c>
      <c r="B16" s="1" t="s">
        <v>267</v>
      </c>
      <c r="C16" s="1" t="s">
        <v>268</v>
      </c>
      <c r="D16" s="1" t="s">
        <v>18</v>
      </c>
      <c r="E16">
        <v>999</v>
      </c>
      <c r="F16" s="1" t="s">
        <v>269</v>
      </c>
      <c r="G16" s="1" t="s">
        <v>19</v>
      </c>
      <c r="H16" s="1" t="s">
        <v>21</v>
      </c>
      <c r="I16" s="1" t="s">
        <v>31</v>
      </c>
      <c r="J16" s="1" t="s">
        <v>143</v>
      </c>
      <c r="K16" s="1" t="s">
        <v>24</v>
      </c>
      <c r="L16" s="1" t="s">
        <v>25</v>
      </c>
      <c r="M16" s="1" t="s">
        <v>266</v>
      </c>
      <c r="N16" s="1" t="s">
        <v>25</v>
      </c>
      <c r="O16" s="1" t="s">
        <v>266</v>
      </c>
      <c r="P16">
        <v>2</v>
      </c>
    </row>
    <row r="17" spans="1:16" x14ac:dyDescent="0.35">
      <c r="A17" s="1" t="s">
        <v>15</v>
      </c>
      <c r="B17" s="1" t="s">
        <v>270</v>
      </c>
      <c r="C17" s="1" t="s">
        <v>271</v>
      </c>
      <c r="D17" s="1" t="s">
        <v>18</v>
      </c>
      <c r="E17">
        <v>999</v>
      </c>
      <c r="F17" s="1" t="s">
        <v>272</v>
      </c>
      <c r="G17" s="1" t="s">
        <v>18</v>
      </c>
      <c r="H17" s="1" t="s">
        <v>21</v>
      </c>
      <c r="I17" s="1" t="s">
        <v>31</v>
      </c>
      <c r="J17" s="1" t="s">
        <v>148</v>
      </c>
      <c r="K17" s="1" t="s">
        <v>24</v>
      </c>
      <c r="L17" s="1" t="s">
        <v>25</v>
      </c>
      <c r="M17" s="1" t="s">
        <v>273</v>
      </c>
      <c r="N17" s="1" t="s">
        <v>25</v>
      </c>
      <c r="O17" s="1" t="s">
        <v>273</v>
      </c>
      <c r="P17">
        <v>2</v>
      </c>
    </row>
    <row r="18" spans="1:16" x14ac:dyDescent="0.35">
      <c r="A18" s="1" t="s">
        <v>15</v>
      </c>
      <c r="B18" s="1" t="s">
        <v>274</v>
      </c>
      <c r="C18" s="1" t="s">
        <v>275</v>
      </c>
      <c r="D18" s="1" t="s">
        <v>18</v>
      </c>
      <c r="E18">
        <v>999</v>
      </c>
      <c r="F18" s="1" t="s">
        <v>276</v>
      </c>
      <c r="G18" s="1" t="s">
        <v>56</v>
      </c>
      <c r="H18" s="1" t="s">
        <v>21</v>
      </c>
      <c r="I18" s="1" t="s">
        <v>31</v>
      </c>
      <c r="J18" s="1" t="s">
        <v>152</v>
      </c>
      <c r="K18" s="1" t="s">
        <v>24</v>
      </c>
      <c r="L18" s="1" t="s">
        <v>25</v>
      </c>
      <c r="M18" s="1" t="s">
        <v>277</v>
      </c>
      <c r="N18" s="1" t="s">
        <v>25</v>
      </c>
      <c r="O18" s="1" t="s">
        <v>277</v>
      </c>
      <c r="P18">
        <v>2</v>
      </c>
    </row>
    <row r="19" spans="1:16" x14ac:dyDescent="0.35">
      <c r="A19" s="1" t="s">
        <v>15</v>
      </c>
      <c r="B19" s="1" t="s">
        <v>278</v>
      </c>
      <c r="C19" s="1" t="s">
        <v>279</v>
      </c>
      <c r="D19" s="1" t="s">
        <v>18</v>
      </c>
      <c r="E19">
        <v>999</v>
      </c>
      <c r="F19" s="1" t="s">
        <v>280</v>
      </c>
      <c r="G19" s="1" t="s">
        <v>18</v>
      </c>
      <c r="H19" s="1" t="s">
        <v>21</v>
      </c>
      <c r="I19" s="1" t="s">
        <v>31</v>
      </c>
      <c r="J19" s="1" t="s">
        <v>143</v>
      </c>
      <c r="K19" s="1" t="s">
        <v>24</v>
      </c>
      <c r="L19" s="1" t="s">
        <v>25</v>
      </c>
      <c r="M19" s="1" t="s">
        <v>277</v>
      </c>
      <c r="N19" s="1" t="s">
        <v>25</v>
      </c>
      <c r="O19" s="1" t="s">
        <v>277</v>
      </c>
      <c r="P19">
        <v>2</v>
      </c>
    </row>
    <row r="20" spans="1:16" x14ac:dyDescent="0.35">
      <c r="A20" s="1" t="s">
        <v>15</v>
      </c>
      <c r="B20" s="1" t="s">
        <v>281</v>
      </c>
      <c r="C20" s="1" t="s">
        <v>282</v>
      </c>
      <c r="D20" s="1" t="s">
        <v>18</v>
      </c>
      <c r="E20">
        <v>999</v>
      </c>
      <c r="F20" s="1" t="s">
        <v>283</v>
      </c>
      <c r="G20" s="1" t="s">
        <v>18</v>
      </c>
      <c r="H20" s="1" t="s">
        <v>135</v>
      </c>
      <c r="I20" s="1" t="s">
        <v>31</v>
      </c>
      <c r="J20" s="1" t="s">
        <v>126</v>
      </c>
      <c r="K20" s="1" t="s">
        <v>24</v>
      </c>
      <c r="L20" s="1" t="s">
        <v>25</v>
      </c>
      <c r="M20" s="1" t="s">
        <v>284</v>
      </c>
      <c r="N20" s="1" t="s">
        <v>25</v>
      </c>
      <c r="O20" s="1" t="s">
        <v>284</v>
      </c>
      <c r="P20">
        <v>2</v>
      </c>
    </row>
    <row r="21" spans="1:16" x14ac:dyDescent="0.35">
      <c r="A21" s="1" t="s">
        <v>15</v>
      </c>
      <c r="B21" s="1" t="s">
        <v>285</v>
      </c>
      <c r="C21" s="1" t="s">
        <v>286</v>
      </c>
      <c r="D21" s="1" t="s">
        <v>18</v>
      </c>
      <c r="E21">
        <v>999</v>
      </c>
      <c r="F21" s="1" t="s">
        <v>287</v>
      </c>
      <c r="G21" s="1" t="s">
        <v>19</v>
      </c>
      <c r="H21" s="1" t="s">
        <v>135</v>
      </c>
      <c r="I21" s="1" t="s">
        <v>31</v>
      </c>
      <c r="J21" s="1" t="s">
        <v>126</v>
      </c>
      <c r="K21" s="1" t="s">
        <v>24</v>
      </c>
      <c r="L21" s="1" t="s">
        <v>25</v>
      </c>
      <c r="M21" s="1" t="s">
        <v>284</v>
      </c>
      <c r="N21" s="1" t="s">
        <v>25</v>
      </c>
      <c r="O21" s="1" t="s">
        <v>284</v>
      </c>
      <c r="P21">
        <v>2</v>
      </c>
    </row>
    <row r="22" spans="1:16" x14ac:dyDescent="0.35">
      <c r="A22" s="1" t="s">
        <v>15</v>
      </c>
      <c r="B22" s="1" t="s">
        <v>32</v>
      </c>
      <c r="C22" s="1" t="s">
        <v>33</v>
      </c>
      <c r="D22" s="1" t="s">
        <v>18</v>
      </c>
      <c r="E22">
        <v>3</v>
      </c>
      <c r="F22" s="1" t="s">
        <v>35</v>
      </c>
      <c r="G22" s="1" t="s">
        <v>18</v>
      </c>
      <c r="H22" s="1" t="s">
        <v>21</v>
      </c>
      <c r="I22" s="1" t="s">
        <v>36</v>
      </c>
      <c r="J22" s="1" t="s">
        <v>23</v>
      </c>
      <c r="K22" s="1" t="s">
        <v>24</v>
      </c>
      <c r="L22" s="1" t="s">
        <v>25</v>
      </c>
      <c r="M22" s="1" t="s">
        <v>37</v>
      </c>
      <c r="N22" s="1" t="s">
        <v>25</v>
      </c>
      <c r="O22" s="1" t="s">
        <v>37</v>
      </c>
      <c r="P22">
        <v>3</v>
      </c>
    </row>
    <row r="23" spans="1:16" x14ac:dyDescent="0.35">
      <c r="A23" s="1" t="s">
        <v>15</v>
      </c>
      <c r="B23" s="1" t="s">
        <v>352</v>
      </c>
      <c r="C23" s="1" t="s">
        <v>353</v>
      </c>
      <c r="D23" s="1" t="s">
        <v>18</v>
      </c>
      <c r="E23">
        <v>999</v>
      </c>
      <c r="F23" s="1" t="s">
        <v>354</v>
      </c>
      <c r="G23" s="1" t="s">
        <v>45</v>
      </c>
      <c r="H23" s="1" t="s">
        <v>21</v>
      </c>
      <c r="I23" s="1" t="s">
        <v>36</v>
      </c>
      <c r="J23" s="1" t="s">
        <v>131</v>
      </c>
      <c r="K23" s="1" t="s">
        <v>24</v>
      </c>
      <c r="L23" s="1" t="s">
        <v>25</v>
      </c>
      <c r="M23" s="1" t="s">
        <v>351</v>
      </c>
      <c r="N23" s="1" t="s">
        <v>25</v>
      </c>
      <c r="O23" s="1" t="s">
        <v>351</v>
      </c>
      <c r="P23">
        <v>3</v>
      </c>
    </row>
    <row r="24" spans="1:16" x14ac:dyDescent="0.35">
      <c r="A24" s="1" t="s">
        <v>15</v>
      </c>
      <c r="B24" s="1" t="s">
        <v>355</v>
      </c>
      <c r="C24" s="1" t="s">
        <v>356</v>
      </c>
      <c r="D24" s="1" t="s">
        <v>18</v>
      </c>
      <c r="E24">
        <v>999</v>
      </c>
      <c r="F24" s="1" t="s">
        <v>357</v>
      </c>
      <c r="G24" s="1" t="s">
        <v>18</v>
      </c>
      <c r="H24" s="1" t="s">
        <v>135</v>
      </c>
      <c r="I24" s="1" t="s">
        <v>36</v>
      </c>
      <c r="J24" s="1" t="s">
        <v>126</v>
      </c>
      <c r="K24" s="1" t="s">
        <v>24</v>
      </c>
      <c r="L24" s="1" t="s">
        <v>25</v>
      </c>
      <c r="M24" s="1" t="s">
        <v>358</v>
      </c>
      <c r="N24" s="1" t="s">
        <v>25</v>
      </c>
      <c r="O24" s="1" t="s">
        <v>358</v>
      </c>
      <c r="P24">
        <v>3</v>
      </c>
    </row>
    <row r="25" spans="1:16" x14ac:dyDescent="0.35">
      <c r="A25" s="1" t="s">
        <v>15</v>
      </c>
      <c r="B25" s="1" t="s">
        <v>359</v>
      </c>
      <c r="C25" s="1" t="s">
        <v>360</v>
      </c>
      <c r="D25" s="1" t="s">
        <v>18</v>
      </c>
      <c r="E25">
        <v>999</v>
      </c>
      <c r="F25" s="1" t="s">
        <v>361</v>
      </c>
      <c r="G25" s="1" t="s">
        <v>18</v>
      </c>
      <c r="H25" s="1" t="s">
        <v>135</v>
      </c>
      <c r="I25" s="1" t="s">
        <v>36</v>
      </c>
      <c r="J25" s="1" t="s">
        <v>126</v>
      </c>
      <c r="K25" s="1" t="s">
        <v>24</v>
      </c>
      <c r="L25" s="1" t="s">
        <v>25</v>
      </c>
      <c r="M25" s="1" t="s">
        <v>358</v>
      </c>
      <c r="N25" s="1" t="s">
        <v>25</v>
      </c>
      <c r="O25" s="1" t="s">
        <v>358</v>
      </c>
      <c r="P25">
        <v>3</v>
      </c>
    </row>
    <row r="26" spans="1:16" x14ac:dyDescent="0.35">
      <c r="A26" s="1" t="s">
        <v>15</v>
      </c>
      <c r="B26" s="1" t="s">
        <v>362</v>
      </c>
      <c r="C26" s="1" t="s">
        <v>363</v>
      </c>
      <c r="D26" s="1" t="s">
        <v>18</v>
      </c>
      <c r="E26">
        <v>999</v>
      </c>
      <c r="F26" s="1" t="s">
        <v>364</v>
      </c>
      <c r="G26" s="1" t="s">
        <v>19</v>
      </c>
      <c r="H26" s="1" t="s">
        <v>21</v>
      </c>
      <c r="I26" s="1" t="s">
        <v>36</v>
      </c>
      <c r="J26" s="1" t="s">
        <v>143</v>
      </c>
      <c r="K26" s="1" t="s">
        <v>24</v>
      </c>
      <c r="L26" s="1" t="s">
        <v>25</v>
      </c>
      <c r="M26" s="1" t="s">
        <v>365</v>
      </c>
      <c r="N26" s="1" t="s">
        <v>25</v>
      </c>
      <c r="O26" s="1" t="s">
        <v>365</v>
      </c>
      <c r="P26">
        <v>3</v>
      </c>
    </row>
    <row r="27" spans="1:16" x14ac:dyDescent="0.35">
      <c r="A27" s="1" t="s">
        <v>15</v>
      </c>
      <c r="B27" s="1" t="s">
        <v>366</v>
      </c>
      <c r="C27" s="1" t="s">
        <v>367</v>
      </c>
      <c r="D27" s="1" t="s">
        <v>18</v>
      </c>
      <c r="E27">
        <v>999</v>
      </c>
      <c r="F27" s="1" t="s">
        <v>368</v>
      </c>
      <c r="G27" s="1" t="s">
        <v>18</v>
      </c>
      <c r="H27" s="1" t="s">
        <v>21</v>
      </c>
      <c r="I27" s="1" t="s">
        <v>36</v>
      </c>
      <c r="J27" s="1" t="s">
        <v>148</v>
      </c>
      <c r="K27" s="1" t="s">
        <v>24</v>
      </c>
      <c r="L27" s="1" t="s">
        <v>25</v>
      </c>
      <c r="M27" s="1" t="s">
        <v>365</v>
      </c>
      <c r="N27" s="1" t="s">
        <v>25</v>
      </c>
      <c r="O27" s="1" t="s">
        <v>365</v>
      </c>
      <c r="P27">
        <v>3</v>
      </c>
    </row>
    <row r="28" spans="1:16" x14ac:dyDescent="0.35">
      <c r="A28" s="1" t="s">
        <v>15</v>
      </c>
      <c r="B28" s="1" t="s">
        <v>369</v>
      </c>
      <c r="C28" s="1" t="s">
        <v>370</v>
      </c>
      <c r="D28" s="1" t="s">
        <v>18</v>
      </c>
      <c r="E28">
        <v>999</v>
      </c>
      <c r="F28" s="1" t="s">
        <v>371</v>
      </c>
      <c r="G28" s="1" t="s">
        <v>51</v>
      </c>
      <c r="H28" s="1" t="s">
        <v>21</v>
      </c>
      <c r="I28" s="1" t="s">
        <v>36</v>
      </c>
      <c r="J28" s="1" t="s">
        <v>152</v>
      </c>
      <c r="K28" s="1" t="s">
        <v>24</v>
      </c>
      <c r="L28" s="1" t="s">
        <v>25</v>
      </c>
      <c r="M28" s="1" t="s">
        <v>372</v>
      </c>
      <c r="N28" s="1" t="s">
        <v>25</v>
      </c>
      <c r="O28" s="1" t="s">
        <v>372</v>
      </c>
      <c r="P28">
        <v>3</v>
      </c>
    </row>
    <row r="29" spans="1:16" x14ac:dyDescent="0.35">
      <c r="A29" s="1" t="s">
        <v>15</v>
      </c>
      <c r="B29" s="1" t="s">
        <v>373</v>
      </c>
      <c r="C29" s="1" t="s">
        <v>374</v>
      </c>
      <c r="D29" s="1" t="s">
        <v>18</v>
      </c>
      <c r="E29">
        <v>999</v>
      </c>
      <c r="F29" s="1" t="s">
        <v>375</v>
      </c>
      <c r="G29" s="1" t="s">
        <v>18</v>
      </c>
      <c r="H29" s="1" t="s">
        <v>21</v>
      </c>
      <c r="I29" s="1" t="s">
        <v>36</v>
      </c>
      <c r="J29" s="1" t="s">
        <v>143</v>
      </c>
      <c r="K29" s="1" t="s">
        <v>24</v>
      </c>
      <c r="L29" s="1" t="s">
        <v>25</v>
      </c>
      <c r="M29" s="1" t="s">
        <v>376</v>
      </c>
      <c r="N29" s="1" t="s">
        <v>25</v>
      </c>
      <c r="O29" s="1" t="s">
        <v>376</v>
      </c>
      <c r="P29">
        <v>3</v>
      </c>
    </row>
    <row r="30" spans="1:16" x14ac:dyDescent="0.35">
      <c r="A30" s="1" t="s">
        <v>15</v>
      </c>
      <c r="B30" s="1" t="s">
        <v>377</v>
      </c>
      <c r="C30" s="1" t="s">
        <v>378</v>
      </c>
      <c r="D30" s="1" t="s">
        <v>18</v>
      </c>
      <c r="E30">
        <v>999</v>
      </c>
      <c r="F30" s="1" t="s">
        <v>379</v>
      </c>
      <c r="G30" s="1" t="s">
        <v>19</v>
      </c>
      <c r="H30" s="1" t="s">
        <v>135</v>
      </c>
      <c r="I30" s="1" t="s">
        <v>36</v>
      </c>
      <c r="J30" s="1" t="s">
        <v>126</v>
      </c>
      <c r="K30" s="1" t="s">
        <v>24</v>
      </c>
      <c r="L30" s="1" t="s">
        <v>25</v>
      </c>
      <c r="M30" s="1" t="s">
        <v>376</v>
      </c>
      <c r="N30" s="1" t="s">
        <v>25</v>
      </c>
      <c r="O30" s="1" t="s">
        <v>376</v>
      </c>
      <c r="P30">
        <v>3</v>
      </c>
    </row>
    <row r="31" spans="1:16" x14ac:dyDescent="0.35">
      <c r="A31" s="1" t="s">
        <v>15</v>
      </c>
      <c r="B31" s="1" t="s">
        <v>380</v>
      </c>
      <c r="C31" s="1" t="s">
        <v>381</v>
      </c>
      <c r="D31" s="1" t="s">
        <v>18</v>
      </c>
      <c r="E31">
        <v>999</v>
      </c>
      <c r="F31" s="1" t="s">
        <v>382</v>
      </c>
      <c r="G31" s="1" t="s">
        <v>19</v>
      </c>
      <c r="H31" s="1" t="s">
        <v>135</v>
      </c>
      <c r="I31" s="1" t="s">
        <v>36</v>
      </c>
      <c r="J31" s="1" t="s">
        <v>126</v>
      </c>
      <c r="K31" s="1" t="s">
        <v>24</v>
      </c>
      <c r="L31" s="1" t="s">
        <v>25</v>
      </c>
      <c r="M31" s="1" t="s">
        <v>383</v>
      </c>
      <c r="N31" s="1" t="s">
        <v>25</v>
      </c>
      <c r="O31" s="1" t="s">
        <v>383</v>
      </c>
      <c r="P31">
        <v>3</v>
      </c>
    </row>
    <row r="32" spans="1:16" x14ac:dyDescent="0.35">
      <c r="A32" s="1" t="s">
        <v>15</v>
      </c>
      <c r="B32" s="1" t="s">
        <v>38</v>
      </c>
      <c r="C32" s="1" t="s">
        <v>39</v>
      </c>
      <c r="D32" s="1" t="s">
        <v>18</v>
      </c>
      <c r="E32">
        <v>4</v>
      </c>
      <c r="F32" s="1" t="s">
        <v>41</v>
      </c>
      <c r="G32" s="1" t="s">
        <v>18</v>
      </c>
      <c r="H32" s="1" t="s">
        <v>21</v>
      </c>
      <c r="I32" s="1" t="s">
        <v>42</v>
      </c>
      <c r="J32" s="1" t="s">
        <v>23</v>
      </c>
      <c r="K32" s="1" t="s">
        <v>24</v>
      </c>
      <c r="L32" s="1" t="s">
        <v>25</v>
      </c>
      <c r="M32" s="1" t="s">
        <v>37</v>
      </c>
      <c r="N32" s="1" t="s">
        <v>25</v>
      </c>
      <c r="O32" s="1" t="s">
        <v>37</v>
      </c>
      <c r="P32">
        <v>4</v>
      </c>
    </row>
    <row r="33" spans="1:16" x14ac:dyDescent="0.35">
      <c r="A33" s="1" t="s">
        <v>15</v>
      </c>
      <c r="B33" s="1" t="s">
        <v>228</v>
      </c>
      <c r="C33" s="1" t="s">
        <v>229</v>
      </c>
      <c r="D33" s="1" t="s">
        <v>18</v>
      </c>
      <c r="E33">
        <v>999</v>
      </c>
      <c r="F33" s="1" t="s">
        <v>230</v>
      </c>
      <c r="G33" s="1" t="s">
        <v>89</v>
      </c>
      <c r="H33" s="1" t="s">
        <v>21</v>
      </c>
      <c r="I33" s="1" t="s">
        <v>42</v>
      </c>
      <c r="J33" s="1" t="s">
        <v>131</v>
      </c>
      <c r="K33" s="1" t="s">
        <v>24</v>
      </c>
      <c r="L33" s="1" t="s">
        <v>25</v>
      </c>
      <c r="M33" s="1" t="s">
        <v>231</v>
      </c>
      <c r="N33" s="1" t="s">
        <v>25</v>
      </c>
      <c r="O33" s="1" t="s">
        <v>231</v>
      </c>
      <c r="P33">
        <v>4</v>
      </c>
    </row>
    <row r="34" spans="1:16" x14ac:dyDescent="0.35">
      <c r="A34" s="1" t="s">
        <v>15</v>
      </c>
      <c r="B34" s="1" t="s">
        <v>232</v>
      </c>
      <c r="C34" s="1" t="s">
        <v>233</v>
      </c>
      <c r="D34" s="1" t="s">
        <v>18</v>
      </c>
      <c r="E34">
        <v>999</v>
      </c>
      <c r="F34" s="1" t="s">
        <v>234</v>
      </c>
      <c r="G34" s="1" t="s">
        <v>18</v>
      </c>
      <c r="H34" s="1" t="s">
        <v>135</v>
      </c>
      <c r="I34" s="1" t="s">
        <v>42</v>
      </c>
      <c r="J34" s="1" t="s">
        <v>126</v>
      </c>
      <c r="K34" s="1" t="s">
        <v>24</v>
      </c>
      <c r="L34" s="1" t="s">
        <v>25</v>
      </c>
      <c r="M34" s="1" t="s">
        <v>231</v>
      </c>
      <c r="N34" s="1" t="s">
        <v>25</v>
      </c>
      <c r="O34" s="1" t="s">
        <v>231</v>
      </c>
      <c r="P34">
        <v>4</v>
      </c>
    </row>
    <row r="35" spans="1:16" x14ac:dyDescent="0.35">
      <c r="A35" s="1" t="s">
        <v>15</v>
      </c>
      <c r="B35" s="1" t="s">
        <v>235</v>
      </c>
      <c r="C35" s="1" t="s">
        <v>236</v>
      </c>
      <c r="D35" s="1" t="s">
        <v>18</v>
      </c>
      <c r="E35">
        <v>999</v>
      </c>
      <c r="F35" s="1" t="s">
        <v>237</v>
      </c>
      <c r="G35" s="1" t="s">
        <v>19</v>
      </c>
      <c r="H35" s="1" t="s">
        <v>21</v>
      </c>
      <c r="I35" s="1" t="s">
        <v>42</v>
      </c>
      <c r="J35" s="1" t="s">
        <v>143</v>
      </c>
      <c r="K35" s="1" t="s">
        <v>24</v>
      </c>
      <c r="L35" s="1" t="s">
        <v>25</v>
      </c>
      <c r="M35" s="1" t="s">
        <v>238</v>
      </c>
      <c r="N35" s="1" t="s">
        <v>25</v>
      </c>
      <c r="O35" s="1" t="s">
        <v>238</v>
      </c>
      <c r="P35">
        <v>4</v>
      </c>
    </row>
    <row r="36" spans="1:16" x14ac:dyDescent="0.35">
      <c r="A36" s="1" t="s">
        <v>15</v>
      </c>
      <c r="B36" s="1" t="s">
        <v>239</v>
      </c>
      <c r="C36" s="1" t="s">
        <v>240</v>
      </c>
      <c r="D36" s="1" t="s">
        <v>18</v>
      </c>
      <c r="E36">
        <v>999</v>
      </c>
      <c r="F36" s="1" t="s">
        <v>241</v>
      </c>
      <c r="G36" s="1" t="s">
        <v>18</v>
      </c>
      <c r="H36" s="1" t="s">
        <v>21</v>
      </c>
      <c r="I36" s="1" t="s">
        <v>42</v>
      </c>
      <c r="J36" s="1" t="s">
        <v>148</v>
      </c>
      <c r="K36" s="1" t="s">
        <v>24</v>
      </c>
      <c r="L36" s="1" t="s">
        <v>25</v>
      </c>
      <c r="M36" s="1" t="s">
        <v>238</v>
      </c>
      <c r="N36" s="1" t="s">
        <v>25</v>
      </c>
      <c r="O36" s="1" t="s">
        <v>238</v>
      </c>
      <c r="P36">
        <v>4</v>
      </c>
    </row>
    <row r="37" spans="1:16" x14ac:dyDescent="0.35">
      <c r="A37" s="1" t="s">
        <v>15</v>
      </c>
      <c r="B37" s="1" t="s">
        <v>242</v>
      </c>
      <c r="C37" s="1" t="s">
        <v>243</v>
      </c>
      <c r="D37" s="1" t="s">
        <v>18</v>
      </c>
      <c r="E37">
        <v>999</v>
      </c>
      <c r="F37" s="1" t="s">
        <v>244</v>
      </c>
      <c r="G37" s="1" t="s">
        <v>89</v>
      </c>
      <c r="H37" s="1" t="s">
        <v>21</v>
      </c>
      <c r="I37" s="1" t="s">
        <v>42</v>
      </c>
      <c r="J37" s="1" t="s">
        <v>152</v>
      </c>
      <c r="K37" s="1" t="s">
        <v>24</v>
      </c>
      <c r="L37" s="1" t="s">
        <v>25</v>
      </c>
      <c r="M37" s="1" t="s">
        <v>245</v>
      </c>
      <c r="N37" s="1" t="s">
        <v>25</v>
      </c>
      <c r="O37" s="1" t="s">
        <v>245</v>
      </c>
      <c r="P37">
        <v>4</v>
      </c>
    </row>
    <row r="38" spans="1:16" x14ac:dyDescent="0.35">
      <c r="A38" s="1" t="s">
        <v>15</v>
      </c>
      <c r="B38" s="1" t="s">
        <v>246</v>
      </c>
      <c r="C38" s="1" t="s">
        <v>247</v>
      </c>
      <c r="D38" s="1" t="s">
        <v>18</v>
      </c>
      <c r="E38">
        <v>999</v>
      </c>
      <c r="F38" s="1" t="s">
        <v>248</v>
      </c>
      <c r="G38" s="1" t="s">
        <v>18</v>
      </c>
      <c r="H38" s="1" t="s">
        <v>21</v>
      </c>
      <c r="I38" s="1" t="s">
        <v>42</v>
      </c>
      <c r="J38" s="1" t="s">
        <v>143</v>
      </c>
      <c r="K38" s="1" t="s">
        <v>24</v>
      </c>
      <c r="L38" s="1" t="s">
        <v>25</v>
      </c>
      <c r="M38" s="1" t="s">
        <v>245</v>
      </c>
      <c r="N38" s="1" t="s">
        <v>25</v>
      </c>
      <c r="O38" s="1" t="s">
        <v>245</v>
      </c>
      <c r="P38">
        <v>4</v>
      </c>
    </row>
    <row r="39" spans="1:16" x14ac:dyDescent="0.35">
      <c r="A39" s="1" t="s">
        <v>15</v>
      </c>
      <c r="B39" s="1" t="s">
        <v>249</v>
      </c>
      <c r="C39" s="1" t="s">
        <v>250</v>
      </c>
      <c r="D39" s="1" t="s">
        <v>18</v>
      </c>
      <c r="E39">
        <v>999</v>
      </c>
      <c r="F39" s="1" t="s">
        <v>251</v>
      </c>
      <c r="G39" s="1" t="s">
        <v>18</v>
      </c>
      <c r="H39" s="1" t="s">
        <v>135</v>
      </c>
      <c r="I39" s="1" t="s">
        <v>42</v>
      </c>
      <c r="J39" s="1" t="s">
        <v>126</v>
      </c>
      <c r="K39" s="1" t="s">
        <v>24</v>
      </c>
      <c r="L39" s="1" t="s">
        <v>25</v>
      </c>
      <c r="M39" s="1" t="s">
        <v>252</v>
      </c>
      <c r="N39" s="1" t="s">
        <v>25</v>
      </c>
      <c r="O39" s="1" t="s">
        <v>252</v>
      </c>
      <c r="P39">
        <v>4</v>
      </c>
    </row>
    <row r="40" spans="1:16" x14ac:dyDescent="0.35">
      <c r="A40" s="1" t="s">
        <v>15</v>
      </c>
      <c r="B40" s="1" t="s">
        <v>253</v>
      </c>
      <c r="C40" s="1" t="s">
        <v>254</v>
      </c>
      <c r="D40" s="1" t="s">
        <v>18</v>
      </c>
      <c r="E40">
        <v>999</v>
      </c>
      <c r="F40" s="1" t="s">
        <v>255</v>
      </c>
      <c r="G40" s="1" t="s">
        <v>19</v>
      </c>
      <c r="H40" s="1" t="s">
        <v>135</v>
      </c>
      <c r="I40" s="1" t="s">
        <v>42</v>
      </c>
      <c r="J40" s="1" t="s">
        <v>126</v>
      </c>
      <c r="K40" s="1" t="s">
        <v>24</v>
      </c>
      <c r="L40" s="1" t="s">
        <v>25</v>
      </c>
      <c r="M40" s="1" t="s">
        <v>252</v>
      </c>
      <c r="N40" s="1" t="s">
        <v>25</v>
      </c>
      <c r="O40" s="1" t="s">
        <v>252</v>
      </c>
      <c r="P40">
        <v>4</v>
      </c>
    </row>
    <row r="41" spans="1:16" x14ac:dyDescent="0.35">
      <c r="A41" s="1" t="s">
        <v>15</v>
      </c>
      <c r="B41" s="1" t="s">
        <v>43</v>
      </c>
      <c r="C41" s="1" t="s">
        <v>44</v>
      </c>
      <c r="D41" s="1" t="s">
        <v>18</v>
      </c>
      <c r="E41">
        <v>5</v>
      </c>
      <c r="F41" s="1" t="s">
        <v>46</v>
      </c>
      <c r="G41" s="1" t="s">
        <v>18</v>
      </c>
      <c r="H41" s="1" t="s">
        <v>21</v>
      </c>
      <c r="I41" s="1" t="s">
        <v>47</v>
      </c>
      <c r="J41" s="1" t="s">
        <v>23</v>
      </c>
      <c r="K41" s="1" t="s">
        <v>24</v>
      </c>
      <c r="L41" s="1" t="s">
        <v>25</v>
      </c>
      <c r="M41" s="1" t="s">
        <v>48</v>
      </c>
      <c r="N41" s="1" t="s">
        <v>25</v>
      </c>
      <c r="O41" s="1" t="s">
        <v>48</v>
      </c>
      <c r="P41">
        <v>5</v>
      </c>
    </row>
    <row r="42" spans="1:16" x14ac:dyDescent="0.35">
      <c r="A42" s="1" t="s">
        <v>15</v>
      </c>
      <c r="B42" s="1" t="s">
        <v>517</v>
      </c>
      <c r="C42" s="1" t="s">
        <v>518</v>
      </c>
      <c r="D42" s="1" t="s">
        <v>18</v>
      </c>
      <c r="E42">
        <v>999</v>
      </c>
      <c r="F42" s="1" t="s">
        <v>519</v>
      </c>
      <c r="G42" s="1" t="s">
        <v>73</v>
      </c>
      <c r="H42" s="1" t="s">
        <v>21</v>
      </c>
      <c r="I42" s="1" t="s">
        <v>47</v>
      </c>
      <c r="J42" s="1" t="s">
        <v>131</v>
      </c>
      <c r="K42" s="1" t="s">
        <v>24</v>
      </c>
      <c r="L42" s="1" t="s">
        <v>25</v>
      </c>
      <c r="M42" s="1" t="s">
        <v>520</v>
      </c>
      <c r="N42" s="1" t="s">
        <v>25</v>
      </c>
      <c r="O42" s="1" t="s">
        <v>520</v>
      </c>
      <c r="P42">
        <v>5</v>
      </c>
    </row>
    <row r="43" spans="1:16" x14ac:dyDescent="0.35">
      <c r="A43" s="1" t="s">
        <v>15</v>
      </c>
      <c r="B43" s="1" t="s">
        <v>521</v>
      </c>
      <c r="C43" s="1" t="s">
        <v>522</v>
      </c>
      <c r="D43" s="1" t="s">
        <v>18</v>
      </c>
      <c r="E43">
        <v>999</v>
      </c>
      <c r="F43" s="1" t="s">
        <v>523</v>
      </c>
      <c r="G43" s="1" t="s">
        <v>18</v>
      </c>
      <c r="H43" s="1" t="s">
        <v>135</v>
      </c>
      <c r="I43" s="1" t="s">
        <v>47</v>
      </c>
      <c r="J43" s="1" t="s">
        <v>126</v>
      </c>
      <c r="K43" s="1" t="s">
        <v>24</v>
      </c>
      <c r="L43" s="1" t="s">
        <v>25</v>
      </c>
      <c r="M43" s="1" t="s">
        <v>524</v>
      </c>
      <c r="N43" s="1" t="s">
        <v>25</v>
      </c>
      <c r="O43" s="1" t="s">
        <v>524</v>
      </c>
      <c r="P43">
        <v>5</v>
      </c>
    </row>
    <row r="44" spans="1:16" x14ac:dyDescent="0.35">
      <c r="A44" s="1" t="s">
        <v>15</v>
      </c>
      <c r="B44" s="1" t="s">
        <v>525</v>
      </c>
      <c r="C44" s="1" t="s">
        <v>526</v>
      </c>
      <c r="D44" s="1" t="s">
        <v>18</v>
      </c>
      <c r="E44">
        <v>999</v>
      </c>
      <c r="F44" s="1" t="s">
        <v>527</v>
      </c>
      <c r="G44" s="1" t="s">
        <v>29</v>
      </c>
      <c r="H44" s="1" t="s">
        <v>21</v>
      </c>
      <c r="I44" s="1" t="s">
        <v>47</v>
      </c>
      <c r="J44" s="1" t="s">
        <v>143</v>
      </c>
      <c r="K44" s="1" t="s">
        <v>24</v>
      </c>
      <c r="L44" s="1" t="s">
        <v>25</v>
      </c>
      <c r="M44" s="1" t="s">
        <v>524</v>
      </c>
      <c r="N44" s="1" t="s">
        <v>25</v>
      </c>
      <c r="O44" s="1" t="s">
        <v>524</v>
      </c>
      <c r="P44">
        <v>5</v>
      </c>
    </row>
    <row r="45" spans="1:16" x14ac:dyDescent="0.35">
      <c r="A45" s="1" t="s">
        <v>15</v>
      </c>
      <c r="B45" s="1" t="s">
        <v>528</v>
      </c>
      <c r="C45" s="1" t="s">
        <v>529</v>
      </c>
      <c r="D45" s="1" t="s">
        <v>18</v>
      </c>
      <c r="E45">
        <v>999</v>
      </c>
      <c r="F45" s="1" t="s">
        <v>530</v>
      </c>
      <c r="G45" s="1" t="s">
        <v>18</v>
      </c>
      <c r="H45" s="1" t="s">
        <v>21</v>
      </c>
      <c r="I45" s="1" t="s">
        <v>47</v>
      </c>
      <c r="J45" s="1" t="s">
        <v>148</v>
      </c>
      <c r="K45" s="1" t="s">
        <v>24</v>
      </c>
      <c r="L45" s="1" t="s">
        <v>25</v>
      </c>
      <c r="M45" s="1" t="s">
        <v>531</v>
      </c>
      <c r="N45" s="1" t="s">
        <v>25</v>
      </c>
      <c r="O45" s="1" t="s">
        <v>531</v>
      </c>
      <c r="P45">
        <v>5</v>
      </c>
    </row>
    <row r="46" spans="1:16" x14ac:dyDescent="0.35">
      <c r="A46" s="1" t="s">
        <v>15</v>
      </c>
      <c r="B46" s="1" t="s">
        <v>532</v>
      </c>
      <c r="C46" s="1" t="s">
        <v>533</v>
      </c>
      <c r="D46" s="1" t="s">
        <v>18</v>
      </c>
      <c r="E46">
        <v>999</v>
      </c>
      <c r="F46" s="1" t="s">
        <v>534</v>
      </c>
      <c r="G46" s="1" t="s">
        <v>89</v>
      </c>
      <c r="H46" s="1" t="s">
        <v>21</v>
      </c>
      <c r="I46" s="1" t="s">
        <v>47</v>
      </c>
      <c r="J46" s="1" t="s">
        <v>152</v>
      </c>
      <c r="K46" s="1" t="s">
        <v>24</v>
      </c>
      <c r="L46" s="1" t="s">
        <v>25</v>
      </c>
      <c r="M46" s="1" t="s">
        <v>531</v>
      </c>
      <c r="N46" s="1" t="s">
        <v>25</v>
      </c>
      <c r="O46" s="1" t="s">
        <v>531</v>
      </c>
      <c r="P46">
        <v>5</v>
      </c>
    </row>
    <row r="47" spans="1:16" x14ac:dyDescent="0.35">
      <c r="A47" s="1" t="s">
        <v>15</v>
      </c>
      <c r="B47" s="1" t="s">
        <v>535</v>
      </c>
      <c r="C47" s="1" t="s">
        <v>536</v>
      </c>
      <c r="D47" s="1" t="s">
        <v>18</v>
      </c>
      <c r="E47">
        <v>999</v>
      </c>
      <c r="F47" s="1" t="s">
        <v>537</v>
      </c>
      <c r="G47" s="1" t="s">
        <v>18</v>
      </c>
      <c r="H47" s="1" t="s">
        <v>21</v>
      </c>
      <c r="I47" s="1" t="s">
        <v>47</v>
      </c>
      <c r="J47" s="1" t="s">
        <v>143</v>
      </c>
      <c r="K47" s="1" t="s">
        <v>24</v>
      </c>
      <c r="L47" s="1" t="s">
        <v>25</v>
      </c>
      <c r="M47" s="1" t="s">
        <v>538</v>
      </c>
      <c r="N47" s="1" t="s">
        <v>25</v>
      </c>
      <c r="O47" s="1" t="s">
        <v>538</v>
      </c>
      <c r="P47">
        <v>5</v>
      </c>
    </row>
    <row r="48" spans="1:16" x14ac:dyDescent="0.35">
      <c r="A48" s="1" t="s">
        <v>15</v>
      </c>
      <c r="B48" s="1" t="s">
        <v>539</v>
      </c>
      <c r="C48" s="1" t="s">
        <v>540</v>
      </c>
      <c r="D48" s="1" t="s">
        <v>18</v>
      </c>
      <c r="E48">
        <v>999</v>
      </c>
      <c r="F48" s="1" t="s">
        <v>541</v>
      </c>
      <c r="G48" s="1" t="s">
        <v>18</v>
      </c>
      <c r="H48" s="1" t="s">
        <v>135</v>
      </c>
      <c r="I48" s="1" t="s">
        <v>47</v>
      </c>
      <c r="J48" s="1" t="s">
        <v>126</v>
      </c>
      <c r="K48" s="1" t="s">
        <v>24</v>
      </c>
      <c r="L48" s="1" t="s">
        <v>25</v>
      </c>
      <c r="M48" s="1" t="s">
        <v>538</v>
      </c>
      <c r="N48" s="1" t="s">
        <v>25</v>
      </c>
      <c r="O48" s="1" t="s">
        <v>538</v>
      </c>
      <c r="P48">
        <v>5</v>
      </c>
    </row>
    <row r="49" spans="1:16" x14ac:dyDescent="0.35">
      <c r="A49" s="1" t="s">
        <v>15</v>
      </c>
      <c r="B49" s="1" t="s">
        <v>542</v>
      </c>
      <c r="C49" s="1" t="s">
        <v>543</v>
      </c>
      <c r="D49" s="1" t="s">
        <v>18</v>
      </c>
      <c r="E49">
        <v>999</v>
      </c>
      <c r="F49" s="1" t="s">
        <v>544</v>
      </c>
      <c r="G49" s="1" t="s">
        <v>104</v>
      </c>
      <c r="H49" s="1" t="s">
        <v>135</v>
      </c>
      <c r="I49" s="1" t="s">
        <v>47</v>
      </c>
      <c r="J49" s="1" t="s">
        <v>126</v>
      </c>
      <c r="K49" s="1" t="s">
        <v>24</v>
      </c>
      <c r="L49" s="1" t="s">
        <v>25</v>
      </c>
      <c r="M49" s="1" t="s">
        <v>545</v>
      </c>
      <c r="N49" s="1" t="s">
        <v>25</v>
      </c>
      <c r="O49" s="1" t="s">
        <v>545</v>
      </c>
      <c r="P49">
        <v>5</v>
      </c>
    </row>
    <row r="50" spans="1:16" x14ac:dyDescent="0.35">
      <c r="A50" s="1" t="s">
        <v>15</v>
      </c>
      <c r="B50" s="1" t="s">
        <v>546</v>
      </c>
      <c r="C50" s="1" t="s">
        <v>547</v>
      </c>
      <c r="D50" s="1" t="s">
        <v>18</v>
      </c>
      <c r="E50">
        <v>999</v>
      </c>
      <c r="F50" s="1" t="s">
        <v>548</v>
      </c>
      <c r="G50" s="1" t="s">
        <v>29</v>
      </c>
      <c r="H50" s="1" t="s">
        <v>135</v>
      </c>
      <c r="I50" s="1" t="s">
        <v>47</v>
      </c>
      <c r="J50" s="1" t="s">
        <v>126</v>
      </c>
      <c r="K50" s="1" t="s">
        <v>24</v>
      </c>
      <c r="L50" s="1" t="s">
        <v>25</v>
      </c>
      <c r="M50" s="1" t="s">
        <v>545</v>
      </c>
      <c r="N50" s="1" t="s">
        <v>25</v>
      </c>
      <c r="O50" s="1" t="s">
        <v>545</v>
      </c>
      <c r="P50">
        <v>5</v>
      </c>
    </row>
    <row r="51" spans="1:16" x14ac:dyDescent="0.35">
      <c r="A51" s="1" t="s">
        <v>15</v>
      </c>
      <c r="B51" s="1" t="s">
        <v>49</v>
      </c>
      <c r="C51" s="1" t="s">
        <v>50</v>
      </c>
      <c r="D51" s="1" t="s">
        <v>18</v>
      </c>
      <c r="E51">
        <v>6</v>
      </c>
      <c r="F51" s="1" t="s">
        <v>52</v>
      </c>
      <c r="G51" s="1" t="s">
        <v>18</v>
      </c>
      <c r="H51" s="1" t="s">
        <v>21</v>
      </c>
      <c r="I51" s="1" t="s">
        <v>53</v>
      </c>
      <c r="J51" s="1" t="s">
        <v>23</v>
      </c>
      <c r="K51" s="1" t="s">
        <v>24</v>
      </c>
      <c r="L51" s="1" t="s">
        <v>25</v>
      </c>
      <c r="M51" s="1" t="s">
        <v>48</v>
      </c>
      <c r="N51" s="1" t="s">
        <v>25</v>
      </c>
      <c r="O51" s="1" t="s">
        <v>48</v>
      </c>
      <c r="P51">
        <v>6</v>
      </c>
    </row>
    <row r="52" spans="1:16" x14ac:dyDescent="0.35">
      <c r="A52" s="1" t="s">
        <v>15</v>
      </c>
      <c r="B52" s="1" t="s">
        <v>417</v>
      </c>
      <c r="C52" s="1" t="s">
        <v>418</v>
      </c>
      <c r="D52" s="1" t="s">
        <v>18</v>
      </c>
      <c r="E52">
        <v>999</v>
      </c>
      <c r="F52" s="1" t="s">
        <v>419</v>
      </c>
      <c r="G52" s="1" t="s">
        <v>67</v>
      </c>
      <c r="H52" s="1" t="s">
        <v>21</v>
      </c>
      <c r="I52" s="1" t="s">
        <v>53</v>
      </c>
      <c r="J52" s="1" t="s">
        <v>131</v>
      </c>
      <c r="K52" s="1" t="s">
        <v>24</v>
      </c>
      <c r="L52" s="1" t="s">
        <v>25</v>
      </c>
      <c r="M52" s="1" t="s">
        <v>420</v>
      </c>
      <c r="N52" s="1" t="s">
        <v>25</v>
      </c>
      <c r="O52" s="1" t="s">
        <v>420</v>
      </c>
      <c r="P52">
        <v>6</v>
      </c>
    </row>
    <row r="53" spans="1:16" x14ac:dyDescent="0.35">
      <c r="A53" s="1" t="s">
        <v>15</v>
      </c>
      <c r="B53" s="1" t="s">
        <v>421</v>
      </c>
      <c r="C53" s="1" t="s">
        <v>422</v>
      </c>
      <c r="D53" s="1" t="s">
        <v>18</v>
      </c>
      <c r="E53">
        <v>999</v>
      </c>
      <c r="F53" s="1" t="s">
        <v>423</v>
      </c>
      <c r="G53" s="1" t="s">
        <v>19</v>
      </c>
      <c r="H53" s="1" t="s">
        <v>135</v>
      </c>
      <c r="I53" s="1" t="s">
        <v>53</v>
      </c>
      <c r="J53" s="1" t="s">
        <v>126</v>
      </c>
      <c r="K53" s="1" t="s">
        <v>24</v>
      </c>
      <c r="L53" s="1" t="s">
        <v>25</v>
      </c>
      <c r="M53" s="1" t="s">
        <v>424</v>
      </c>
      <c r="N53" s="1" t="s">
        <v>25</v>
      </c>
      <c r="O53" s="1" t="s">
        <v>424</v>
      </c>
      <c r="P53">
        <v>6</v>
      </c>
    </row>
    <row r="54" spans="1:16" x14ac:dyDescent="0.35">
      <c r="A54" s="1" t="s">
        <v>15</v>
      </c>
      <c r="B54" s="1" t="s">
        <v>425</v>
      </c>
      <c r="C54" s="1" t="s">
        <v>426</v>
      </c>
      <c r="D54" s="1" t="s">
        <v>18</v>
      </c>
      <c r="E54">
        <v>999</v>
      </c>
      <c r="F54" s="1" t="s">
        <v>427</v>
      </c>
      <c r="G54" s="1" t="s">
        <v>18</v>
      </c>
      <c r="H54" s="1" t="s">
        <v>135</v>
      </c>
      <c r="I54" s="1" t="s">
        <v>53</v>
      </c>
      <c r="J54" s="1" t="s">
        <v>126</v>
      </c>
      <c r="K54" s="1" t="s">
        <v>24</v>
      </c>
      <c r="L54" s="1" t="s">
        <v>25</v>
      </c>
      <c r="M54" s="1" t="s">
        <v>424</v>
      </c>
      <c r="N54" s="1" t="s">
        <v>25</v>
      </c>
      <c r="O54" s="1" t="s">
        <v>424</v>
      </c>
      <c r="P54">
        <v>6</v>
      </c>
    </row>
    <row r="55" spans="1:16" x14ac:dyDescent="0.35">
      <c r="A55" s="1" t="s">
        <v>15</v>
      </c>
      <c r="B55" s="1" t="s">
        <v>428</v>
      </c>
      <c r="C55" s="1" t="s">
        <v>429</v>
      </c>
      <c r="D55" s="1" t="s">
        <v>18</v>
      </c>
      <c r="E55">
        <v>999</v>
      </c>
      <c r="F55" s="1" t="s">
        <v>430</v>
      </c>
      <c r="G55" s="1" t="s">
        <v>29</v>
      </c>
      <c r="H55" s="1" t="s">
        <v>21</v>
      </c>
      <c r="I55" s="1" t="s">
        <v>53</v>
      </c>
      <c r="J55" s="1" t="s">
        <v>143</v>
      </c>
      <c r="K55" s="1" t="s">
        <v>24</v>
      </c>
      <c r="L55" s="1" t="s">
        <v>25</v>
      </c>
      <c r="M55" s="1" t="s">
        <v>431</v>
      </c>
      <c r="N55" s="1" t="s">
        <v>25</v>
      </c>
      <c r="O55" s="1" t="s">
        <v>431</v>
      </c>
      <c r="P55">
        <v>6</v>
      </c>
    </row>
    <row r="56" spans="1:16" x14ac:dyDescent="0.35">
      <c r="A56" s="1" t="s">
        <v>15</v>
      </c>
      <c r="B56" s="1" t="s">
        <v>432</v>
      </c>
      <c r="C56" s="1" t="s">
        <v>433</v>
      </c>
      <c r="D56" s="1" t="s">
        <v>18</v>
      </c>
      <c r="E56">
        <v>999</v>
      </c>
      <c r="F56" s="1" t="s">
        <v>434</v>
      </c>
      <c r="G56" s="1" t="s">
        <v>18</v>
      </c>
      <c r="H56" s="1" t="s">
        <v>21</v>
      </c>
      <c r="I56" s="1" t="s">
        <v>53</v>
      </c>
      <c r="J56" s="1" t="s">
        <v>148</v>
      </c>
      <c r="K56" s="1" t="s">
        <v>24</v>
      </c>
      <c r="L56" s="1" t="s">
        <v>25</v>
      </c>
      <c r="M56" s="1" t="s">
        <v>435</v>
      </c>
      <c r="N56" s="1" t="s">
        <v>25</v>
      </c>
      <c r="O56" s="1" t="s">
        <v>435</v>
      </c>
      <c r="P56">
        <v>6</v>
      </c>
    </row>
    <row r="57" spans="1:16" x14ac:dyDescent="0.35">
      <c r="A57" s="1" t="s">
        <v>15</v>
      </c>
      <c r="B57" s="1" t="s">
        <v>436</v>
      </c>
      <c r="C57" s="1" t="s">
        <v>437</v>
      </c>
      <c r="D57" s="1" t="s">
        <v>18</v>
      </c>
      <c r="E57">
        <v>999</v>
      </c>
      <c r="F57" s="1" t="s">
        <v>438</v>
      </c>
      <c r="G57" s="1" t="s">
        <v>73</v>
      </c>
      <c r="H57" s="1" t="s">
        <v>21</v>
      </c>
      <c r="I57" s="1" t="s">
        <v>53</v>
      </c>
      <c r="J57" s="1" t="s">
        <v>152</v>
      </c>
      <c r="K57" s="1" t="s">
        <v>24</v>
      </c>
      <c r="L57" s="1" t="s">
        <v>25</v>
      </c>
      <c r="M57" s="1" t="s">
        <v>435</v>
      </c>
      <c r="N57" s="1" t="s">
        <v>25</v>
      </c>
      <c r="O57" s="1" t="s">
        <v>435</v>
      </c>
      <c r="P57">
        <v>6</v>
      </c>
    </row>
    <row r="58" spans="1:16" x14ac:dyDescent="0.35">
      <c r="A58" s="1" t="s">
        <v>15</v>
      </c>
      <c r="B58" s="1" t="s">
        <v>439</v>
      </c>
      <c r="C58" s="1" t="s">
        <v>440</v>
      </c>
      <c r="D58" s="1" t="s">
        <v>18</v>
      </c>
      <c r="E58">
        <v>999</v>
      </c>
      <c r="F58" s="1" t="s">
        <v>441</v>
      </c>
      <c r="G58" s="1" t="s">
        <v>18</v>
      </c>
      <c r="H58" s="1" t="s">
        <v>21</v>
      </c>
      <c r="I58" s="1" t="s">
        <v>53</v>
      </c>
      <c r="J58" s="1" t="s">
        <v>143</v>
      </c>
      <c r="K58" s="1" t="s">
        <v>24</v>
      </c>
      <c r="L58" s="1" t="s">
        <v>25</v>
      </c>
      <c r="M58" s="1" t="s">
        <v>442</v>
      </c>
      <c r="N58" s="1" t="s">
        <v>25</v>
      </c>
      <c r="O58" s="1" t="s">
        <v>442</v>
      </c>
      <c r="P58">
        <v>6</v>
      </c>
    </row>
    <row r="59" spans="1:16" x14ac:dyDescent="0.35">
      <c r="A59" s="1" t="s">
        <v>15</v>
      </c>
      <c r="B59" s="1" t="s">
        <v>443</v>
      </c>
      <c r="C59" s="1" t="s">
        <v>444</v>
      </c>
      <c r="D59" s="1" t="s">
        <v>18</v>
      </c>
      <c r="E59">
        <v>999</v>
      </c>
      <c r="F59" s="1" t="s">
        <v>445</v>
      </c>
      <c r="G59" s="1" t="s">
        <v>18</v>
      </c>
      <c r="H59" s="1" t="s">
        <v>135</v>
      </c>
      <c r="I59" s="1" t="s">
        <v>53</v>
      </c>
      <c r="J59" s="1" t="s">
        <v>126</v>
      </c>
      <c r="K59" s="1" t="s">
        <v>24</v>
      </c>
      <c r="L59" s="1" t="s">
        <v>25</v>
      </c>
      <c r="M59" s="1" t="s">
        <v>446</v>
      </c>
      <c r="N59" s="1" t="s">
        <v>25</v>
      </c>
      <c r="O59" s="1" t="s">
        <v>446</v>
      </c>
      <c r="P59">
        <v>6</v>
      </c>
    </row>
    <row r="60" spans="1:16" x14ac:dyDescent="0.35">
      <c r="A60" s="1" t="s">
        <v>15</v>
      </c>
      <c r="B60" s="1" t="s">
        <v>447</v>
      </c>
      <c r="C60" s="1" t="s">
        <v>448</v>
      </c>
      <c r="D60" s="1" t="s">
        <v>18</v>
      </c>
      <c r="E60">
        <v>999</v>
      </c>
      <c r="F60" s="1" t="s">
        <v>449</v>
      </c>
      <c r="G60" s="1" t="s">
        <v>29</v>
      </c>
      <c r="H60" s="1" t="s">
        <v>135</v>
      </c>
      <c r="I60" s="1" t="s">
        <v>53</v>
      </c>
      <c r="J60" s="1" t="s">
        <v>126</v>
      </c>
      <c r="K60" s="1" t="s">
        <v>24</v>
      </c>
      <c r="L60" s="1" t="s">
        <v>25</v>
      </c>
      <c r="M60" s="1" t="s">
        <v>450</v>
      </c>
      <c r="N60" s="1" t="s">
        <v>25</v>
      </c>
      <c r="O60" s="1" t="s">
        <v>450</v>
      </c>
      <c r="P60">
        <v>6</v>
      </c>
    </row>
    <row r="61" spans="1:16" x14ac:dyDescent="0.35">
      <c r="A61" s="1" t="s">
        <v>15</v>
      </c>
      <c r="B61" s="1" t="s">
        <v>746</v>
      </c>
      <c r="C61" s="1" t="s">
        <v>747</v>
      </c>
      <c r="D61" s="1" t="s">
        <v>19</v>
      </c>
      <c r="E61">
        <v>999</v>
      </c>
      <c r="F61" s="1" t="s">
        <v>748</v>
      </c>
      <c r="G61" s="1" t="s">
        <v>29</v>
      </c>
      <c r="H61" s="1" t="s">
        <v>135</v>
      </c>
      <c r="I61" s="1" t="s">
        <v>53</v>
      </c>
      <c r="J61" s="1" t="s">
        <v>126</v>
      </c>
      <c r="K61" s="1" t="s">
        <v>24</v>
      </c>
      <c r="L61" s="1" t="s">
        <v>25</v>
      </c>
      <c r="M61" s="1" t="s">
        <v>749</v>
      </c>
      <c r="N61" s="1" t="s">
        <v>25</v>
      </c>
      <c r="O61" s="1" t="s">
        <v>749</v>
      </c>
      <c r="P61">
        <v>6</v>
      </c>
    </row>
    <row r="62" spans="1:16" x14ac:dyDescent="0.35">
      <c r="A62" s="1" t="s">
        <v>15</v>
      </c>
      <c r="B62" s="1" t="s">
        <v>54</v>
      </c>
      <c r="C62" s="1" t="s">
        <v>55</v>
      </c>
      <c r="D62" s="1" t="s">
        <v>18</v>
      </c>
      <c r="E62">
        <v>7</v>
      </c>
      <c r="F62" s="1" t="s">
        <v>57</v>
      </c>
      <c r="G62" s="1" t="s">
        <v>18</v>
      </c>
      <c r="H62" s="1" t="s">
        <v>21</v>
      </c>
      <c r="I62" s="1" t="s">
        <v>58</v>
      </c>
      <c r="J62" s="1" t="s">
        <v>23</v>
      </c>
      <c r="K62" s="1" t="s">
        <v>24</v>
      </c>
      <c r="L62" s="1" t="s">
        <v>25</v>
      </c>
      <c r="M62" s="1" t="s">
        <v>59</v>
      </c>
      <c r="N62" s="1" t="s">
        <v>25</v>
      </c>
      <c r="O62" s="1" t="s">
        <v>59</v>
      </c>
      <c r="P62">
        <v>7</v>
      </c>
    </row>
    <row r="63" spans="1:16" x14ac:dyDescent="0.35">
      <c r="A63" s="1" t="s">
        <v>15</v>
      </c>
      <c r="B63" s="1" t="s">
        <v>196</v>
      </c>
      <c r="C63" s="1" t="s">
        <v>197</v>
      </c>
      <c r="D63" s="1" t="s">
        <v>18</v>
      </c>
      <c r="E63">
        <v>999</v>
      </c>
      <c r="F63" s="1" t="s">
        <v>198</v>
      </c>
      <c r="G63" s="1" t="s">
        <v>45</v>
      </c>
      <c r="H63" s="1" t="s">
        <v>21</v>
      </c>
      <c r="I63" s="1" t="s">
        <v>58</v>
      </c>
      <c r="J63" s="1" t="s">
        <v>131</v>
      </c>
      <c r="K63" s="1" t="s">
        <v>24</v>
      </c>
      <c r="L63" s="1" t="s">
        <v>25</v>
      </c>
      <c r="M63" s="1" t="s">
        <v>199</v>
      </c>
      <c r="N63" s="1" t="s">
        <v>25</v>
      </c>
      <c r="O63" s="1" t="s">
        <v>199</v>
      </c>
      <c r="P63">
        <v>7</v>
      </c>
    </row>
    <row r="64" spans="1:16" x14ac:dyDescent="0.35">
      <c r="A64" s="1" t="s">
        <v>15</v>
      </c>
      <c r="B64" s="1" t="s">
        <v>200</v>
      </c>
      <c r="C64" s="1" t="s">
        <v>201</v>
      </c>
      <c r="D64" s="1" t="s">
        <v>18</v>
      </c>
      <c r="E64">
        <v>999</v>
      </c>
      <c r="F64" s="1" t="s">
        <v>202</v>
      </c>
      <c r="G64" s="1" t="s">
        <v>19</v>
      </c>
      <c r="H64" s="1" t="s">
        <v>135</v>
      </c>
      <c r="I64" s="1" t="s">
        <v>58</v>
      </c>
      <c r="J64" s="1" t="s">
        <v>126</v>
      </c>
      <c r="K64" s="1" t="s">
        <v>24</v>
      </c>
      <c r="L64" s="1" t="s">
        <v>25</v>
      </c>
      <c r="M64" s="1" t="s">
        <v>199</v>
      </c>
      <c r="N64" s="1" t="s">
        <v>25</v>
      </c>
      <c r="O64" s="1" t="s">
        <v>199</v>
      </c>
      <c r="P64">
        <v>7</v>
      </c>
    </row>
    <row r="65" spans="1:16" x14ac:dyDescent="0.35">
      <c r="A65" s="1" t="s">
        <v>15</v>
      </c>
      <c r="B65" s="1" t="s">
        <v>203</v>
      </c>
      <c r="C65" s="1" t="s">
        <v>204</v>
      </c>
      <c r="D65" s="1" t="s">
        <v>18</v>
      </c>
      <c r="E65">
        <v>999</v>
      </c>
      <c r="F65" s="1" t="s">
        <v>205</v>
      </c>
      <c r="G65" s="1" t="s">
        <v>18</v>
      </c>
      <c r="H65" s="1" t="s">
        <v>135</v>
      </c>
      <c r="I65" s="1" t="s">
        <v>58</v>
      </c>
      <c r="J65" s="1" t="s">
        <v>126</v>
      </c>
      <c r="K65" s="1" t="s">
        <v>24</v>
      </c>
      <c r="L65" s="1" t="s">
        <v>25</v>
      </c>
      <c r="M65" s="1" t="s">
        <v>206</v>
      </c>
      <c r="N65" s="1" t="s">
        <v>25</v>
      </c>
      <c r="O65" s="1" t="s">
        <v>206</v>
      </c>
      <c r="P65">
        <v>7</v>
      </c>
    </row>
    <row r="66" spans="1:16" x14ac:dyDescent="0.35">
      <c r="A66" s="1" t="s">
        <v>15</v>
      </c>
      <c r="B66" s="1" t="s">
        <v>207</v>
      </c>
      <c r="C66" s="1" t="s">
        <v>208</v>
      </c>
      <c r="D66" s="1" t="s">
        <v>18</v>
      </c>
      <c r="E66">
        <v>999</v>
      </c>
      <c r="F66" s="1" t="s">
        <v>209</v>
      </c>
      <c r="G66" s="1" t="s">
        <v>29</v>
      </c>
      <c r="H66" s="1" t="s">
        <v>21</v>
      </c>
      <c r="I66" s="1" t="s">
        <v>58</v>
      </c>
      <c r="J66" s="1" t="s">
        <v>143</v>
      </c>
      <c r="K66" s="1" t="s">
        <v>24</v>
      </c>
      <c r="L66" s="1" t="s">
        <v>25</v>
      </c>
      <c r="M66" s="1" t="s">
        <v>206</v>
      </c>
      <c r="N66" s="1" t="s">
        <v>25</v>
      </c>
      <c r="O66" s="1" t="s">
        <v>206</v>
      </c>
      <c r="P66">
        <v>7</v>
      </c>
    </row>
    <row r="67" spans="1:16" x14ac:dyDescent="0.35">
      <c r="A67" s="1" t="s">
        <v>15</v>
      </c>
      <c r="B67" s="1" t="s">
        <v>210</v>
      </c>
      <c r="C67" s="1" t="s">
        <v>211</v>
      </c>
      <c r="D67" s="1" t="s">
        <v>18</v>
      </c>
      <c r="E67">
        <v>999</v>
      </c>
      <c r="F67" s="1" t="s">
        <v>212</v>
      </c>
      <c r="G67" s="1" t="s">
        <v>18</v>
      </c>
      <c r="H67" s="1" t="s">
        <v>21</v>
      </c>
      <c r="I67" s="1" t="s">
        <v>58</v>
      </c>
      <c r="J67" s="1" t="s">
        <v>148</v>
      </c>
      <c r="K67" s="1" t="s">
        <v>24</v>
      </c>
      <c r="L67" s="1" t="s">
        <v>25</v>
      </c>
      <c r="M67" s="1" t="s">
        <v>213</v>
      </c>
      <c r="N67" s="1" t="s">
        <v>25</v>
      </c>
      <c r="O67" s="1" t="s">
        <v>213</v>
      </c>
      <c r="P67">
        <v>7</v>
      </c>
    </row>
    <row r="68" spans="1:16" x14ac:dyDescent="0.35">
      <c r="A68" s="1" t="s">
        <v>15</v>
      </c>
      <c r="B68" s="1" t="s">
        <v>214</v>
      </c>
      <c r="C68" s="1" t="s">
        <v>215</v>
      </c>
      <c r="D68" s="1" t="s">
        <v>18</v>
      </c>
      <c r="E68">
        <v>999</v>
      </c>
      <c r="F68" s="1" t="s">
        <v>216</v>
      </c>
      <c r="G68" s="1" t="s">
        <v>51</v>
      </c>
      <c r="H68" s="1" t="s">
        <v>21</v>
      </c>
      <c r="I68" s="1" t="s">
        <v>58</v>
      </c>
      <c r="J68" s="1" t="s">
        <v>152</v>
      </c>
      <c r="K68" s="1" t="s">
        <v>24</v>
      </c>
      <c r="L68" s="1" t="s">
        <v>25</v>
      </c>
      <c r="M68" s="1" t="s">
        <v>213</v>
      </c>
      <c r="N68" s="1" t="s">
        <v>25</v>
      </c>
      <c r="O68" s="1" t="s">
        <v>213</v>
      </c>
      <c r="P68">
        <v>7</v>
      </c>
    </row>
    <row r="69" spans="1:16" x14ac:dyDescent="0.35">
      <c r="A69" s="1" t="s">
        <v>15</v>
      </c>
      <c r="B69" s="1" t="s">
        <v>217</v>
      </c>
      <c r="C69" s="1" t="s">
        <v>218</v>
      </c>
      <c r="D69" s="1" t="s">
        <v>18</v>
      </c>
      <c r="E69">
        <v>999</v>
      </c>
      <c r="F69" s="1" t="s">
        <v>219</v>
      </c>
      <c r="G69" s="1" t="s">
        <v>18</v>
      </c>
      <c r="H69" s="1" t="s">
        <v>21</v>
      </c>
      <c r="I69" s="1" t="s">
        <v>58</v>
      </c>
      <c r="J69" s="1" t="s">
        <v>143</v>
      </c>
      <c r="K69" s="1" t="s">
        <v>24</v>
      </c>
      <c r="L69" s="1" t="s">
        <v>25</v>
      </c>
      <c r="M69" s="1" t="s">
        <v>220</v>
      </c>
      <c r="N69" s="1" t="s">
        <v>25</v>
      </c>
      <c r="O69" s="1" t="s">
        <v>220</v>
      </c>
      <c r="P69">
        <v>7</v>
      </c>
    </row>
    <row r="70" spans="1:16" x14ac:dyDescent="0.35">
      <c r="A70" s="1" t="s">
        <v>15</v>
      </c>
      <c r="B70" s="1" t="s">
        <v>221</v>
      </c>
      <c r="C70" s="1" t="s">
        <v>222</v>
      </c>
      <c r="D70" s="1" t="s">
        <v>18</v>
      </c>
      <c r="E70">
        <v>999</v>
      </c>
      <c r="F70" s="1" t="s">
        <v>223</v>
      </c>
      <c r="G70" s="1" t="s">
        <v>18</v>
      </c>
      <c r="H70" s="1" t="s">
        <v>135</v>
      </c>
      <c r="I70" s="1" t="s">
        <v>58</v>
      </c>
      <c r="J70" s="1" t="s">
        <v>126</v>
      </c>
      <c r="K70" s="1" t="s">
        <v>24</v>
      </c>
      <c r="L70" s="1" t="s">
        <v>25</v>
      </c>
      <c r="M70" s="1" t="s">
        <v>224</v>
      </c>
      <c r="N70" s="1" t="s">
        <v>25</v>
      </c>
      <c r="O70" s="1" t="s">
        <v>224</v>
      </c>
      <c r="P70">
        <v>7</v>
      </c>
    </row>
    <row r="71" spans="1:16" x14ac:dyDescent="0.35">
      <c r="A71" s="1" t="s">
        <v>15</v>
      </c>
      <c r="B71" s="1" t="s">
        <v>225</v>
      </c>
      <c r="C71" s="1" t="s">
        <v>226</v>
      </c>
      <c r="D71" s="1" t="s">
        <v>18</v>
      </c>
      <c r="E71">
        <v>999</v>
      </c>
      <c r="F71" s="1" t="s">
        <v>227</v>
      </c>
      <c r="G71" s="1" t="s">
        <v>29</v>
      </c>
      <c r="H71" s="1" t="s">
        <v>135</v>
      </c>
      <c r="I71" s="1" t="s">
        <v>58</v>
      </c>
      <c r="J71" s="1" t="s">
        <v>126</v>
      </c>
      <c r="K71" s="1" t="s">
        <v>24</v>
      </c>
      <c r="L71" s="1" t="s">
        <v>25</v>
      </c>
      <c r="M71" s="1" t="s">
        <v>224</v>
      </c>
      <c r="N71" s="1" t="s">
        <v>25</v>
      </c>
      <c r="O71" s="1" t="s">
        <v>224</v>
      </c>
      <c r="P71">
        <v>7</v>
      </c>
    </row>
    <row r="72" spans="1:16" x14ac:dyDescent="0.35">
      <c r="A72" s="1" t="s">
        <v>15</v>
      </c>
      <c r="B72" s="1" t="s">
        <v>60</v>
      </c>
      <c r="C72" s="1" t="s">
        <v>61</v>
      </c>
      <c r="D72" s="1" t="s">
        <v>18</v>
      </c>
      <c r="E72">
        <v>8</v>
      </c>
      <c r="F72" s="1" t="s">
        <v>63</v>
      </c>
      <c r="G72" s="1" t="s">
        <v>18</v>
      </c>
      <c r="H72" s="1" t="s">
        <v>21</v>
      </c>
      <c r="I72" s="1" t="s">
        <v>64</v>
      </c>
      <c r="J72" s="1" t="s">
        <v>23</v>
      </c>
      <c r="K72" s="1" t="s">
        <v>24</v>
      </c>
      <c r="L72" s="1" t="s">
        <v>25</v>
      </c>
      <c r="M72" s="1" t="s">
        <v>59</v>
      </c>
      <c r="N72" s="1" t="s">
        <v>25</v>
      </c>
      <c r="O72" s="1" t="s">
        <v>59</v>
      </c>
      <c r="P72">
        <v>8</v>
      </c>
    </row>
    <row r="73" spans="1:16" x14ac:dyDescent="0.35">
      <c r="A73" s="1" t="s">
        <v>15</v>
      </c>
      <c r="B73" s="1" t="s">
        <v>549</v>
      </c>
      <c r="C73" s="1" t="s">
        <v>550</v>
      </c>
      <c r="D73" s="1" t="s">
        <v>18</v>
      </c>
      <c r="E73">
        <v>999</v>
      </c>
      <c r="F73" s="1" t="s">
        <v>551</v>
      </c>
      <c r="G73" s="1" t="s">
        <v>51</v>
      </c>
      <c r="H73" s="1" t="s">
        <v>21</v>
      </c>
      <c r="I73" s="1" t="s">
        <v>64</v>
      </c>
      <c r="J73" s="1" t="s">
        <v>131</v>
      </c>
      <c r="K73" s="1" t="s">
        <v>24</v>
      </c>
      <c r="L73" s="1" t="s">
        <v>25</v>
      </c>
      <c r="M73" s="1" t="s">
        <v>552</v>
      </c>
      <c r="N73" s="1" t="s">
        <v>25</v>
      </c>
      <c r="O73" s="1" t="s">
        <v>552</v>
      </c>
      <c r="P73">
        <v>8</v>
      </c>
    </row>
    <row r="74" spans="1:16" x14ac:dyDescent="0.35">
      <c r="A74" s="1" t="s">
        <v>15</v>
      </c>
      <c r="B74" s="1" t="s">
        <v>553</v>
      </c>
      <c r="C74" s="1" t="s">
        <v>554</v>
      </c>
      <c r="D74" s="1" t="s">
        <v>18</v>
      </c>
      <c r="E74">
        <v>999</v>
      </c>
      <c r="F74" s="1" t="s">
        <v>555</v>
      </c>
      <c r="G74" s="1" t="s">
        <v>29</v>
      </c>
      <c r="H74" s="1" t="s">
        <v>135</v>
      </c>
      <c r="I74" s="1" t="s">
        <v>64</v>
      </c>
      <c r="J74" s="1" t="s">
        <v>126</v>
      </c>
      <c r="K74" s="1" t="s">
        <v>24</v>
      </c>
      <c r="L74" s="1" t="s">
        <v>25</v>
      </c>
      <c r="M74" s="1" t="s">
        <v>556</v>
      </c>
      <c r="N74" s="1" t="s">
        <v>25</v>
      </c>
      <c r="O74" s="1" t="s">
        <v>556</v>
      </c>
      <c r="P74">
        <v>8</v>
      </c>
    </row>
    <row r="75" spans="1:16" x14ac:dyDescent="0.35">
      <c r="A75" s="1" t="s">
        <v>15</v>
      </c>
      <c r="B75" s="1" t="s">
        <v>557</v>
      </c>
      <c r="C75" s="1" t="s">
        <v>558</v>
      </c>
      <c r="D75" s="1" t="s">
        <v>18</v>
      </c>
      <c r="E75">
        <v>999</v>
      </c>
      <c r="F75" s="1" t="s">
        <v>559</v>
      </c>
      <c r="G75" s="1" t="s">
        <v>18</v>
      </c>
      <c r="H75" s="1" t="s">
        <v>135</v>
      </c>
      <c r="I75" s="1" t="s">
        <v>64</v>
      </c>
      <c r="J75" s="1" t="s">
        <v>126</v>
      </c>
      <c r="K75" s="1" t="s">
        <v>24</v>
      </c>
      <c r="L75" s="1" t="s">
        <v>25</v>
      </c>
      <c r="M75" s="1" t="s">
        <v>556</v>
      </c>
      <c r="N75" s="1" t="s">
        <v>25</v>
      </c>
      <c r="O75" s="1" t="s">
        <v>556</v>
      </c>
      <c r="P75">
        <v>8</v>
      </c>
    </row>
    <row r="76" spans="1:16" x14ac:dyDescent="0.35">
      <c r="A76" s="1" t="s">
        <v>15</v>
      </c>
      <c r="B76" s="1" t="s">
        <v>560</v>
      </c>
      <c r="C76" s="1" t="s">
        <v>561</v>
      </c>
      <c r="D76" s="1" t="s">
        <v>18</v>
      </c>
      <c r="E76">
        <v>999</v>
      </c>
      <c r="F76" s="1" t="s">
        <v>562</v>
      </c>
      <c r="G76" s="1" t="s">
        <v>34</v>
      </c>
      <c r="H76" s="1" t="s">
        <v>21</v>
      </c>
      <c r="I76" s="1" t="s">
        <v>64</v>
      </c>
      <c r="J76" s="1" t="s">
        <v>143</v>
      </c>
      <c r="K76" s="1" t="s">
        <v>24</v>
      </c>
      <c r="L76" s="1" t="s">
        <v>25</v>
      </c>
      <c r="M76" s="1" t="s">
        <v>563</v>
      </c>
      <c r="N76" s="1" t="s">
        <v>25</v>
      </c>
      <c r="O76" s="1" t="s">
        <v>563</v>
      </c>
      <c r="P76">
        <v>8</v>
      </c>
    </row>
    <row r="77" spans="1:16" x14ac:dyDescent="0.35">
      <c r="A77" s="1" t="s">
        <v>15</v>
      </c>
      <c r="B77" s="1" t="s">
        <v>564</v>
      </c>
      <c r="C77" s="1" t="s">
        <v>565</v>
      </c>
      <c r="D77" s="1" t="s">
        <v>18</v>
      </c>
      <c r="E77">
        <v>999</v>
      </c>
      <c r="F77" s="1" t="s">
        <v>566</v>
      </c>
      <c r="G77" s="1" t="s">
        <v>18</v>
      </c>
      <c r="H77" s="1" t="s">
        <v>21</v>
      </c>
      <c r="I77" s="1" t="s">
        <v>64</v>
      </c>
      <c r="J77" s="1" t="s">
        <v>148</v>
      </c>
      <c r="K77" s="1" t="s">
        <v>24</v>
      </c>
      <c r="L77" s="1" t="s">
        <v>25</v>
      </c>
      <c r="M77" s="1" t="s">
        <v>563</v>
      </c>
      <c r="N77" s="1" t="s">
        <v>25</v>
      </c>
      <c r="O77" s="1" t="s">
        <v>563</v>
      </c>
      <c r="P77">
        <v>8</v>
      </c>
    </row>
    <row r="78" spans="1:16" x14ac:dyDescent="0.35">
      <c r="A78" s="1" t="s">
        <v>15</v>
      </c>
      <c r="B78" s="1" t="s">
        <v>567</v>
      </c>
      <c r="C78" s="1" t="s">
        <v>568</v>
      </c>
      <c r="D78" s="1" t="s">
        <v>18</v>
      </c>
      <c r="E78">
        <v>999</v>
      </c>
      <c r="F78" s="1" t="s">
        <v>569</v>
      </c>
      <c r="G78" s="1" t="s">
        <v>56</v>
      </c>
      <c r="H78" s="1" t="s">
        <v>21</v>
      </c>
      <c r="I78" s="1" t="s">
        <v>64</v>
      </c>
      <c r="J78" s="1" t="s">
        <v>152</v>
      </c>
      <c r="K78" s="1" t="s">
        <v>24</v>
      </c>
      <c r="L78" s="1" t="s">
        <v>25</v>
      </c>
      <c r="M78" s="1" t="s">
        <v>570</v>
      </c>
      <c r="N78" s="1" t="s">
        <v>25</v>
      </c>
      <c r="O78" s="1" t="s">
        <v>570</v>
      </c>
      <c r="P78">
        <v>8</v>
      </c>
    </row>
    <row r="79" spans="1:16" x14ac:dyDescent="0.35">
      <c r="A79" s="1" t="s">
        <v>15</v>
      </c>
      <c r="B79" s="1" t="s">
        <v>571</v>
      </c>
      <c r="C79" s="1" t="s">
        <v>572</v>
      </c>
      <c r="D79" s="1" t="s">
        <v>18</v>
      </c>
      <c r="E79">
        <v>999</v>
      </c>
      <c r="F79" s="1" t="s">
        <v>573</v>
      </c>
      <c r="G79" s="1" t="s">
        <v>18</v>
      </c>
      <c r="H79" s="1" t="s">
        <v>21</v>
      </c>
      <c r="I79" s="1" t="s">
        <v>64</v>
      </c>
      <c r="J79" s="1" t="s">
        <v>143</v>
      </c>
      <c r="K79" s="1" t="s">
        <v>24</v>
      </c>
      <c r="L79" s="1" t="s">
        <v>25</v>
      </c>
      <c r="M79" s="1" t="s">
        <v>570</v>
      </c>
      <c r="N79" s="1" t="s">
        <v>25</v>
      </c>
      <c r="O79" s="1" t="s">
        <v>570</v>
      </c>
      <c r="P79">
        <v>8</v>
      </c>
    </row>
    <row r="80" spans="1:16" x14ac:dyDescent="0.35">
      <c r="A80" s="1" t="s">
        <v>15</v>
      </c>
      <c r="B80" s="1" t="s">
        <v>574</v>
      </c>
      <c r="C80" s="1" t="s">
        <v>575</v>
      </c>
      <c r="D80" s="1" t="s">
        <v>18</v>
      </c>
      <c r="E80">
        <v>999</v>
      </c>
      <c r="F80" s="1" t="s">
        <v>576</v>
      </c>
      <c r="G80" s="1" t="s">
        <v>18</v>
      </c>
      <c r="H80" s="1" t="s">
        <v>135</v>
      </c>
      <c r="I80" s="1" t="s">
        <v>64</v>
      </c>
      <c r="J80" s="1" t="s">
        <v>126</v>
      </c>
      <c r="K80" s="1" t="s">
        <v>24</v>
      </c>
      <c r="L80" s="1" t="s">
        <v>25</v>
      </c>
      <c r="M80" s="1" t="s">
        <v>577</v>
      </c>
      <c r="N80" s="1" t="s">
        <v>25</v>
      </c>
      <c r="O80" s="1" t="s">
        <v>577</v>
      </c>
      <c r="P80">
        <v>8</v>
      </c>
    </row>
    <row r="81" spans="1:16" x14ac:dyDescent="0.35">
      <c r="A81" s="1" t="s">
        <v>15</v>
      </c>
      <c r="B81" s="1" t="s">
        <v>578</v>
      </c>
      <c r="C81" s="1" t="s">
        <v>579</v>
      </c>
      <c r="D81" s="1" t="s">
        <v>18</v>
      </c>
      <c r="E81">
        <v>999</v>
      </c>
      <c r="F81" s="1" t="s">
        <v>580</v>
      </c>
      <c r="G81" s="1" t="s">
        <v>34</v>
      </c>
      <c r="H81" s="1" t="s">
        <v>135</v>
      </c>
      <c r="I81" s="1" t="s">
        <v>64</v>
      </c>
      <c r="J81" s="1" t="s">
        <v>126</v>
      </c>
      <c r="K81" s="1" t="s">
        <v>24</v>
      </c>
      <c r="L81" s="1" t="s">
        <v>25</v>
      </c>
      <c r="M81" s="1" t="s">
        <v>577</v>
      </c>
      <c r="N81" s="1" t="s">
        <v>25</v>
      </c>
      <c r="O81" s="1" t="s">
        <v>577</v>
      </c>
      <c r="P81">
        <v>8</v>
      </c>
    </row>
    <row r="82" spans="1:16" x14ac:dyDescent="0.35">
      <c r="A82" s="1" t="s">
        <v>15</v>
      </c>
      <c r="B82" s="1" t="s">
        <v>65</v>
      </c>
      <c r="C82" s="1" t="s">
        <v>66</v>
      </c>
      <c r="D82" s="1" t="s">
        <v>18</v>
      </c>
      <c r="E82">
        <v>9</v>
      </c>
      <c r="F82" s="1" t="s">
        <v>68</v>
      </c>
      <c r="G82" s="1" t="s">
        <v>18</v>
      </c>
      <c r="H82" s="1" t="s">
        <v>21</v>
      </c>
      <c r="I82" s="1" t="s">
        <v>69</v>
      </c>
      <c r="J82" s="1" t="s">
        <v>23</v>
      </c>
      <c r="K82" s="1" t="s">
        <v>24</v>
      </c>
      <c r="L82" s="1" t="s">
        <v>25</v>
      </c>
      <c r="M82" s="1" t="s">
        <v>70</v>
      </c>
      <c r="N82" s="1" t="s">
        <v>25</v>
      </c>
      <c r="O82" s="1" t="s">
        <v>70</v>
      </c>
      <c r="P82">
        <v>9</v>
      </c>
    </row>
    <row r="83" spans="1:16" x14ac:dyDescent="0.35">
      <c r="A83" s="1" t="s">
        <v>15</v>
      </c>
      <c r="B83" s="1" t="s">
        <v>128</v>
      </c>
      <c r="C83" s="1" t="s">
        <v>129</v>
      </c>
      <c r="D83" s="1" t="s">
        <v>18</v>
      </c>
      <c r="E83">
        <v>999</v>
      </c>
      <c r="F83" s="1" t="s">
        <v>130</v>
      </c>
      <c r="G83" s="1" t="s">
        <v>45</v>
      </c>
      <c r="H83" s="1" t="s">
        <v>21</v>
      </c>
      <c r="I83" s="1" t="s">
        <v>69</v>
      </c>
      <c r="J83" s="1" t="s">
        <v>131</v>
      </c>
      <c r="K83" s="1" t="s">
        <v>24</v>
      </c>
      <c r="L83" s="1" t="s">
        <v>25</v>
      </c>
      <c r="M83" s="1" t="s">
        <v>127</v>
      </c>
      <c r="N83" s="1" t="s">
        <v>25</v>
      </c>
      <c r="O83" s="1" t="s">
        <v>127</v>
      </c>
      <c r="P83">
        <v>9</v>
      </c>
    </row>
    <row r="84" spans="1:16" x14ac:dyDescent="0.35">
      <c r="A84" s="1" t="s">
        <v>15</v>
      </c>
      <c r="B84" s="1" t="s">
        <v>132</v>
      </c>
      <c r="C84" s="1" t="s">
        <v>133</v>
      </c>
      <c r="D84" s="1" t="s">
        <v>18</v>
      </c>
      <c r="E84">
        <v>999</v>
      </c>
      <c r="F84" s="1" t="s">
        <v>134</v>
      </c>
      <c r="G84" s="1" t="s">
        <v>19</v>
      </c>
      <c r="H84" s="1" t="s">
        <v>135</v>
      </c>
      <c r="I84" s="1" t="s">
        <v>69</v>
      </c>
      <c r="J84" s="1" t="s">
        <v>126</v>
      </c>
      <c r="K84" s="1" t="s">
        <v>24</v>
      </c>
      <c r="L84" s="1" t="s">
        <v>25</v>
      </c>
      <c r="M84" s="1" t="s">
        <v>136</v>
      </c>
      <c r="N84" s="1" t="s">
        <v>25</v>
      </c>
      <c r="O84" s="1" t="s">
        <v>136</v>
      </c>
      <c r="P84">
        <v>9</v>
      </c>
    </row>
    <row r="85" spans="1:16" x14ac:dyDescent="0.35">
      <c r="A85" s="1" t="s">
        <v>15</v>
      </c>
      <c r="B85" s="1" t="s">
        <v>137</v>
      </c>
      <c r="C85" s="1" t="s">
        <v>138</v>
      </c>
      <c r="D85" s="1" t="s">
        <v>18</v>
      </c>
      <c r="E85">
        <v>999</v>
      </c>
      <c r="F85" s="1" t="s">
        <v>139</v>
      </c>
      <c r="G85" s="1" t="s">
        <v>18</v>
      </c>
      <c r="H85" s="1" t="s">
        <v>135</v>
      </c>
      <c r="I85" s="1" t="s">
        <v>69</v>
      </c>
      <c r="J85" s="1" t="s">
        <v>126</v>
      </c>
      <c r="K85" s="1" t="s">
        <v>24</v>
      </c>
      <c r="L85" s="1" t="s">
        <v>25</v>
      </c>
      <c r="M85" s="1" t="s">
        <v>136</v>
      </c>
      <c r="N85" s="1" t="s">
        <v>25</v>
      </c>
      <c r="O85" s="1" t="s">
        <v>136</v>
      </c>
      <c r="P85">
        <v>9</v>
      </c>
    </row>
    <row r="86" spans="1:16" x14ac:dyDescent="0.35">
      <c r="A86" s="1" t="s">
        <v>15</v>
      </c>
      <c r="B86" s="1" t="s">
        <v>140</v>
      </c>
      <c r="C86" s="1" t="s">
        <v>141</v>
      </c>
      <c r="D86" s="1" t="s">
        <v>18</v>
      </c>
      <c r="E86">
        <v>999</v>
      </c>
      <c r="F86" s="1" t="s">
        <v>142</v>
      </c>
      <c r="G86" s="1" t="s">
        <v>29</v>
      </c>
      <c r="H86" s="1" t="s">
        <v>21</v>
      </c>
      <c r="I86" s="1" t="s">
        <v>69</v>
      </c>
      <c r="J86" s="1" t="s">
        <v>143</v>
      </c>
      <c r="K86" s="1" t="s">
        <v>24</v>
      </c>
      <c r="L86" s="1" t="s">
        <v>25</v>
      </c>
      <c r="M86" s="1" t="s">
        <v>144</v>
      </c>
      <c r="N86" s="1" t="s">
        <v>25</v>
      </c>
      <c r="O86" s="1" t="s">
        <v>144</v>
      </c>
      <c r="P86">
        <v>9</v>
      </c>
    </row>
    <row r="87" spans="1:16" x14ac:dyDescent="0.35">
      <c r="A87" s="1" t="s">
        <v>15</v>
      </c>
      <c r="B87" s="1" t="s">
        <v>145</v>
      </c>
      <c r="C87" s="1" t="s">
        <v>146</v>
      </c>
      <c r="D87" s="1" t="s">
        <v>18</v>
      </c>
      <c r="E87">
        <v>999</v>
      </c>
      <c r="F87" s="1" t="s">
        <v>147</v>
      </c>
      <c r="G87" s="1" t="s">
        <v>18</v>
      </c>
      <c r="H87" s="1" t="s">
        <v>21</v>
      </c>
      <c r="I87" s="1" t="s">
        <v>69</v>
      </c>
      <c r="J87" s="1" t="s">
        <v>148</v>
      </c>
      <c r="K87" s="1" t="s">
        <v>24</v>
      </c>
      <c r="L87" s="1" t="s">
        <v>25</v>
      </c>
      <c r="M87" s="1" t="s">
        <v>144</v>
      </c>
      <c r="N87" s="1" t="s">
        <v>25</v>
      </c>
      <c r="O87" s="1" t="s">
        <v>144</v>
      </c>
      <c r="P87">
        <v>9</v>
      </c>
    </row>
    <row r="88" spans="1:16" x14ac:dyDescent="0.35">
      <c r="A88" s="1" t="s">
        <v>15</v>
      </c>
      <c r="B88" s="1" t="s">
        <v>149</v>
      </c>
      <c r="C88" s="1" t="s">
        <v>150</v>
      </c>
      <c r="D88" s="1" t="s">
        <v>18</v>
      </c>
      <c r="E88">
        <v>999</v>
      </c>
      <c r="F88" s="1" t="s">
        <v>151</v>
      </c>
      <c r="G88" s="1" t="s">
        <v>51</v>
      </c>
      <c r="H88" s="1" t="s">
        <v>21</v>
      </c>
      <c r="I88" s="1" t="s">
        <v>69</v>
      </c>
      <c r="J88" s="1" t="s">
        <v>152</v>
      </c>
      <c r="K88" s="1" t="s">
        <v>24</v>
      </c>
      <c r="L88" s="1" t="s">
        <v>25</v>
      </c>
      <c r="M88" s="1" t="s">
        <v>153</v>
      </c>
      <c r="N88" s="1" t="s">
        <v>25</v>
      </c>
      <c r="O88" s="1" t="s">
        <v>153</v>
      </c>
      <c r="P88">
        <v>9</v>
      </c>
    </row>
    <row r="89" spans="1:16" x14ac:dyDescent="0.35">
      <c r="A89" s="1" t="s">
        <v>15</v>
      </c>
      <c r="B89" s="1" t="s">
        <v>154</v>
      </c>
      <c r="C89" s="1" t="s">
        <v>155</v>
      </c>
      <c r="D89" s="1" t="s">
        <v>18</v>
      </c>
      <c r="E89">
        <v>999</v>
      </c>
      <c r="F89" s="1" t="s">
        <v>156</v>
      </c>
      <c r="G89" s="1" t="s">
        <v>18</v>
      </c>
      <c r="H89" s="1" t="s">
        <v>21</v>
      </c>
      <c r="I89" s="1" t="s">
        <v>69</v>
      </c>
      <c r="J89" s="1" t="s">
        <v>143</v>
      </c>
      <c r="K89" s="1" t="s">
        <v>24</v>
      </c>
      <c r="L89" s="1" t="s">
        <v>25</v>
      </c>
      <c r="M89" s="1" t="s">
        <v>153</v>
      </c>
      <c r="N89" s="1" t="s">
        <v>25</v>
      </c>
      <c r="O89" s="1" t="s">
        <v>153</v>
      </c>
      <c r="P89">
        <v>9</v>
      </c>
    </row>
    <row r="90" spans="1:16" x14ac:dyDescent="0.35">
      <c r="A90" s="1" t="s">
        <v>15</v>
      </c>
      <c r="B90" s="1" t="s">
        <v>157</v>
      </c>
      <c r="C90" s="1" t="s">
        <v>158</v>
      </c>
      <c r="D90" s="1" t="s">
        <v>18</v>
      </c>
      <c r="E90">
        <v>999</v>
      </c>
      <c r="F90" s="1" t="s">
        <v>159</v>
      </c>
      <c r="G90" s="1" t="s">
        <v>18</v>
      </c>
      <c r="H90" s="1" t="s">
        <v>135</v>
      </c>
      <c r="I90" s="1" t="s">
        <v>69</v>
      </c>
      <c r="J90" s="1" t="s">
        <v>126</v>
      </c>
      <c r="K90" s="1" t="s">
        <v>24</v>
      </c>
      <c r="L90" s="1" t="s">
        <v>25</v>
      </c>
      <c r="M90" s="1" t="s">
        <v>160</v>
      </c>
      <c r="N90" s="1" t="s">
        <v>25</v>
      </c>
      <c r="O90" s="1" t="s">
        <v>160</v>
      </c>
      <c r="P90">
        <v>9</v>
      </c>
    </row>
    <row r="91" spans="1:16" x14ac:dyDescent="0.35">
      <c r="A91" s="1" t="s">
        <v>15</v>
      </c>
      <c r="B91" s="1" t="s">
        <v>161</v>
      </c>
      <c r="C91" s="1" t="s">
        <v>162</v>
      </c>
      <c r="D91" s="1" t="s">
        <v>18</v>
      </c>
      <c r="E91">
        <v>999</v>
      </c>
      <c r="F91" s="1" t="s">
        <v>163</v>
      </c>
      <c r="G91" s="1" t="s">
        <v>29</v>
      </c>
      <c r="H91" s="1" t="s">
        <v>135</v>
      </c>
      <c r="I91" s="1" t="s">
        <v>69</v>
      </c>
      <c r="J91" s="1" t="s">
        <v>126</v>
      </c>
      <c r="K91" s="1" t="s">
        <v>24</v>
      </c>
      <c r="L91" s="1" t="s">
        <v>25</v>
      </c>
      <c r="M91" s="1" t="s">
        <v>164</v>
      </c>
      <c r="N91" s="1" t="s">
        <v>25</v>
      </c>
      <c r="O91" s="1" t="s">
        <v>164</v>
      </c>
      <c r="P91">
        <v>9</v>
      </c>
    </row>
    <row r="92" spans="1:16" x14ac:dyDescent="0.35">
      <c r="A92" s="1" t="s">
        <v>15</v>
      </c>
      <c r="B92" s="1" t="s">
        <v>71</v>
      </c>
      <c r="C92" s="1" t="s">
        <v>72</v>
      </c>
      <c r="D92" s="1" t="s">
        <v>18</v>
      </c>
      <c r="E92">
        <v>10</v>
      </c>
      <c r="F92" s="1" t="s">
        <v>74</v>
      </c>
      <c r="G92" s="1" t="s">
        <v>18</v>
      </c>
      <c r="H92" s="1" t="s">
        <v>21</v>
      </c>
      <c r="I92" s="1" t="s">
        <v>75</v>
      </c>
      <c r="J92" s="1" t="s">
        <v>23</v>
      </c>
      <c r="K92" s="1" t="s">
        <v>24</v>
      </c>
      <c r="L92" s="1" t="s">
        <v>25</v>
      </c>
      <c r="M92" s="1" t="s">
        <v>70</v>
      </c>
      <c r="N92" s="1" t="s">
        <v>25</v>
      </c>
      <c r="O92" s="1" t="s">
        <v>70</v>
      </c>
      <c r="P92">
        <v>10</v>
      </c>
    </row>
    <row r="93" spans="1:16" x14ac:dyDescent="0.35">
      <c r="A93" s="1" t="s">
        <v>15</v>
      </c>
      <c r="B93" s="1" t="s">
        <v>320</v>
      </c>
      <c r="C93" s="1" t="s">
        <v>321</v>
      </c>
      <c r="D93" s="1" t="s">
        <v>18</v>
      </c>
      <c r="E93">
        <v>999</v>
      </c>
      <c r="F93" s="1" t="s">
        <v>322</v>
      </c>
      <c r="G93" s="1" t="s">
        <v>51</v>
      </c>
      <c r="H93" s="1" t="s">
        <v>21</v>
      </c>
      <c r="I93" s="1" t="s">
        <v>75</v>
      </c>
      <c r="J93" s="1" t="s">
        <v>131</v>
      </c>
      <c r="K93" s="1" t="s">
        <v>24</v>
      </c>
      <c r="L93" s="1" t="s">
        <v>25</v>
      </c>
      <c r="M93" s="1" t="s">
        <v>323</v>
      </c>
      <c r="N93" s="1" t="s">
        <v>25</v>
      </c>
      <c r="O93" s="1" t="s">
        <v>323</v>
      </c>
      <c r="P93">
        <v>10</v>
      </c>
    </row>
    <row r="94" spans="1:16" x14ac:dyDescent="0.35">
      <c r="A94" s="1" t="s">
        <v>15</v>
      </c>
      <c r="B94" s="1" t="s">
        <v>324</v>
      </c>
      <c r="C94" s="1" t="s">
        <v>325</v>
      </c>
      <c r="D94" s="1" t="s">
        <v>18</v>
      </c>
      <c r="E94">
        <v>999</v>
      </c>
      <c r="F94" s="1" t="s">
        <v>326</v>
      </c>
      <c r="G94" s="1" t="s">
        <v>29</v>
      </c>
      <c r="H94" s="1" t="s">
        <v>135</v>
      </c>
      <c r="I94" s="1" t="s">
        <v>75</v>
      </c>
      <c r="J94" s="1" t="s">
        <v>126</v>
      </c>
      <c r="K94" s="1" t="s">
        <v>24</v>
      </c>
      <c r="L94" s="1" t="s">
        <v>25</v>
      </c>
      <c r="M94" s="1" t="s">
        <v>323</v>
      </c>
      <c r="N94" s="1" t="s">
        <v>25</v>
      </c>
      <c r="O94" s="1" t="s">
        <v>323</v>
      </c>
      <c r="P94">
        <v>10</v>
      </c>
    </row>
    <row r="95" spans="1:16" x14ac:dyDescent="0.35">
      <c r="A95" s="1" t="s">
        <v>15</v>
      </c>
      <c r="B95" s="1" t="s">
        <v>327</v>
      </c>
      <c r="C95" s="1" t="s">
        <v>328</v>
      </c>
      <c r="D95" s="1" t="s">
        <v>18</v>
      </c>
      <c r="E95">
        <v>999</v>
      </c>
      <c r="F95" s="1" t="s">
        <v>329</v>
      </c>
      <c r="G95" s="1" t="s">
        <v>18</v>
      </c>
      <c r="H95" s="1" t="s">
        <v>135</v>
      </c>
      <c r="I95" s="1" t="s">
        <v>75</v>
      </c>
      <c r="J95" s="1" t="s">
        <v>126</v>
      </c>
      <c r="K95" s="1" t="s">
        <v>24</v>
      </c>
      <c r="L95" s="1" t="s">
        <v>25</v>
      </c>
      <c r="M95" s="1" t="s">
        <v>330</v>
      </c>
      <c r="N95" s="1" t="s">
        <v>25</v>
      </c>
      <c r="O95" s="1" t="s">
        <v>330</v>
      </c>
      <c r="P95">
        <v>10</v>
      </c>
    </row>
    <row r="96" spans="1:16" x14ac:dyDescent="0.35">
      <c r="A96" s="1" t="s">
        <v>15</v>
      </c>
      <c r="B96" s="1" t="s">
        <v>331</v>
      </c>
      <c r="C96" s="1" t="s">
        <v>332</v>
      </c>
      <c r="D96" s="1" t="s">
        <v>18</v>
      </c>
      <c r="E96">
        <v>999</v>
      </c>
      <c r="F96" s="1" t="s">
        <v>333</v>
      </c>
      <c r="G96" s="1" t="s">
        <v>34</v>
      </c>
      <c r="H96" s="1" t="s">
        <v>21</v>
      </c>
      <c r="I96" s="1" t="s">
        <v>75</v>
      </c>
      <c r="J96" s="1" t="s">
        <v>143</v>
      </c>
      <c r="K96" s="1" t="s">
        <v>24</v>
      </c>
      <c r="L96" s="1" t="s">
        <v>25</v>
      </c>
      <c r="M96" s="1" t="s">
        <v>330</v>
      </c>
      <c r="N96" s="1" t="s">
        <v>25</v>
      </c>
      <c r="O96" s="1" t="s">
        <v>330</v>
      </c>
      <c r="P96">
        <v>10</v>
      </c>
    </row>
    <row r="97" spans="1:16" x14ac:dyDescent="0.35">
      <c r="A97" s="1" t="s">
        <v>15</v>
      </c>
      <c r="B97" s="1" t="s">
        <v>334</v>
      </c>
      <c r="C97" s="1" t="s">
        <v>335</v>
      </c>
      <c r="D97" s="1" t="s">
        <v>18</v>
      </c>
      <c r="E97">
        <v>999</v>
      </c>
      <c r="F97" s="1" t="s">
        <v>336</v>
      </c>
      <c r="G97" s="1" t="s">
        <v>18</v>
      </c>
      <c r="H97" s="1" t="s">
        <v>21</v>
      </c>
      <c r="I97" s="1" t="s">
        <v>75</v>
      </c>
      <c r="J97" s="1" t="s">
        <v>148</v>
      </c>
      <c r="K97" s="1" t="s">
        <v>24</v>
      </c>
      <c r="L97" s="1" t="s">
        <v>25</v>
      </c>
      <c r="M97" s="1" t="s">
        <v>337</v>
      </c>
      <c r="N97" s="1" t="s">
        <v>25</v>
      </c>
      <c r="O97" s="1" t="s">
        <v>337</v>
      </c>
      <c r="P97">
        <v>10</v>
      </c>
    </row>
    <row r="98" spans="1:16" x14ac:dyDescent="0.35">
      <c r="A98" s="1" t="s">
        <v>15</v>
      </c>
      <c r="B98" s="1" t="s">
        <v>338</v>
      </c>
      <c r="C98" s="1" t="s">
        <v>339</v>
      </c>
      <c r="D98" s="1" t="s">
        <v>18</v>
      </c>
      <c r="E98">
        <v>999</v>
      </c>
      <c r="F98" s="1" t="s">
        <v>340</v>
      </c>
      <c r="G98" s="1" t="s">
        <v>56</v>
      </c>
      <c r="H98" s="1" t="s">
        <v>21</v>
      </c>
      <c r="I98" s="1" t="s">
        <v>75</v>
      </c>
      <c r="J98" s="1" t="s">
        <v>152</v>
      </c>
      <c r="K98" s="1" t="s">
        <v>24</v>
      </c>
      <c r="L98" s="1" t="s">
        <v>25</v>
      </c>
      <c r="M98" s="1" t="s">
        <v>337</v>
      </c>
      <c r="N98" s="1" t="s">
        <v>25</v>
      </c>
      <c r="O98" s="1" t="s">
        <v>337</v>
      </c>
      <c r="P98">
        <v>10</v>
      </c>
    </row>
    <row r="99" spans="1:16" x14ac:dyDescent="0.35">
      <c r="A99" s="1" t="s">
        <v>15</v>
      </c>
      <c r="B99" s="1" t="s">
        <v>341</v>
      </c>
      <c r="C99" s="1" t="s">
        <v>342</v>
      </c>
      <c r="D99" s="1" t="s">
        <v>18</v>
      </c>
      <c r="E99">
        <v>999</v>
      </c>
      <c r="F99" s="1" t="s">
        <v>343</v>
      </c>
      <c r="G99" s="1" t="s">
        <v>18</v>
      </c>
      <c r="H99" s="1" t="s">
        <v>21</v>
      </c>
      <c r="I99" s="1" t="s">
        <v>75</v>
      </c>
      <c r="J99" s="1" t="s">
        <v>143</v>
      </c>
      <c r="K99" s="1" t="s">
        <v>24</v>
      </c>
      <c r="L99" s="1" t="s">
        <v>25</v>
      </c>
      <c r="M99" s="1" t="s">
        <v>344</v>
      </c>
      <c r="N99" s="1" t="s">
        <v>25</v>
      </c>
      <c r="O99" s="1" t="s">
        <v>344</v>
      </c>
      <c r="P99">
        <v>10</v>
      </c>
    </row>
    <row r="100" spans="1:16" x14ac:dyDescent="0.35">
      <c r="A100" s="1" t="s">
        <v>15</v>
      </c>
      <c r="B100" s="1" t="s">
        <v>345</v>
      </c>
      <c r="C100" s="1" t="s">
        <v>346</v>
      </c>
      <c r="D100" s="1" t="s">
        <v>18</v>
      </c>
      <c r="E100">
        <v>999</v>
      </c>
      <c r="F100" s="1" t="s">
        <v>347</v>
      </c>
      <c r="G100" s="1" t="s">
        <v>18</v>
      </c>
      <c r="H100" s="1" t="s">
        <v>135</v>
      </c>
      <c r="I100" s="1" t="s">
        <v>75</v>
      </c>
      <c r="J100" s="1" t="s">
        <v>126</v>
      </c>
      <c r="K100" s="1" t="s">
        <v>24</v>
      </c>
      <c r="L100" s="1" t="s">
        <v>25</v>
      </c>
      <c r="M100" s="1" t="s">
        <v>344</v>
      </c>
      <c r="N100" s="1" t="s">
        <v>25</v>
      </c>
      <c r="O100" s="1" t="s">
        <v>344</v>
      </c>
      <c r="P100">
        <v>10</v>
      </c>
    </row>
    <row r="101" spans="1:16" x14ac:dyDescent="0.35">
      <c r="A101" s="1" t="s">
        <v>15</v>
      </c>
      <c r="B101" s="1" t="s">
        <v>348</v>
      </c>
      <c r="C101" s="1" t="s">
        <v>349</v>
      </c>
      <c r="D101" s="1" t="s">
        <v>18</v>
      </c>
      <c r="E101">
        <v>999</v>
      </c>
      <c r="F101" s="1" t="s">
        <v>350</v>
      </c>
      <c r="G101" s="1" t="s">
        <v>34</v>
      </c>
      <c r="H101" s="1" t="s">
        <v>135</v>
      </c>
      <c r="I101" s="1" t="s">
        <v>75</v>
      </c>
      <c r="J101" s="1" t="s">
        <v>126</v>
      </c>
      <c r="K101" s="1" t="s">
        <v>24</v>
      </c>
      <c r="L101" s="1" t="s">
        <v>25</v>
      </c>
      <c r="M101" s="1" t="s">
        <v>351</v>
      </c>
      <c r="N101" s="1" t="s">
        <v>25</v>
      </c>
      <c r="O101" s="1" t="s">
        <v>351</v>
      </c>
      <c r="P101">
        <v>10</v>
      </c>
    </row>
    <row r="102" spans="1:16" x14ac:dyDescent="0.35">
      <c r="A102" s="1" t="s">
        <v>15</v>
      </c>
      <c r="B102" s="1" t="s">
        <v>76</v>
      </c>
      <c r="C102" s="1" t="s">
        <v>77</v>
      </c>
      <c r="D102" s="1" t="s">
        <v>18</v>
      </c>
      <c r="E102">
        <v>11</v>
      </c>
      <c r="F102" s="1" t="s">
        <v>79</v>
      </c>
      <c r="G102" s="1" t="s">
        <v>18</v>
      </c>
      <c r="H102" s="1" t="s">
        <v>21</v>
      </c>
      <c r="I102" s="1" t="s">
        <v>80</v>
      </c>
      <c r="J102" s="1" t="s">
        <v>23</v>
      </c>
      <c r="K102" s="1" t="s">
        <v>24</v>
      </c>
      <c r="L102" s="1" t="s">
        <v>25</v>
      </c>
      <c r="M102" s="1" t="s">
        <v>81</v>
      </c>
      <c r="N102" s="1" t="s">
        <v>25</v>
      </c>
      <c r="O102" s="1" t="s">
        <v>81</v>
      </c>
      <c r="P102">
        <v>11</v>
      </c>
    </row>
    <row r="103" spans="1:16" x14ac:dyDescent="0.35">
      <c r="A103" s="1" t="s">
        <v>15</v>
      </c>
      <c r="B103" s="1" t="s">
        <v>165</v>
      </c>
      <c r="C103" s="1" t="s">
        <v>166</v>
      </c>
      <c r="D103" s="1" t="s">
        <v>18</v>
      </c>
      <c r="E103">
        <v>999</v>
      </c>
      <c r="F103" s="1" t="s">
        <v>167</v>
      </c>
      <c r="G103" s="1" t="s">
        <v>45</v>
      </c>
      <c r="H103" s="1" t="s">
        <v>21</v>
      </c>
      <c r="I103" s="1" t="s">
        <v>80</v>
      </c>
      <c r="J103" s="1" t="s">
        <v>131</v>
      </c>
      <c r="K103" s="1" t="s">
        <v>24</v>
      </c>
      <c r="L103" s="1" t="s">
        <v>25</v>
      </c>
      <c r="M103" s="1" t="s">
        <v>164</v>
      </c>
      <c r="N103" s="1" t="s">
        <v>25</v>
      </c>
      <c r="O103" s="1" t="s">
        <v>164</v>
      </c>
      <c r="P103">
        <v>11</v>
      </c>
    </row>
    <row r="104" spans="1:16" x14ac:dyDescent="0.35">
      <c r="A104" s="1" t="s">
        <v>15</v>
      </c>
      <c r="B104" s="1" t="s">
        <v>168</v>
      </c>
      <c r="C104" s="1" t="s">
        <v>169</v>
      </c>
      <c r="D104" s="1" t="s">
        <v>18</v>
      </c>
      <c r="E104">
        <v>999</v>
      </c>
      <c r="F104" s="1" t="s">
        <v>170</v>
      </c>
      <c r="G104" s="1" t="s">
        <v>19</v>
      </c>
      <c r="H104" s="1" t="s">
        <v>135</v>
      </c>
      <c r="I104" s="1" t="s">
        <v>80</v>
      </c>
      <c r="J104" s="1" t="s">
        <v>126</v>
      </c>
      <c r="K104" s="1" t="s">
        <v>24</v>
      </c>
      <c r="L104" s="1" t="s">
        <v>25</v>
      </c>
      <c r="M104" s="1" t="s">
        <v>171</v>
      </c>
      <c r="N104" s="1" t="s">
        <v>25</v>
      </c>
      <c r="O104" s="1" t="s">
        <v>171</v>
      </c>
      <c r="P104">
        <v>11</v>
      </c>
    </row>
    <row r="105" spans="1:16" x14ac:dyDescent="0.35">
      <c r="A105" s="1" t="s">
        <v>15</v>
      </c>
      <c r="B105" s="1" t="s">
        <v>172</v>
      </c>
      <c r="C105" s="1" t="s">
        <v>173</v>
      </c>
      <c r="D105" s="1" t="s">
        <v>18</v>
      </c>
      <c r="E105">
        <v>999</v>
      </c>
      <c r="F105" s="1" t="s">
        <v>174</v>
      </c>
      <c r="G105" s="1" t="s">
        <v>18</v>
      </c>
      <c r="H105" s="1" t="s">
        <v>135</v>
      </c>
      <c r="I105" s="1" t="s">
        <v>80</v>
      </c>
      <c r="J105" s="1" t="s">
        <v>126</v>
      </c>
      <c r="K105" s="1" t="s">
        <v>24</v>
      </c>
      <c r="L105" s="1" t="s">
        <v>25</v>
      </c>
      <c r="M105" s="1" t="s">
        <v>171</v>
      </c>
      <c r="N105" s="1" t="s">
        <v>25</v>
      </c>
      <c r="O105" s="1" t="s">
        <v>171</v>
      </c>
      <c r="P105">
        <v>11</v>
      </c>
    </row>
    <row r="106" spans="1:16" x14ac:dyDescent="0.35">
      <c r="A106" s="1" t="s">
        <v>15</v>
      </c>
      <c r="B106" s="1" t="s">
        <v>175</v>
      </c>
      <c r="C106" s="1" t="s">
        <v>176</v>
      </c>
      <c r="D106" s="1" t="s">
        <v>18</v>
      </c>
      <c r="E106">
        <v>999</v>
      </c>
      <c r="F106" s="1" t="s">
        <v>177</v>
      </c>
      <c r="G106" s="1" t="s">
        <v>29</v>
      </c>
      <c r="H106" s="1" t="s">
        <v>21</v>
      </c>
      <c r="I106" s="1" t="s">
        <v>80</v>
      </c>
      <c r="J106" s="1" t="s">
        <v>143</v>
      </c>
      <c r="K106" s="1" t="s">
        <v>24</v>
      </c>
      <c r="L106" s="1" t="s">
        <v>25</v>
      </c>
      <c r="M106" s="1" t="s">
        <v>178</v>
      </c>
      <c r="N106" s="1" t="s">
        <v>25</v>
      </c>
      <c r="O106" s="1" t="s">
        <v>178</v>
      </c>
      <c r="P106">
        <v>11</v>
      </c>
    </row>
    <row r="107" spans="1:16" x14ac:dyDescent="0.35">
      <c r="A107" s="1" t="s">
        <v>15</v>
      </c>
      <c r="B107" s="1" t="s">
        <v>179</v>
      </c>
      <c r="C107" s="1" t="s">
        <v>180</v>
      </c>
      <c r="D107" s="1" t="s">
        <v>18</v>
      </c>
      <c r="E107">
        <v>999</v>
      </c>
      <c r="F107" s="1" t="s">
        <v>181</v>
      </c>
      <c r="G107" s="1" t="s">
        <v>18</v>
      </c>
      <c r="H107" s="1" t="s">
        <v>21</v>
      </c>
      <c r="I107" s="1" t="s">
        <v>80</v>
      </c>
      <c r="J107" s="1" t="s">
        <v>148</v>
      </c>
      <c r="K107" s="1" t="s">
        <v>24</v>
      </c>
      <c r="L107" s="1" t="s">
        <v>25</v>
      </c>
      <c r="M107" s="1" t="s">
        <v>178</v>
      </c>
      <c r="N107" s="1" t="s">
        <v>25</v>
      </c>
      <c r="O107" s="1" t="s">
        <v>178</v>
      </c>
      <c r="P107">
        <v>11</v>
      </c>
    </row>
    <row r="108" spans="1:16" x14ac:dyDescent="0.35">
      <c r="A108" s="1" t="s">
        <v>15</v>
      </c>
      <c r="B108" s="1" t="s">
        <v>182</v>
      </c>
      <c r="C108" s="1" t="s">
        <v>183</v>
      </c>
      <c r="D108" s="1" t="s">
        <v>18</v>
      </c>
      <c r="E108">
        <v>999</v>
      </c>
      <c r="F108" s="1" t="s">
        <v>184</v>
      </c>
      <c r="G108" s="1" t="s">
        <v>51</v>
      </c>
      <c r="H108" s="1" t="s">
        <v>21</v>
      </c>
      <c r="I108" s="1" t="s">
        <v>80</v>
      </c>
      <c r="J108" s="1" t="s">
        <v>152</v>
      </c>
      <c r="K108" s="1" t="s">
        <v>24</v>
      </c>
      <c r="L108" s="1" t="s">
        <v>25</v>
      </c>
      <c r="M108" s="1" t="s">
        <v>185</v>
      </c>
      <c r="N108" s="1" t="s">
        <v>25</v>
      </c>
      <c r="O108" s="1" t="s">
        <v>185</v>
      </c>
      <c r="P108">
        <v>11</v>
      </c>
    </row>
    <row r="109" spans="1:16" x14ac:dyDescent="0.35">
      <c r="A109" s="1" t="s">
        <v>15</v>
      </c>
      <c r="B109" s="1" t="s">
        <v>186</v>
      </c>
      <c r="C109" s="1" t="s">
        <v>187</v>
      </c>
      <c r="D109" s="1" t="s">
        <v>18</v>
      </c>
      <c r="E109">
        <v>999</v>
      </c>
      <c r="F109" s="1" t="s">
        <v>188</v>
      </c>
      <c r="G109" s="1" t="s">
        <v>18</v>
      </c>
      <c r="H109" s="1" t="s">
        <v>21</v>
      </c>
      <c r="I109" s="1" t="s">
        <v>80</v>
      </c>
      <c r="J109" s="1" t="s">
        <v>143</v>
      </c>
      <c r="K109" s="1" t="s">
        <v>24</v>
      </c>
      <c r="L109" s="1" t="s">
        <v>25</v>
      </c>
      <c r="M109" s="1" t="s">
        <v>185</v>
      </c>
      <c r="N109" s="1" t="s">
        <v>25</v>
      </c>
      <c r="O109" s="1" t="s">
        <v>185</v>
      </c>
      <c r="P109">
        <v>11</v>
      </c>
    </row>
    <row r="110" spans="1:16" x14ac:dyDescent="0.35">
      <c r="A110" s="1" t="s">
        <v>15</v>
      </c>
      <c r="B110" s="1" t="s">
        <v>189</v>
      </c>
      <c r="C110" s="1" t="s">
        <v>190</v>
      </c>
      <c r="D110" s="1" t="s">
        <v>18</v>
      </c>
      <c r="E110">
        <v>999</v>
      </c>
      <c r="F110" s="1" t="s">
        <v>191</v>
      </c>
      <c r="G110" s="1" t="s">
        <v>18</v>
      </c>
      <c r="H110" s="1" t="s">
        <v>135</v>
      </c>
      <c r="I110" s="1" t="s">
        <v>80</v>
      </c>
      <c r="J110" s="1" t="s">
        <v>126</v>
      </c>
      <c r="K110" s="1" t="s">
        <v>24</v>
      </c>
      <c r="L110" s="1" t="s">
        <v>25</v>
      </c>
      <c r="M110" s="1" t="s">
        <v>192</v>
      </c>
      <c r="N110" s="1" t="s">
        <v>25</v>
      </c>
      <c r="O110" s="1" t="s">
        <v>192</v>
      </c>
      <c r="P110">
        <v>11</v>
      </c>
    </row>
    <row r="111" spans="1:16" x14ac:dyDescent="0.35">
      <c r="A111" s="1" t="s">
        <v>15</v>
      </c>
      <c r="B111" s="1" t="s">
        <v>193</v>
      </c>
      <c r="C111" s="1" t="s">
        <v>194</v>
      </c>
      <c r="D111" s="1" t="s">
        <v>18</v>
      </c>
      <c r="E111">
        <v>999</v>
      </c>
      <c r="F111" s="1" t="s">
        <v>195</v>
      </c>
      <c r="G111" s="1" t="s">
        <v>29</v>
      </c>
      <c r="H111" s="1" t="s">
        <v>135</v>
      </c>
      <c r="I111" s="1" t="s">
        <v>80</v>
      </c>
      <c r="J111" s="1" t="s">
        <v>126</v>
      </c>
      <c r="K111" s="1" t="s">
        <v>24</v>
      </c>
      <c r="L111" s="1" t="s">
        <v>25</v>
      </c>
      <c r="M111" s="1" t="s">
        <v>192</v>
      </c>
      <c r="N111" s="1" t="s">
        <v>25</v>
      </c>
      <c r="O111" s="1" t="s">
        <v>192</v>
      </c>
      <c r="P111">
        <v>11</v>
      </c>
    </row>
    <row r="112" spans="1:16" x14ac:dyDescent="0.35">
      <c r="A112" s="1" t="s">
        <v>15</v>
      </c>
      <c r="B112" s="1" t="s">
        <v>112</v>
      </c>
      <c r="C112" s="1" t="s">
        <v>113</v>
      </c>
      <c r="D112" s="1" t="s">
        <v>18</v>
      </c>
      <c r="E112">
        <v>12</v>
      </c>
      <c r="F112" s="1" t="s">
        <v>114</v>
      </c>
      <c r="G112" s="1" t="s">
        <v>18</v>
      </c>
      <c r="H112" s="1" t="s">
        <v>21</v>
      </c>
      <c r="I112" s="1" t="s">
        <v>115</v>
      </c>
      <c r="J112" s="1" t="s">
        <v>23</v>
      </c>
      <c r="K112" s="1" t="s">
        <v>24</v>
      </c>
      <c r="L112" s="1" t="s">
        <v>25</v>
      </c>
      <c r="M112" s="1" t="s">
        <v>116</v>
      </c>
      <c r="N112" s="1" t="s">
        <v>25</v>
      </c>
      <c r="O112" s="1" t="s">
        <v>116</v>
      </c>
      <c r="P112">
        <v>12</v>
      </c>
    </row>
    <row r="113" spans="1:16" x14ac:dyDescent="0.35">
      <c r="A113" s="1" t="s">
        <v>15</v>
      </c>
      <c r="B113" s="1" t="s">
        <v>485</v>
      </c>
      <c r="C113" s="1" t="s">
        <v>486</v>
      </c>
      <c r="D113" s="1" t="s">
        <v>18</v>
      </c>
      <c r="E113">
        <v>999</v>
      </c>
      <c r="F113" s="1" t="s">
        <v>487</v>
      </c>
      <c r="G113" s="1" t="s">
        <v>45</v>
      </c>
      <c r="H113" s="1" t="s">
        <v>21</v>
      </c>
      <c r="I113" s="1" t="s">
        <v>115</v>
      </c>
      <c r="J113" s="1" t="s">
        <v>131</v>
      </c>
      <c r="K113" s="1" t="s">
        <v>24</v>
      </c>
      <c r="L113" s="1" t="s">
        <v>25</v>
      </c>
      <c r="M113" s="1" t="s">
        <v>484</v>
      </c>
      <c r="N113" s="1" t="s">
        <v>25</v>
      </c>
      <c r="O113" s="1" t="s">
        <v>484</v>
      </c>
      <c r="P113">
        <v>12</v>
      </c>
    </row>
    <row r="114" spans="1:16" x14ac:dyDescent="0.35">
      <c r="A114" s="1" t="s">
        <v>15</v>
      </c>
      <c r="B114" s="1" t="s">
        <v>488</v>
      </c>
      <c r="C114" s="1" t="s">
        <v>489</v>
      </c>
      <c r="D114" s="1" t="s">
        <v>18</v>
      </c>
      <c r="E114">
        <v>999</v>
      </c>
      <c r="F114" s="1" t="s">
        <v>490</v>
      </c>
      <c r="G114" s="1" t="s">
        <v>19</v>
      </c>
      <c r="H114" s="1" t="s">
        <v>135</v>
      </c>
      <c r="I114" s="1" t="s">
        <v>115</v>
      </c>
      <c r="J114" s="1" t="s">
        <v>126</v>
      </c>
      <c r="K114" s="1" t="s">
        <v>24</v>
      </c>
      <c r="L114" s="1" t="s">
        <v>25</v>
      </c>
      <c r="M114" s="1" t="s">
        <v>491</v>
      </c>
      <c r="N114" s="1" t="s">
        <v>25</v>
      </c>
      <c r="O114" s="1" t="s">
        <v>491</v>
      </c>
      <c r="P114">
        <v>12</v>
      </c>
    </row>
    <row r="115" spans="1:16" x14ac:dyDescent="0.35">
      <c r="A115" s="1" t="s">
        <v>15</v>
      </c>
      <c r="B115" s="1" t="s">
        <v>492</v>
      </c>
      <c r="C115" s="1" t="s">
        <v>493</v>
      </c>
      <c r="D115" s="1" t="s">
        <v>18</v>
      </c>
      <c r="E115">
        <v>999</v>
      </c>
      <c r="F115" s="1" t="s">
        <v>494</v>
      </c>
      <c r="G115" s="1" t="s">
        <v>18</v>
      </c>
      <c r="H115" s="1" t="s">
        <v>135</v>
      </c>
      <c r="I115" s="1" t="s">
        <v>115</v>
      </c>
      <c r="J115" s="1" t="s">
        <v>126</v>
      </c>
      <c r="K115" s="1" t="s">
        <v>24</v>
      </c>
      <c r="L115" s="1" t="s">
        <v>25</v>
      </c>
      <c r="M115" s="1" t="s">
        <v>491</v>
      </c>
      <c r="N115" s="1" t="s">
        <v>25</v>
      </c>
      <c r="O115" s="1" t="s">
        <v>491</v>
      </c>
      <c r="P115">
        <v>12</v>
      </c>
    </row>
    <row r="116" spans="1:16" x14ac:dyDescent="0.35">
      <c r="A116" s="1" t="s">
        <v>15</v>
      </c>
      <c r="B116" s="1" t="s">
        <v>495</v>
      </c>
      <c r="C116" s="1" t="s">
        <v>496</v>
      </c>
      <c r="D116" s="1" t="s">
        <v>18</v>
      </c>
      <c r="E116">
        <v>999</v>
      </c>
      <c r="F116" s="1" t="s">
        <v>497</v>
      </c>
      <c r="G116" s="1" t="s">
        <v>29</v>
      </c>
      <c r="H116" s="1" t="s">
        <v>21</v>
      </c>
      <c r="I116" s="1" t="s">
        <v>115</v>
      </c>
      <c r="J116" s="1" t="s">
        <v>143</v>
      </c>
      <c r="K116" s="1" t="s">
        <v>24</v>
      </c>
      <c r="L116" s="1" t="s">
        <v>25</v>
      </c>
      <c r="M116" s="1" t="s">
        <v>498</v>
      </c>
      <c r="N116" s="1" t="s">
        <v>25</v>
      </c>
      <c r="O116" s="1" t="s">
        <v>498</v>
      </c>
      <c r="P116">
        <v>12</v>
      </c>
    </row>
    <row r="117" spans="1:16" x14ac:dyDescent="0.35">
      <c r="A117" s="1" t="s">
        <v>15</v>
      </c>
      <c r="B117" s="1" t="s">
        <v>499</v>
      </c>
      <c r="C117" s="1" t="s">
        <v>500</v>
      </c>
      <c r="D117" s="1" t="s">
        <v>18</v>
      </c>
      <c r="E117">
        <v>999</v>
      </c>
      <c r="F117" s="1" t="s">
        <v>501</v>
      </c>
      <c r="G117" s="1" t="s">
        <v>18</v>
      </c>
      <c r="H117" s="1" t="s">
        <v>21</v>
      </c>
      <c r="I117" s="1" t="s">
        <v>115</v>
      </c>
      <c r="J117" s="1" t="s">
        <v>148</v>
      </c>
      <c r="K117" s="1" t="s">
        <v>24</v>
      </c>
      <c r="L117" s="1" t="s">
        <v>25</v>
      </c>
      <c r="M117" s="1" t="s">
        <v>502</v>
      </c>
      <c r="N117" s="1" t="s">
        <v>25</v>
      </c>
      <c r="O117" s="1" t="s">
        <v>502</v>
      </c>
      <c r="P117">
        <v>12</v>
      </c>
    </row>
    <row r="118" spans="1:16" x14ac:dyDescent="0.35">
      <c r="A118" s="1" t="s">
        <v>15</v>
      </c>
      <c r="B118" s="1" t="s">
        <v>503</v>
      </c>
      <c r="C118" s="1" t="s">
        <v>504</v>
      </c>
      <c r="D118" s="1" t="s">
        <v>18</v>
      </c>
      <c r="E118">
        <v>999</v>
      </c>
      <c r="F118" s="1" t="s">
        <v>505</v>
      </c>
      <c r="G118" s="1" t="s">
        <v>51</v>
      </c>
      <c r="H118" s="1" t="s">
        <v>21</v>
      </c>
      <c r="I118" s="1" t="s">
        <v>115</v>
      </c>
      <c r="J118" s="1" t="s">
        <v>152</v>
      </c>
      <c r="K118" s="1" t="s">
        <v>24</v>
      </c>
      <c r="L118" s="1" t="s">
        <v>25</v>
      </c>
      <c r="M118" s="1" t="s">
        <v>506</v>
      </c>
      <c r="N118" s="1" t="s">
        <v>25</v>
      </c>
      <c r="O118" s="1" t="s">
        <v>506</v>
      </c>
      <c r="P118">
        <v>12</v>
      </c>
    </row>
    <row r="119" spans="1:16" x14ac:dyDescent="0.35">
      <c r="A119" s="1" t="s">
        <v>15</v>
      </c>
      <c r="B119" s="1" t="s">
        <v>507</v>
      </c>
      <c r="C119" s="1" t="s">
        <v>508</v>
      </c>
      <c r="D119" s="1" t="s">
        <v>18</v>
      </c>
      <c r="E119">
        <v>999</v>
      </c>
      <c r="F119" s="1" t="s">
        <v>509</v>
      </c>
      <c r="G119" s="1" t="s">
        <v>18</v>
      </c>
      <c r="H119" s="1" t="s">
        <v>21</v>
      </c>
      <c r="I119" s="1" t="s">
        <v>115</v>
      </c>
      <c r="J119" s="1" t="s">
        <v>143</v>
      </c>
      <c r="K119" s="1" t="s">
        <v>24</v>
      </c>
      <c r="L119" s="1" t="s">
        <v>25</v>
      </c>
      <c r="M119" s="1" t="s">
        <v>506</v>
      </c>
      <c r="N119" s="1" t="s">
        <v>25</v>
      </c>
      <c r="O119" s="1" t="s">
        <v>506</v>
      </c>
      <c r="P119">
        <v>12</v>
      </c>
    </row>
    <row r="120" spans="1:16" x14ac:dyDescent="0.35">
      <c r="A120" s="1" t="s">
        <v>15</v>
      </c>
      <c r="B120" s="1" t="s">
        <v>510</v>
      </c>
      <c r="C120" s="1" t="s">
        <v>511</v>
      </c>
      <c r="D120" s="1" t="s">
        <v>18</v>
      </c>
      <c r="E120">
        <v>999</v>
      </c>
      <c r="F120" s="1" t="s">
        <v>512</v>
      </c>
      <c r="G120" s="1" t="s">
        <v>18</v>
      </c>
      <c r="H120" s="1" t="s">
        <v>135</v>
      </c>
      <c r="I120" s="1" t="s">
        <v>115</v>
      </c>
      <c r="J120" s="1" t="s">
        <v>126</v>
      </c>
      <c r="K120" s="1" t="s">
        <v>24</v>
      </c>
      <c r="L120" s="1" t="s">
        <v>25</v>
      </c>
      <c r="M120" s="1" t="s">
        <v>513</v>
      </c>
      <c r="N120" s="1" t="s">
        <v>25</v>
      </c>
      <c r="O120" s="1" t="s">
        <v>513</v>
      </c>
      <c r="P120">
        <v>12</v>
      </c>
    </row>
    <row r="121" spans="1:16" x14ac:dyDescent="0.35">
      <c r="A121" s="1" t="s">
        <v>15</v>
      </c>
      <c r="B121" s="1" t="s">
        <v>514</v>
      </c>
      <c r="C121" s="1" t="s">
        <v>515</v>
      </c>
      <c r="D121" s="1" t="s">
        <v>18</v>
      </c>
      <c r="E121">
        <v>999</v>
      </c>
      <c r="F121" s="1" t="s">
        <v>516</v>
      </c>
      <c r="G121" s="1" t="s">
        <v>29</v>
      </c>
      <c r="H121" s="1" t="s">
        <v>135</v>
      </c>
      <c r="I121" s="1" t="s">
        <v>115</v>
      </c>
      <c r="J121" s="1" t="s">
        <v>126</v>
      </c>
      <c r="K121" s="1" t="s">
        <v>24</v>
      </c>
      <c r="L121" s="1" t="s">
        <v>25</v>
      </c>
      <c r="M121" s="1" t="s">
        <v>513</v>
      </c>
      <c r="N121" s="1" t="s">
        <v>25</v>
      </c>
      <c r="O121" s="1" t="s">
        <v>513</v>
      </c>
      <c r="P121">
        <v>12</v>
      </c>
    </row>
    <row r="122" spans="1:16" x14ac:dyDescent="0.35">
      <c r="A122" s="1" t="s">
        <v>15</v>
      </c>
      <c r="B122" s="1" t="s">
        <v>93</v>
      </c>
      <c r="C122" s="1" t="s">
        <v>94</v>
      </c>
      <c r="D122" s="1" t="s">
        <v>18</v>
      </c>
      <c r="E122">
        <v>13</v>
      </c>
      <c r="F122" s="1" t="s">
        <v>95</v>
      </c>
      <c r="G122" s="1" t="s">
        <v>18</v>
      </c>
      <c r="H122" s="1" t="s">
        <v>21</v>
      </c>
      <c r="I122" s="1" t="s">
        <v>96</v>
      </c>
      <c r="J122" s="1" t="s">
        <v>23</v>
      </c>
      <c r="K122" s="1" t="s">
        <v>24</v>
      </c>
      <c r="L122" s="1" t="s">
        <v>25</v>
      </c>
      <c r="M122" s="1" t="s">
        <v>92</v>
      </c>
      <c r="N122" s="1" t="s">
        <v>25</v>
      </c>
      <c r="O122" s="1" t="s">
        <v>92</v>
      </c>
      <c r="P122">
        <v>13</v>
      </c>
    </row>
    <row r="123" spans="1:16" x14ac:dyDescent="0.35">
      <c r="A123" s="1" t="s">
        <v>15</v>
      </c>
      <c r="B123" s="1" t="s">
        <v>384</v>
      </c>
      <c r="C123" s="1" t="s">
        <v>385</v>
      </c>
      <c r="D123" s="1" t="s">
        <v>18</v>
      </c>
      <c r="E123">
        <v>999</v>
      </c>
      <c r="F123" s="1" t="s">
        <v>386</v>
      </c>
      <c r="G123" s="1" t="s">
        <v>51</v>
      </c>
      <c r="H123" s="1" t="s">
        <v>21</v>
      </c>
      <c r="I123" s="1" t="s">
        <v>96</v>
      </c>
      <c r="J123" s="1" t="s">
        <v>131</v>
      </c>
      <c r="K123" s="1" t="s">
        <v>24</v>
      </c>
      <c r="L123" s="1" t="s">
        <v>25</v>
      </c>
      <c r="M123" s="1" t="s">
        <v>387</v>
      </c>
      <c r="N123" s="1" t="s">
        <v>25</v>
      </c>
      <c r="O123" s="1" t="s">
        <v>387</v>
      </c>
      <c r="P123">
        <v>13</v>
      </c>
    </row>
    <row r="124" spans="1:16" x14ac:dyDescent="0.35">
      <c r="A124" s="1" t="s">
        <v>15</v>
      </c>
      <c r="B124" s="1" t="s">
        <v>388</v>
      </c>
      <c r="C124" s="1" t="s">
        <v>389</v>
      </c>
      <c r="D124" s="1" t="s">
        <v>18</v>
      </c>
      <c r="E124">
        <v>999</v>
      </c>
      <c r="F124" s="1" t="s">
        <v>390</v>
      </c>
      <c r="G124" s="1" t="s">
        <v>19</v>
      </c>
      <c r="H124" s="1" t="s">
        <v>135</v>
      </c>
      <c r="I124" s="1" t="s">
        <v>96</v>
      </c>
      <c r="J124" s="1" t="s">
        <v>126</v>
      </c>
      <c r="K124" s="1" t="s">
        <v>24</v>
      </c>
      <c r="L124" s="1" t="s">
        <v>25</v>
      </c>
      <c r="M124" s="1" t="s">
        <v>391</v>
      </c>
      <c r="N124" s="1" t="s">
        <v>25</v>
      </c>
      <c r="O124" s="1" t="s">
        <v>391</v>
      </c>
      <c r="P124">
        <v>13</v>
      </c>
    </row>
    <row r="125" spans="1:16" x14ac:dyDescent="0.35">
      <c r="A125" s="1" t="s">
        <v>15</v>
      </c>
      <c r="B125" s="1" t="s">
        <v>392</v>
      </c>
      <c r="C125" s="1" t="s">
        <v>393</v>
      </c>
      <c r="D125" s="1" t="s">
        <v>18</v>
      </c>
      <c r="E125">
        <v>999</v>
      </c>
      <c r="F125" s="1" t="s">
        <v>394</v>
      </c>
      <c r="G125" s="1" t="s">
        <v>18</v>
      </c>
      <c r="H125" s="1" t="s">
        <v>135</v>
      </c>
      <c r="I125" s="1" t="s">
        <v>96</v>
      </c>
      <c r="J125" s="1" t="s">
        <v>126</v>
      </c>
      <c r="K125" s="1" t="s">
        <v>24</v>
      </c>
      <c r="L125" s="1" t="s">
        <v>25</v>
      </c>
      <c r="M125" s="1" t="s">
        <v>395</v>
      </c>
      <c r="N125" s="1" t="s">
        <v>25</v>
      </c>
      <c r="O125" s="1" t="s">
        <v>395</v>
      </c>
      <c r="P125">
        <v>13</v>
      </c>
    </row>
    <row r="126" spans="1:16" x14ac:dyDescent="0.35">
      <c r="A126" s="1" t="s">
        <v>15</v>
      </c>
      <c r="B126" s="1" t="s">
        <v>396</v>
      </c>
      <c r="C126" s="1" t="s">
        <v>397</v>
      </c>
      <c r="D126" s="1" t="s">
        <v>18</v>
      </c>
      <c r="E126">
        <v>999</v>
      </c>
      <c r="F126" s="1" t="s">
        <v>398</v>
      </c>
      <c r="G126" s="1" t="s">
        <v>29</v>
      </c>
      <c r="H126" s="1" t="s">
        <v>21</v>
      </c>
      <c r="I126" s="1" t="s">
        <v>96</v>
      </c>
      <c r="J126" s="1" t="s">
        <v>143</v>
      </c>
      <c r="K126" s="1" t="s">
        <v>24</v>
      </c>
      <c r="L126" s="1" t="s">
        <v>25</v>
      </c>
      <c r="M126" s="1" t="s">
        <v>395</v>
      </c>
      <c r="N126" s="1" t="s">
        <v>25</v>
      </c>
      <c r="O126" s="1" t="s">
        <v>395</v>
      </c>
      <c r="P126">
        <v>13</v>
      </c>
    </row>
    <row r="127" spans="1:16" x14ac:dyDescent="0.35">
      <c r="A127" s="1" t="s">
        <v>15</v>
      </c>
      <c r="B127" s="1" t="s">
        <v>399</v>
      </c>
      <c r="C127" s="1" t="s">
        <v>400</v>
      </c>
      <c r="D127" s="1" t="s">
        <v>18</v>
      </c>
      <c r="E127">
        <v>999</v>
      </c>
      <c r="F127" s="1" t="s">
        <v>401</v>
      </c>
      <c r="G127" s="1" t="s">
        <v>18</v>
      </c>
      <c r="H127" s="1" t="s">
        <v>21</v>
      </c>
      <c r="I127" s="1" t="s">
        <v>96</v>
      </c>
      <c r="J127" s="1" t="s">
        <v>148</v>
      </c>
      <c r="K127" s="1" t="s">
        <v>24</v>
      </c>
      <c r="L127" s="1" t="s">
        <v>25</v>
      </c>
      <c r="M127" s="1" t="s">
        <v>402</v>
      </c>
      <c r="N127" s="1" t="s">
        <v>25</v>
      </c>
      <c r="O127" s="1" t="s">
        <v>402</v>
      </c>
      <c r="P127">
        <v>13</v>
      </c>
    </row>
    <row r="128" spans="1:16" x14ac:dyDescent="0.35">
      <c r="A128" s="1" t="s">
        <v>15</v>
      </c>
      <c r="B128" s="1" t="s">
        <v>403</v>
      </c>
      <c r="C128" s="1" t="s">
        <v>404</v>
      </c>
      <c r="D128" s="1" t="s">
        <v>18</v>
      </c>
      <c r="E128">
        <v>999</v>
      </c>
      <c r="F128" s="1" t="s">
        <v>405</v>
      </c>
      <c r="G128" s="1" t="s">
        <v>56</v>
      </c>
      <c r="H128" s="1" t="s">
        <v>21</v>
      </c>
      <c r="I128" s="1" t="s">
        <v>96</v>
      </c>
      <c r="J128" s="1" t="s">
        <v>152</v>
      </c>
      <c r="K128" s="1" t="s">
        <v>24</v>
      </c>
      <c r="L128" s="1" t="s">
        <v>25</v>
      </c>
      <c r="M128" s="1" t="s">
        <v>402</v>
      </c>
      <c r="N128" s="1" t="s">
        <v>25</v>
      </c>
      <c r="O128" s="1" t="s">
        <v>402</v>
      </c>
      <c r="P128">
        <v>13</v>
      </c>
    </row>
    <row r="129" spans="1:17" x14ac:dyDescent="0.35">
      <c r="A129" s="1" t="s">
        <v>15</v>
      </c>
      <c r="B129" s="1" t="s">
        <v>406</v>
      </c>
      <c r="C129" s="1" t="s">
        <v>407</v>
      </c>
      <c r="D129" s="1" t="s">
        <v>18</v>
      </c>
      <c r="E129">
        <v>999</v>
      </c>
      <c r="F129" s="1" t="s">
        <v>408</v>
      </c>
      <c r="G129" s="1" t="s">
        <v>18</v>
      </c>
      <c r="H129" s="1" t="s">
        <v>21</v>
      </c>
      <c r="I129" s="1" t="s">
        <v>96</v>
      </c>
      <c r="J129" s="1" t="s">
        <v>143</v>
      </c>
      <c r="K129" s="1" t="s">
        <v>24</v>
      </c>
      <c r="L129" s="1" t="s">
        <v>25</v>
      </c>
      <c r="M129" s="1" t="s">
        <v>409</v>
      </c>
      <c r="N129" s="1" t="s">
        <v>25</v>
      </c>
      <c r="O129" s="1" t="s">
        <v>409</v>
      </c>
      <c r="P129">
        <v>13</v>
      </c>
    </row>
    <row r="130" spans="1:17" x14ac:dyDescent="0.35">
      <c r="A130" s="1" t="s">
        <v>15</v>
      </c>
      <c r="B130" s="1" t="s">
        <v>410</v>
      </c>
      <c r="C130" s="1" t="s">
        <v>411</v>
      </c>
      <c r="D130" s="1" t="s">
        <v>18</v>
      </c>
      <c r="E130">
        <v>999</v>
      </c>
      <c r="F130" s="1" t="s">
        <v>412</v>
      </c>
      <c r="G130" s="1" t="s">
        <v>18</v>
      </c>
      <c r="H130" s="1" t="s">
        <v>135</v>
      </c>
      <c r="I130" s="1" t="s">
        <v>96</v>
      </c>
      <c r="J130" s="1" t="s">
        <v>126</v>
      </c>
      <c r="K130" s="1" t="s">
        <v>24</v>
      </c>
      <c r="L130" s="1" t="s">
        <v>25</v>
      </c>
      <c r="M130" s="1" t="s">
        <v>413</v>
      </c>
      <c r="N130" s="1" t="s">
        <v>25</v>
      </c>
      <c r="O130" s="1" t="s">
        <v>413</v>
      </c>
      <c r="P130">
        <v>13</v>
      </c>
    </row>
    <row r="131" spans="1:17" x14ac:dyDescent="0.35">
      <c r="A131" s="1" t="s">
        <v>15</v>
      </c>
      <c r="B131" s="1" t="s">
        <v>414</v>
      </c>
      <c r="C131" s="1" t="s">
        <v>415</v>
      </c>
      <c r="D131" s="1" t="s">
        <v>18</v>
      </c>
      <c r="E131">
        <v>999</v>
      </c>
      <c r="F131" s="1" t="s">
        <v>416</v>
      </c>
      <c r="G131" s="1" t="s">
        <v>29</v>
      </c>
      <c r="H131" s="1" t="s">
        <v>135</v>
      </c>
      <c r="I131" s="1" t="s">
        <v>96</v>
      </c>
      <c r="J131" s="1" t="s">
        <v>126</v>
      </c>
      <c r="K131" s="1" t="s">
        <v>24</v>
      </c>
      <c r="L131" s="1" t="s">
        <v>25</v>
      </c>
      <c r="M131" s="1" t="s">
        <v>413</v>
      </c>
      <c r="N131" s="1" t="s">
        <v>25</v>
      </c>
      <c r="O131" s="1" t="s">
        <v>413</v>
      </c>
      <c r="P131">
        <v>13</v>
      </c>
    </row>
    <row r="132" spans="1:17" x14ac:dyDescent="0.35">
      <c r="A132" s="2" t="s">
        <v>15</v>
      </c>
      <c r="B132" s="2" t="s">
        <v>76</v>
      </c>
      <c r="C132" s="2" t="s">
        <v>828</v>
      </c>
      <c r="D132" s="2" t="s">
        <v>18</v>
      </c>
      <c r="E132">
        <v>14</v>
      </c>
      <c r="F132" s="3" t="str">
        <f t="shared" ref="F132:F141" si="0">CONCATENATE("-- Id: ",B132," / NombreQuery: ",C132," ",Q132)</f>
        <v>-- Id: 011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v>
      </c>
      <c r="G132" s="2" t="s">
        <v>18</v>
      </c>
      <c r="H132" s="2" t="s">
        <v>21</v>
      </c>
      <c r="I132" s="2" t="s">
        <v>827</v>
      </c>
      <c r="J132" s="2" t="s">
        <v>23</v>
      </c>
      <c r="K132" s="2" t="s">
        <v>24</v>
      </c>
      <c r="L132" s="2" t="s">
        <v>25</v>
      </c>
      <c r="M132" s="2" t="s">
        <v>81</v>
      </c>
      <c r="N132" s="2" t="s">
        <v>25</v>
      </c>
      <c r="O132" s="2" t="s">
        <v>81</v>
      </c>
      <c r="P132">
        <v>14</v>
      </c>
      <c r="Q132" s="4" t="s">
        <v>840</v>
      </c>
    </row>
    <row r="133" spans="1:17" x14ac:dyDescent="0.35">
      <c r="A133" s="2" t="s">
        <v>15</v>
      </c>
      <c r="B133" s="2" t="s">
        <v>165</v>
      </c>
      <c r="C133" s="2" t="s">
        <v>829</v>
      </c>
      <c r="D133" s="2" t="s">
        <v>18</v>
      </c>
      <c r="E133">
        <v>999</v>
      </c>
      <c r="F133" s="3" t="str">
        <f t="shared" si="0"/>
        <v>-- Id: 030 / NombreQuery: ACTUALIZAR mst_DispositivosMoviles UPDATE mst_DispositivosMoviles
   SET NroTelefonico = ?,
       Propietario = ?,
       IdEstado = ?,
       IdUsuarioActualiza = ?,
       FechaHoraActualizacion = DATETIME(''''now'''', ''''localtime'''') 
 WHERE IdEmpresa = ? AND 
       Mac = ? AND
       Imei = ?;</v>
      </c>
      <c r="G133" s="2" t="s">
        <v>45</v>
      </c>
      <c r="H133" s="2" t="s">
        <v>21</v>
      </c>
      <c r="I133" s="2" t="s">
        <v>827</v>
      </c>
      <c r="J133" s="2" t="s">
        <v>131</v>
      </c>
      <c r="K133" s="2" t="s">
        <v>24</v>
      </c>
      <c r="L133" s="2" t="s">
        <v>25</v>
      </c>
      <c r="M133" s="2" t="s">
        <v>164</v>
      </c>
      <c r="N133" s="2" t="s">
        <v>25</v>
      </c>
      <c r="O133" s="2" t="s">
        <v>164</v>
      </c>
      <c r="P133">
        <v>14</v>
      </c>
      <c r="Q133" s="4" t="s">
        <v>841</v>
      </c>
    </row>
    <row r="134" spans="1:17" x14ac:dyDescent="0.35">
      <c r="A134" s="2" t="s">
        <v>15</v>
      </c>
      <c r="B134" s="2" t="s">
        <v>168</v>
      </c>
      <c r="C134" s="2" t="s">
        <v>830</v>
      </c>
      <c r="D134" s="2" t="s">
        <v>18</v>
      </c>
      <c r="E134">
        <v>999</v>
      </c>
      <c r="F134" s="3" t="str">
        <f t="shared" si="0"/>
        <v>-- Id: 031 / NombreQuery: CLAVE VALOR mst_DispositivosMoviles SELECT Indice Clave,
       Imei || Propietario Valor,
       Indice || '''' | '''' || Imei || Propietario Concatenado
  FROM mst_DispositivosMoviles
 WHERE IdEmpresa = ?;</v>
      </c>
      <c r="G134" s="2" t="s">
        <v>19</v>
      </c>
      <c r="H134" s="2" t="s">
        <v>135</v>
      </c>
      <c r="I134" s="2" t="s">
        <v>827</v>
      </c>
      <c r="J134" s="2" t="s">
        <v>126</v>
      </c>
      <c r="K134" s="2" t="s">
        <v>24</v>
      </c>
      <c r="L134" s="2" t="s">
        <v>25</v>
      </c>
      <c r="M134" s="2" t="s">
        <v>171</v>
      </c>
      <c r="N134" s="2" t="s">
        <v>25</v>
      </c>
      <c r="O134" s="2" t="s">
        <v>171</v>
      </c>
      <c r="P134">
        <v>14</v>
      </c>
      <c r="Q134" s="4" t="s">
        <v>842</v>
      </c>
    </row>
    <row r="135" spans="1:17" x14ac:dyDescent="0.35">
      <c r="A135" s="2" t="s">
        <v>15</v>
      </c>
      <c r="B135" s="2" t="s">
        <v>172</v>
      </c>
      <c r="C135" s="2" t="s">
        <v>831</v>
      </c>
      <c r="D135" s="2" t="s">
        <v>18</v>
      </c>
      <c r="E135">
        <v>999</v>
      </c>
      <c r="F135" s="3" t="str">
        <f t="shared" si="0"/>
        <v>-- Id: 032 / NombreQuery: DESCARGAR DATA mst_DispositivosMoviles EXEC sp_Dgm_Gen_ListarDispositivosMoviles</v>
      </c>
      <c r="G135" s="2" t="s">
        <v>18</v>
      </c>
      <c r="H135" s="2" t="s">
        <v>135</v>
      </c>
      <c r="I135" s="2" t="s">
        <v>827</v>
      </c>
      <c r="J135" s="2" t="s">
        <v>126</v>
      </c>
      <c r="K135" s="2" t="s">
        <v>24</v>
      </c>
      <c r="L135" s="2" t="s">
        <v>25</v>
      </c>
      <c r="M135" s="2" t="s">
        <v>171</v>
      </c>
      <c r="N135" s="2" t="s">
        <v>25</v>
      </c>
      <c r="O135" s="2" t="s">
        <v>171</v>
      </c>
      <c r="P135">
        <v>14</v>
      </c>
      <c r="Q135" s="4" t="s">
        <v>843</v>
      </c>
    </row>
    <row r="136" spans="1:17" x14ac:dyDescent="0.35">
      <c r="A136" s="2" t="s">
        <v>15</v>
      </c>
      <c r="B136" s="2" t="s">
        <v>175</v>
      </c>
      <c r="C136" s="2" t="s">
        <v>832</v>
      </c>
      <c r="D136" s="2" t="s">
        <v>18</v>
      </c>
      <c r="E136">
        <v>999</v>
      </c>
      <c r="F136" s="3" t="str">
        <f t="shared" si="0"/>
        <v>-- Id: 033 / NombreQuery: ELIMINAR mst_DispositivosMoviles DELETE FROM mst_DispositivosMoviles
      WHERE IdEmpresa = ? AND 
            Mac = ? AND
            Imei = ?;</v>
      </c>
      <c r="G136" s="2" t="s">
        <v>29</v>
      </c>
      <c r="H136" s="2" t="s">
        <v>21</v>
      </c>
      <c r="I136" s="2" t="s">
        <v>827</v>
      </c>
      <c r="J136" s="2" t="s">
        <v>143</v>
      </c>
      <c r="K136" s="2" t="s">
        <v>24</v>
      </c>
      <c r="L136" s="2" t="s">
        <v>25</v>
      </c>
      <c r="M136" s="2" t="s">
        <v>178</v>
      </c>
      <c r="N136" s="2" t="s">
        <v>25</v>
      </c>
      <c r="O136" s="2" t="s">
        <v>178</v>
      </c>
      <c r="P136">
        <v>14</v>
      </c>
      <c r="Q136" s="4" t="s">
        <v>844</v>
      </c>
    </row>
    <row r="137" spans="1:17" x14ac:dyDescent="0.35">
      <c r="A137" s="2" t="s">
        <v>15</v>
      </c>
      <c r="B137" s="2" t="s">
        <v>179</v>
      </c>
      <c r="C137" s="2" t="s">
        <v>833</v>
      </c>
      <c r="D137" s="2" t="s">
        <v>18</v>
      </c>
      <c r="E137">
        <v>999</v>
      </c>
      <c r="F137" s="3" t="str">
        <f t="shared" si="0"/>
        <v>-- Id: 034 / NombreQuery: ELIMINAR TABLA mst_DispositivosMoviles DROP TABLE IF EXISTS mst_DispositivosMoviles;</v>
      </c>
      <c r="G137" s="2" t="s">
        <v>18</v>
      </c>
      <c r="H137" s="2" t="s">
        <v>21</v>
      </c>
      <c r="I137" s="2" t="s">
        <v>827</v>
      </c>
      <c r="J137" s="2" t="s">
        <v>148</v>
      </c>
      <c r="K137" s="2" t="s">
        <v>24</v>
      </c>
      <c r="L137" s="2" t="s">
        <v>25</v>
      </c>
      <c r="M137" s="2" t="s">
        <v>178</v>
      </c>
      <c r="N137" s="2" t="s">
        <v>25</v>
      </c>
      <c r="O137" s="2" t="s">
        <v>178</v>
      </c>
      <c r="P137">
        <v>14</v>
      </c>
      <c r="Q137" s="4" t="s">
        <v>845</v>
      </c>
    </row>
    <row r="138" spans="1:17" x14ac:dyDescent="0.35">
      <c r="A138" s="2" t="s">
        <v>15</v>
      </c>
      <c r="B138" s="2" t="s">
        <v>182</v>
      </c>
      <c r="C138" s="2" t="s">
        <v>834</v>
      </c>
      <c r="D138" s="2" t="s">
        <v>18</v>
      </c>
      <c r="E138">
        <v>999</v>
      </c>
      <c r="F138" s="3" t="str">
        <f t="shared" si="0"/>
        <v>-- Id: 035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v>
      </c>
      <c r="G138" s="2" t="s">
        <v>51</v>
      </c>
      <c r="H138" s="2" t="s">
        <v>21</v>
      </c>
      <c r="I138" s="2" t="s">
        <v>827</v>
      </c>
      <c r="J138" s="2" t="s">
        <v>152</v>
      </c>
      <c r="K138" s="2" t="s">
        <v>24</v>
      </c>
      <c r="L138" s="2" t="s">
        <v>25</v>
      </c>
      <c r="M138" s="2" t="s">
        <v>185</v>
      </c>
      <c r="N138" s="2" t="s">
        <v>25</v>
      </c>
      <c r="O138" s="2" t="s">
        <v>185</v>
      </c>
      <c r="P138">
        <v>14</v>
      </c>
      <c r="Q138" s="4" t="s">
        <v>846</v>
      </c>
    </row>
    <row r="139" spans="1:17" x14ac:dyDescent="0.35">
      <c r="A139" s="2" t="s">
        <v>15</v>
      </c>
      <c r="B139" s="2" t="s">
        <v>186</v>
      </c>
      <c r="C139" s="2" t="s">
        <v>835</v>
      </c>
      <c r="D139" s="2" t="s">
        <v>18</v>
      </c>
      <c r="E139">
        <v>999</v>
      </c>
      <c r="F139" s="3" t="str">
        <f t="shared" si="0"/>
        <v>-- Id: 036 / NombreQuery: LIMPIAR TABLA mst_DispositivosMoviles DELETE FROM mst_DispositivosMoviles;</v>
      </c>
      <c r="G139" s="2" t="s">
        <v>18</v>
      </c>
      <c r="H139" s="2" t="s">
        <v>21</v>
      </c>
      <c r="I139" s="2" t="s">
        <v>827</v>
      </c>
      <c r="J139" s="2" t="s">
        <v>143</v>
      </c>
      <c r="K139" s="2" t="s">
        <v>24</v>
      </c>
      <c r="L139" s="2" t="s">
        <v>25</v>
      </c>
      <c r="M139" s="2" t="s">
        <v>185</v>
      </c>
      <c r="N139" s="2" t="s">
        <v>25</v>
      </c>
      <c r="O139" s="2" t="s">
        <v>185</v>
      </c>
      <c r="P139">
        <v>14</v>
      </c>
      <c r="Q139" s="4" t="s">
        <v>847</v>
      </c>
    </row>
    <row r="140" spans="1:17" x14ac:dyDescent="0.35">
      <c r="A140" s="2" t="s">
        <v>15</v>
      </c>
      <c r="B140" s="2" t="s">
        <v>189</v>
      </c>
      <c r="C140" s="2" t="s">
        <v>836</v>
      </c>
      <c r="D140" s="2" t="s">
        <v>18</v>
      </c>
      <c r="E140">
        <v>999</v>
      </c>
      <c r="F140" s="3" t="str">
        <f t="shared" si="0"/>
        <v>-- Id: 037 / NombreQuery: LISTAR mst_DispositivosMoviles SELECT *
  FROM mst_DispositivosMoviles;</v>
      </c>
      <c r="G140" s="2" t="s">
        <v>18</v>
      </c>
      <c r="H140" s="2" t="s">
        <v>135</v>
      </c>
      <c r="I140" s="2" t="s">
        <v>827</v>
      </c>
      <c r="J140" s="2" t="s">
        <v>126</v>
      </c>
      <c r="K140" s="2" t="s">
        <v>24</v>
      </c>
      <c r="L140" s="2" t="s">
        <v>25</v>
      </c>
      <c r="M140" s="2" t="s">
        <v>192</v>
      </c>
      <c r="N140" s="2" t="s">
        <v>25</v>
      </c>
      <c r="O140" s="2" t="s">
        <v>192</v>
      </c>
      <c r="P140">
        <v>14</v>
      </c>
      <c r="Q140" s="4" t="s">
        <v>848</v>
      </c>
    </row>
    <row r="141" spans="1:17" x14ac:dyDescent="0.35">
      <c r="A141" s="2" t="s">
        <v>15</v>
      </c>
      <c r="B141" s="2" t="s">
        <v>193</v>
      </c>
      <c r="C141" s="2" t="s">
        <v>837</v>
      </c>
      <c r="D141" s="2" t="s">
        <v>18</v>
      </c>
      <c r="E141">
        <v>999</v>
      </c>
      <c r="F141" s="3" t="str">
        <f t="shared" si="0"/>
        <v>-- Id: 038 / NombreQuery: OBTENER mst_DispositivosMoviles SELECT *
  FROM mst_DispositivosMoviles
 WHERE IdEmpresa = ? AND 
       Mac = ? AND 
       Imei = ?;</v>
      </c>
      <c r="G141" s="2" t="s">
        <v>29</v>
      </c>
      <c r="H141" s="2" t="s">
        <v>135</v>
      </c>
      <c r="I141" s="2" t="s">
        <v>827</v>
      </c>
      <c r="J141" s="2" t="s">
        <v>126</v>
      </c>
      <c r="K141" s="2" t="s">
        <v>24</v>
      </c>
      <c r="L141" s="2" t="s">
        <v>25</v>
      </c>
      <c r="M141" s="2" t="s">
        <v>192</v>
      </c>
      <c r="N141" s="2" t="s">
        <v>25</v>
      </c>
      <c r="O141" s="2" t="s">
        <v>192</v>
      </c>
      <c r="P141">
        <v>14</v>
      </c>
      <c r="Q141" s="4" t="s">
        <v>849</v>
      </c>
    </row>
    <row r="142" spans="1:17" x14ac:dyDescent="0.35">
      <c r="A142" s="1" t="s">
        <v>15</v>
      </c>
      <c r="B142" s="1" t="s">
        <v>108</v>
      </c>
      <c r="C142" s="1" t="s">
        <v>109</v>
      </c>
      <c r="D142" s="1" t="s">
        <v>18</v>
      </c>
      <c r="E142">
        <v>15</v>
      </c>
      <c r="F142" s="1" t="s">
        <v>110</v>
      </c>
      <c r="G142" s="1" t="s">
        <v>18</v>
      </c>
      <c r="H142" s="1" t="s">
        <v>21</v>
      </c>
      <c r="I142" s="1" t="s">
        <v>111</v>
      </c>
      <c r="J142" s="1" t="s">
        <v>23</v>
      </c>
      <c r="K142" s="1" t="s">
        <v>24</v>
      </c>
      <c r="L142" s="1" t="s">
        <v>25</v>
      </c>
      <c r="M142" s="1" t="s">
        <v>107</v>
      </c>
      <c r="N142" s="1" t="s">
        <v>25</v>
      </c>
      <c r="O142" s="1" t="s">
        <v>107</v>
      </c>
      <c r="P142">
        <v>15</v>
      </c>
    </row>
    <row r="143" spans="1:17" x14ac:dyDescent="0.35">
      <c r="A143" s="1" t="s">
        <v>15</v>
      </c>
      <c r="B143" s="1" t="s">
        <v>451</v>
      </c>
      <c r="C143" s="1" t="s">
        <v>452</v>
      </c>
      <c r="D143" s="1" t="s">
        <v>18</v>
      </c>
      <c r="E143">
        <v>999</v>
      </c>
      <c r="F143" s="1" t="s">
        <v>453</v>
      </c>
      <c r="G143" s="1" t="s">
        <v>78</v>
      </c>
      <c r="H143" s="1" t="s">
        <v>21</v>
      </c>
      <c r="I143" s="1" t="s">
        <v>111</v>
      </c>
      <c r="J143" s="1" t="s">
        <v>131</v>
      </c>
      <c r="K143" s="1" t="s">
        <v>24</v>
      </c>
      <c r="L143" s="1" t="s">
        <v>25</v>
      </c>
      <c r="M143" s="1" t="s">
        <v>454</v>
      </c>
      <c r="N143" s="1" t="s">
        <v>25</v>
      </c>
      <c r="O143" s="1" t="s">
        <v>454</v>
      </c>
      <c r="P143">
        <v>15</v>
      </c>
    </row>
    <row r="144" spans="1:17" x14ac:dyDescent="0.35">
      <c r="A144" s="1" t="s">
        <v>15</v>
      </c>
      <c r="B144" s="1" t="s">
        <v>455</v>
      </c>
      <c r="C144" s="1" t="s">
        <v>456</v>
      </c>
      <c r="D144" s="1" t="s">
        <v>18</v>
      </c>
      <c r="E144">
        <v>999</v>
      </c>
      <c r="F144" s="1" t="s">
        <v>457</v>
      </c>
      <c r="G144" s="1" t="s">
        <v>19</v>
      </c>
      <c r="H144" s="1" t="s">
        <v>135</v>
      </c>
      <c r="I144" s="1" t="s">
        <v>111</v>
      </c>
      <c r="J144" s="1" t="s">
        <v>126</v>
      </c>
      <c r="K144" s="1" t="s">
        <v>24</v>
      </c>
      <c r="L144" s="1" t="s">
        <v>25</v>
      </c>
      <c r="M144" s="1" t="s">
        <v>454</v>
      </c>
      <c r="N144" s="1" t="s">
        <v>25</v>
      </c>
      <c r="O144" s="1" t="s">
        <v>454</v>
      </c>
      <c r="P144">
        <v>15</v>
      </c>
    </row>
    <row r="145" spans="1:17" x14ac:dyDescent="0.35">
      <c r="A145" s="1" t="s">
        <v>15</v>
      </c>
      <c r="B145" s="1" t="s">
        <v>458</v>
      </c>
      <c r="C145" s="1" t="s">
        <v>459</v>
      </c>
      <c r="D145" s="1" t="s">
        <v>18</v>
      </c>
      <c r="E145">
        <v>999</v>
      </c>
      <c r="F145" s="1" t="s">
        <v>460</v>
      </c>
      <c r="G145" s="1" t="s">
        <v>18</v>
      </c>
      <c r="H145" s="1" t="s">
        <v>135</v>
      </c>
      <c r="I145" s="1" t="s">
        <v>111</v>
      </c>
      <c r="J145" s="1" t="s">
        <v>126</v>
      </c>
      <c r="K145" s="1" t="s">
        <v>24</v>
      </c>
      <c r="L145" s="1" t="s">
        <v>25</v>
      </c>
      <c r="M145" s="1" t="s">
        <v>461</v>
      </c>
      <c r="N145" s="1" t="s">
        <v>25</v>
      </c>
      <c r="O145" s="1" t="s">
        <v>461</v>
      </c>
      <c r="P145">
        <v>15</v>
      </c>
    </row>
    <row r="146" spans="1:17" x14ac:dyDescent="0.35">
      <c r="A146" s="1" t="s">
        <v>15</v>
      </c>
      <c r="B146" s="1" t="s">
        <v>462</v>
      </c>
      <c r="C146" s="1" t="s">
        <v>463</v>
      </c>
      <c r="D146" s="1" t="s">
        <v>18</v>
      </c>
      <c r="E146">
        <v>999</v>
      </c>
      <c r="F146" s="1" t="s">
        <v>464</v>
      </c>
      <c r="G146" s="1" t="s">
        <v>19</v>
      </c>
      <c r="H146" s="1" t="s">
        <v>21</v>
      </c>
      <c r="I146" s="1" t="s">
        <v>111</v>
      </c>
      <c r="J146" s="1" t="s">
        <v>143</v>
      </c>
      <c r="K146" s="1" t="s">
        <v>24</v>
      </c>
      <c r="L146" s="1" t="s">
        <v>25</v>
      </c>
      <c r="M146" s="1" t="s">
        <v>465</v>
      </c>
      <c r="N146" s="1" t="s">
        <v>25</v>
      </c>
      <c r="O146" s="1" t="s">
        <v>465</v>
      </c>
      <c r="P146">
        <v>15</v>
      </c>
    </row>
    <row r="147" spans="1:17" x14ac:dyDescent="0.35">
      <c r="A147" s="1" t="s">
        <v>15</v>
      </c>
      <c r="B147" s="1" t="s">
        <v>466</v>
      </c>
      <c r="C147" s="1" t="s">
        <v>467</v>
      </c>
      <c r="D147" s="1" t="s">
        <v>18</v>
      </c>
      <c r="E147">
        <v>999</v>
      </c>
      <c r="F147" s="1" t="s">
        <v>468</v>
      </c>
      <c r="G147" s="1" t="s">
        <v>18</v>
      </c>
      <c r="H147" s="1" t="s">
        <v>21</v>
      </c>
      <c r="I147" s="1" t="s">
        <v>111</v>
      </c>
      <c r="J147" s="1" t="s">
        <v>148</v>
      </c>
      <c r="K147" s="1" t="s">
        <v>24</v>
      </c>
      <c r="L147" s="1" t="s">
        <v>25</v>
      </c>
      <c r="M147" s="1" t="s">
        <v>465</v>
      </c>
      <c r="N147" s="1" t="s">
        <v>25</v>
      </c>
      <c r="O147" s="1" t="s">
        <v>465</v>
      </c>
      <c r="P147">
        <v>15</v>
      </c>
    </row>
    <row r="148" spans="1:17" x14ac:dyDescent="0.35">
      <c r="A148" s="1" t="s">
        <v>15</v>
      </c>
      <c r="B148" s="1" t="s">
        <v>469</v>
      </c>
      <c r="C148" s="1" t="s">
        <v>470</v>
      </c>
      <c r="D148" s="1" t="s">
        <v>18</v>
      </c>
      <c r="E148">
        <v>999</v>
      </c>
      <c r="F148" s="1" t="s">
        <v>471</v>
      </c>
      <c r="G148" s="1" t="s">
        <v>84</v>
      </c>
      <c r="H148" s="1" t="s">
        <v>21</v>
      </c>
      <c r="I148" s="1" t="s">
        <v>111</v>
      </c>
      <c r="J148" s="1" t="s">
        <v>152</v>
      </c>
      <c r="K148" s="1" t="s">
        <v>24</v>
      </c>
      <c r="L148" s="1" t="s">
        <v>25</v>
      </c>
      <c r="M148" s="1" t="s">
        <v>472</v>
      </c>
      <c r="N148" s="1" t="s">
        <v>25</v>
      </c>
      <c r="O148" s="1" t="s">
        <v>472</v>
      </c>
      <c r="P148">
        <v>15</v>
      </c>
    </row>
    <row r="149" spans="1:17" x14ac:dyDescent="0.35">
      <c r="A149" s="1" t="s">
        <v>15</v>
      </c>
      <c r="B149" s="1" t="s">
        <v>473</v>
      </c>
      <c r="C149" s="1" t="s">
        <v>474</v>
      </c>
      <c r="D149" s="1" t="s">
        <v>18</v>
      </c>
      <c r="E149">
        <v>999</v>
      </c>
      <c r="F149" s="1" t="s">
        <v>475</v>
      </c>
      <c r="G149" s="1" t="s">
        <v>18</v>
      </c>
      <c r="H149" s="1" t="s">
        <v>21</v>
      </c>
      <c r="I149" s="1" t="s">
        <v>111</v>
      </c>
      <c r="J149" s="1" t="s">
        <v>143</v>
      </c>
      <c r="K149" s="1" t="s">
        <v>24</v>
      </c>
      <c r="L149" s="1" t="s">
        <v>25</v>
      </c>
      <c r="M149" s="1" t="s">
        <v>476</v>
      </c>
      <c r="N149" s="1" t="s">
        <v>25</v>
      </c>
      <c r="O149" s="1" t="s">
        <v>476</v>
      </c>
      <c r="P149">
        <v>15</v>
      </c>
    </row>
    <row r="150" spans="1:17" x14ac:dyDescent="0.35">
      <c r="A150" s="1" t="s">
        <v>15</v>
      </c>
      <c r="B150" s="1" t="s">
        <v>477</v>
      </c>
      <c r="C150" s="1" t="s">
        <v>478</v>
      </c>
      <c r="D150" s="1" t="s">
        <v>18</v>
      </c>
      <c r="E150">
        <v>999</v>
      </c>
      <c r="F150" s="1" t="s">
        <v>479</v>
      </c>
      <c r="G150" s="1" t="s">
        <v>18</v>
      </c>
      <c r="H150" s="1" t="s">
        <v>135</v>
      </c>
      <c r="I150" s="1" t="s">
        <v>111</v>
      </c>
      <c r="J150" s="1" t="s">
        <v>126</v>
      </c>
      <c r="K150" s="1" t="s">
        <v>24</v>
      </c>
      <c r="L150" s="1" t="s">
        <v>25</v>
      </c>
      <c r="M150" s="1" t="s">
        <v>480</v>
      </c>
      <c r="N150" s="1" t="s">
        <v>25</v>
      </c>
      <c r="O150" s="1" t="s">
        <v>480</v>
      </c>
      <c r="P150">
        <v>15</v>
      </c>
    </row>
    <row r="151" spans="1:17" x14ac:dyDescent="0.35">
      <c r="A151" s="1" t="s">
        <v>15</v>
      </c>
      <c r="B151" s="1" t="s">
        <v>481</v>
      </c>
      <c r="C151" s="1" t="s">
        <v>482</v>
      </c>
      <c r="D151" s="1" t="s">
        <v>18</v>
      </c>
      <c r="E151">
        <v>999</v>
      </c>
      <c r="F151" s="1" t="s">
        <v>483</v>
      </c>
      <c r="G151" s="1" t="s">
        <v>19</v>
      </c>
      <c r="H151" s="1" t="s">
        <v>135</v>
      </c>
      <c r="I151" s="1" t="s">
        <v>111</v>
      </c>
      <c r="J151" s="1" t="s">
        <v>126</v>
      </c>
      <c r="K151" s="1" t="s">
        <v>24</v>
      </c>
      <c r="L151" s="1" t="s">
        <v>25</v>
      </c>
      <c r="M151" s="1" t="s">
        <v>484</v>
      </c>
      <c r="N151" s="1" t="s">
        <v>25</v>
      </c>
      <c r="O151" s="1" t="s">
        <v>484</v>
      </c>
      <c r="P151">
        <v>15</v>
      </c>
    </row>
    <row r="152" spans="1:17" x14ac:dyDescent="0.35">
      <c r="A152" s="1" t="s">
        <v>15</v>
      </c>
      <c r="B152" s="1" t="s">
        <v>750</v>
      </c>
      <c r="C152" s="1" t="s">
        <v>751</v>
      </c>
      <c r="D152" s="1" t="s">
        <v>18</v>
      </c>
      <c r="E152">
        <v>16</v>
      </c>
      <c r="F152" s="1" t="s">
        <v>752</v>
      </c>
      <c r="G152" s="1" t="s">
        <v>18</v>
      </c>
      <c r="H152" s="1" t="s">
        <v>21</v>
      </c>
      <c r="I152" s="1" t="s">
        <v>753</v>
      </c>
      <c r="J152" s="1" t="s">
        <v>23</v>
      </c>
      <c r="K152" s="1" t="s">
        <v>24</v>
      </c>
      <c r="L152" s="1" t="s">
        <v>25</v>
      </c>
      <c r="M152" s="1" t="s">
        <v>754</v>
      </c>
      <c r="N152" s="1" t="s">
        <v>25</v>
      </c>
      <c r="O152" s="1" t="s">
        <v>754</v>
      </c>
      <c r="P152">
        <v>16</v>
      </c>
      <c r="Q152" s="4" t="s">
        <v>104</v>
      </c>
    </row>
    <row r="153" spans="1:17" x14ac:dyDescent="0.35">
      <c r="A153" s="1" t="s">
        <v>15</v>
      </c>
      <c r="B153" s="1" t="s">
        <v>755</v>
      </c>
      <c r="C153" s="1" t="s">
        <v>756</v>
      </c>
      <c r="D153" s="1" t="s">
        <v>18</v>
      </c>
      <c r="E153">
        <v>999</v>
      </c>
      <c r="F153" s="1" t="s">
        <v>757</v>
      </c>
      <c r="G153" s="1" t="s">
        <v>34</v>
      </c>
      <c r="H153" s="1" t="s">
        <v>21</v>
      </c>
      <c r="I153" s="1" t="s">
        <v>753</v>
      </c>
      <c r="J153" s="1" t="s">
        <v>131</v>
      </c>
      <c r="K153" s="1" t="s">
        <v>24</v>
      </c>
      <c r="L153" s="1" t="s">
        <v>25</v>
      </c>
      <c r="M153" s="1" t="s">
        <v>758</v>
      </c>
      <c r="N153" s="1" t="s">
        <v>25</v>
      </c>
      <c r="O153" s="1" t="s">
        <v>758</v>
      </c>
      <c r="P153">
        <v>16</v>
      </c>
      <c r="Q153" s="4" t="s">
        <v>104</v>
      </c>
    </row>
    <row r="154" spans="1:17" x14ac:dyDescent="0.35">
      <c r="A154" s="1" t="s">
        <v>15</v>
      </c>
      <c r="B154" s="1" t="s">
        <v>759</v>
      </c>
      <c r="C154" s="1" t="s">
        <v>760</v>
      </c>
      <c r="D154" s="1" t="s">
        <v>18</v>
      </c>
      <c r="E154">
        <v>999</v>
      </c>
      <c r="F154" s="1" t="s">
        <v>761</v>
      </c>
      <c r="G154" s="1" t="s">
        <v>18</v>
      </c>
      <c r="H154" s="1" t="s">
        <v>135</v>
      </c>
      <c r="I154" s="1" t="s">
        <v>753</v>
      </c>
      <c r="J154" s="1" t="s">
        <v>126</v>
      </c>
      <c r="K154" s="1" t="s">
        <v>24</v>
      </c>
      <c r="L154" s="1" t="s">
        <v>25</v>
      </c>
      <c r="M154" s="1" t="s">
        <v>762</v>
      </c>
      <c r="N154" s="1" t="s">
        <v>25</v>
      </c>
      <c r="O154" s="1" t="s">
        <v>762</v>
      </c>
      <c r="P154">
        <v>16</v>
      </c>
      <c r="Q154" s="4" t="s">
        <v>104</v>
      </c>
    </row>
    <row r="155" spans="1:17" x14ac:dyDescent="0.35">
      <c r="A155" s="1" t="s">
        <v>15</v>
      </c>
      <c r="B155" s="1" t="s">
        <v>763</v>
      </c>
      <c r="C155" s="1" t="s">
        <v>764</v>
      </c>
      <c r="D155" s="1" t="s">
        <v>18</v>
      </c>
      <c r="E155">
        <v>999</v>
      </c>
      <c r="F155" s="1" t="s">
        <v>765</v>
      </c>
      <c r="G155" s="1" t="s">
        <v>29</v>
      </c>
      <c r="H155" s="1" t="s">
        <v>21</v>
      </c>
      <c r="I155" s="1" t="s">
        <v>753</v>
      </c>
      <c r="J155" s="1" t="s">
        <v>143</v>
      </c>
      <c r="K155" s="1" t="s">
        <v>24</v>
      </c>
      <c r="L155" s="1" t="s">
        <v>25</v>
      </c>
      <c r="M155" s="1" t="s">
        <v>762</v>
      </c>
      <c r="N155" s="1" t="s">
        <v>25</v>
      </c>
      <c r="O155" s="1" t="s">
        <v>762</v>
      </c>
      <c r="P155">
        <v>16</v>
      </c>
      <c r="Q155" s="4" t="s">
        <v>104</v>
      </c>
    </row>
    <row r="156" spans="1:17" x14ac:dyDescent="0.35">
      <c r="A156" s="1" t="s">
        <v>15</v>
      </c>
      <c r="B156" s="1" t="s">
        <v>766</v>
      </c>
      <c r="C156" s="1" t="s">
        <v>767</v>
      </c>
      <c r="D156" s="1" t="s">
        <v>18</v>
      </c>
      <c r="E156">
        <v>999</v>
      </c>
      <c r="F156" s="1" t="s">
        <v>768</v>
      </c>
      <c r="G156" s="1" t="s">
        <v>18</v>
      </c>
      <c r="H156" s="1" t="s">
        <v>21</v>
      </c>
      <c r="I156" s="1" t="s">
        <v>753</v>
      </c>
      <c r="J156" s="1" t="s">
        <v>148</v>
      </c>
      <c r="K156" s="1" t="s">
        <v>24</v>
      </c>
      <c r="L156" s="1" t="s">
        <v>25</v>
      </c>
      <c r="M156" s="1" t="s">
        <v>769</v>
      </c>
      <c r="N156" s="1" t="s">
        <v>25</v>
      </c>
      <c r="O156" s="1" t="s">
        <v>769</v>
      </c>
      <c r="P156">
        <v>16</v>
      </c>
      <c r="Q156" s="4" t="s">
        <v>104</v>
      </c>
    </row>
    <row r="157" spans="1:17" x14ac:dyDescent="0.35">
      <c r="A157" s="1" t="s">
        <v>15</v>
      </c>
      <c r="B157" s="1" t="s">
        <v>770</v>
      </c>
      <c r="C157" s="1" t="s">
        <v>771</v>
      </c>
      <c r="D157" s="1" t="s">
        <v>18</v>
      </c>
      <c r="E157">
        <v>999</v>
      </c>
      <c r="F157" s="1" t="s">
        <v>772</v>
      </c>
      <c r="G157" s="1" t="s">
        <v>45</v>
      </c>
      <c r="H157" s="1" t="s">
        <v>21</v>
      </c>
      <c r="I157" s="1" t="s">
        <v>753</v>
      </c>
      <c r="J157" s="1" t="s">
        <v>152</v>
      </c>
      <c r="K157" s="1" t="s">
        <v>24</v>
      </c>
      <c r="L157" s="1" t="s">
        <v>25</v>
      </c>
      <c r="M157" s="1" t="s">
        <v>769</v>
      </c>
      <c r="N157" s="1" t="s">
        <v>25</v>
      </c>
      <c r="O157" s="1" t="s">
        <v>769</v>
      </c>
      <c r="P157">
        <v>16</v>
      </c>
      <c r="Q157" s="4" t="s">
        <v>104</v>
      </c>
    </row>
    <row r="158" spans="1:17" x14ac:dyDescent="0.35">
      <c r="A158" s="1" t="s">
        <v>15</v>
      </c>
      <c r="B158" s="1" t="s">
        <v>773</v>
      </c>
      <c r="C158" s="1" t="s">
        <v>774</v>
      </c>
      <c r="D158" s="1" t="s">
        <v>18</v>
      </c>
      <c r="E158">
        <v>999</v>
      </c>
      <c r="F158" s="1" t="s">
        <v>775</v>
      </c>
      <c r="G158" s="1" t="s">
        <v>18</v>
      </c>
      <c r="H158" s="1" t="s">
        <v>21</v>
      </c>
      <c r="I158" s="1" t="s">
        <v>753</v>
      </c>
      <c r="J158" s="1" t="s">
        <v>143</v>
      </c>
      <c r="K158" s="1" t="s">
        <v>24</v>
      </c>
      <c r="L158" s="1" t="s">
        <v>25</v>
      </c>
      <c r="M158" s="1" t="s">
        <v>776</v>
      </c>
      <c r="N158" s="1" t="s">
        <v>25</v>
      </c>
      <c r="O158" s="1" t="s">
        <v>776</v>
      </c>
      <c r="P158">
        <v>16</v>
      </c>
      <c r="Q158" s="4" t="s">
        <v>104</v>
      </c>
    </row>
    <row r="159" spans="1:17" x14ac:dyDescent="0.35">
      <c r="A159" s="1" t="s">
        <v>15</v>
      </c>
      <c r="B159" s="1" t="s">
        <v>777</v>
      </c>
      <c r="C159" s="1" t="s">
        <v>778</v>
      </c>
      <c r="D159" s="1" t="s">
        <v>18</v>
      </c>
      <c r="E159">
        <v>999</v>
      </c>
      <c r="F159" s="1" t="s">
        <v>779</v>
      </c>
      <c r="G159" s="1" t="s">
        <v>19</v>
      </c>
      <c r="H159" s="1" t="s">
        <v>135</v>
      </c>
      <c r="I159" s="1" t="s">
        <v>753</v>
      </c>
      <c r="J159" s="1" t="s">
        <v>126</v>
      </c>
      <c r="K159" s="1" t="s">
        <v>24</v>
      </c>
      <c r="L159" s="1" t="s">
        <v>25</v>
      </c>
      <c r="M159" s="1" t="s">
        <v>780</v>
      </c>
      <c r="N159" s="1" t="s">
        <v>25</v>
      </c>
      <c r="O159" s="1" t="s">
        <v>780</v>
      </c>
      <c r="P159">
        <v>16</v>
      </c>
      <c r="Q159" s="4" t="s">
        <v>104</v>
      </c>
    </row>
    <row r="160" spans="1:17" x14ac:dyDescent="0.35">
      <c r="A160" s="1" t="s">
        <v>15</v>
      </c>
      <c r="B160" s="1" t="s">
        <v>97</v>
      </c>
      <c r="C160" s="1" t="s">
        <v>98</v>
      </c>
      <c r="D160" s="1" t="s">
        <v>18</v>
      </c>
      <c r="E160">
        <v>17</v>
      </c>
      <c r="F160" s="1" t="s">
        <v>99</v>
      </c>
      <c r="G160" s="1" t="s">
        <v>18</v>
      </c>
      <c r="H160" s="1" t="s">
        <v>21</v>
      </c>
      <c r="I160" s="1" t="s">
        <v>100</v>
      </c>
      <c r="J160" s="1" t="s">
        <v>23</v>
      </c>
      <c r="K160" s="1" t="s">
        <v>24</v>
      </c>
      <c r="L160" s="1" t="s">
        <v>25</v>
      </c>
      <c r="M160" s="1" t="s">
        <v>101</v>
      </c>
      <c r="N160" s="1" t="s">
        <v>25</v>
      </c>
      <c r="O160" s="1" t="s">
        <v>101</v>
      </c>
      <c r="P160">
        <v>17</v>
      </c>
    </row>
    <row r="161" spans="1:16" x14ac:dyDescent="0.35">
      <c r="A161" s="1" t="s">
        <v>15</v>
      </c>
      <c r="B161" s="1" t="s">
        <v>610</v>
      </c>
      <c r="C161" s="1" t="s">
        <v>611</v>
      </c>
      <c r="D161" s="1" t="s">
        <v>18</v>
      </c>
      <c r="E161">
        <v>999</v>
      </c>
      <c r="F161" s="1" t="s">
        <v>612</v>
      </c>
      <c r="G161" s="1" t="s">
        <v>51</v>
      </c>
      <c r="H161" s="1" t="s">
        <v>21</v>
      </c>
      <c r="I161" s="1" t="s">
        <v>100</v>
      </c>
      <c r="J161" s="1" t="s">
        <v>131</v>
      </c>
      <c r="K161" s="1" t="s">
        <v>24</v>
      </c>
      <c r="L161" s="1" t="s">
        <v>25</v>
      </c>
      <c r="M161" s="1" t="s">
        <v>609</v>
      </c>
      <c r="N161" s="1" t="s">
        <v>25</v>
      </c>
      <c r="O161" s="1" t="s">
        <v>609</v>
      </c>
      <c r="P161">
        <v>17</v>
      </c>
    </row>
    <row r="162" spans="1:16" x14ac:dyDescent="0.35">
      <c r="A162" s="1" t="s">
        <v>15</v>
      </c>
      <c r="B162" s="1" t="s">
        <v>613</v>
      </c>
      <c r="C162" s="1" t="s">
        <v>614</v>
      </c>
      <c r="D162" s="1" t="s">
        <v>18</v>
      </c>
      <c r="E162">
        <v>999</v>
      </c>
      <c r="F162" s="1" t="s">
        <v>615</v>
      </c>
      <c r="G162" s="1" t="s">
        <v>56</v>
      </c>
      <c r="H162" s="1" t="s">
        <v>124</v>
      </c>
      <c r="I162" s="1" t="s">
        <v>100</v>
      </c>
      <c r="J162" s="1" t="s">
        <v>126</v>
      </c>
      <c r="K162" s="1" t="s">
        <v>24</v>
      </c>
      <c r="L162" s="1" t="s">
        <v>25</v>
      </c>
      <c r="M162" s="1" t="s">
        <v>616</v>
      </c>
      <c r="N162" s="1" t="s">
        <v>25</v>
      </c>
      <c r="O162" s="1" t="s">
        <v>616</v>
      </c>
      <c r="P162">
        <v>17</v>
      </c>
    </row>
    <row r="163" spans="1:16" x14ac:dyDescent="0.35">
      <c r="A163" s="1" t="s">
        <v>15</v>
      </c>
      <c r="B163" s="1" t="s">
        <v>617</v>
      </c>
      <c r="C163" s="1" t="s">
        <v>618</v>
      </c>
      <c r="D163" s="1" t="s">
        <v>18</v>
      </c>
      <c r="E163">
        <v>999</v>
      </c>
      <c r="F163" s="1" t="s">
        <v>619</v>
      </c>
      <c r="G163" s="1" t="s">
        <v>29</v>
      </c>
      <c r="H163" s="1" t="s">
        <v>135</v>
      </c>
      <c r="I163" s="1" t="s">
        <v>100</v>
      </c>
      <c r="J163" s="1" t="s">
        <v>126</v>
      </c>
      <c r="K163" s="1" t="s">
        <v>24</v>
      </c>
      <c r="L163" s="1" t="s">
        <v>25</v>
      </c>
      <c r="M163" s="1" t="s">
        <v>616</v>
      </c>
      <c r="N163" s="1" t="s">
        <v>25</v>
      </c>
      <c r="O163" s="1" t="s">
        <v>616</v>
      </c>
      <c r="P163">
        <v>17</v>
      </c>
    </row>
    <row r="164" spans="1:16" x14ac:dyDescent="0.35">
      <c r="A164" s="1" t="s">
        <v>15</v>
      </c>
      <c r="B164" s="1" t="s">
        <v>620</v>
      </c>
      <c r="C164" s="1" t="s">
        <v>621</v>
      </c>
      <c r="D164" s="1" t="s">
        <v>18</v>
      </c>
      <c r="E164">
        <v>999</v>
      </c>
      <c r="F164" s="1" t="s">
        <v>622</v>
      </c>
      <c r="G164" s="1" t="s">
        <v>18</v>
      </c>
      <c r="H164" s="1" t="s">
        <v>21</v>
      </c>
      <c r="I164" s="1" t="s">
        <v>100</v>
      </c>
      <c r="J164" s="1" t="s">
        <v>148</v>
      </c>
      <c r="K164" s="1" t="s">
        <v>24</v>
      </c>
      <c r="L164" s="1" t="s">
        <v>25</v>
      </c>
      <c r="M164" s="1" t="s">
        <v>623</v>
      </c>
      <c r="N164" s="1" t="s">
        <v>25</v>
      </c>
      <c r="O164" s="1" t="s">
        <v>623</v>
      </c>
      <c r="P164">
        <v>17</v>
      </c>
    </row>
    <row r="165" spans="1:16" x14ac:dyDescent="0.35">
      <c r="A165" s="1" t="s">
        <v>15</v>
      </c>
      <c r="B165" s="1" t="s">
        <v>624</v>
      </c>
      <c r="C165" s="1" t="s">
        <v>625</v>
      </c>
      <c r="D165" s="1" t="s">
        <v>18</v>
      </c>
      <c r="E165">
        <v>999</v>
      </c>
      <c r="F165" s="1" t="s">
        <v>626</v>
      </c>
      <c r="G165" s="1" t="s">
        <v>34</v>
      </c>
      <c r="H165" s="1" t="s">
        <v>21</v>
      </c>
      <c r="I165" s="1" t="s">
        <v>100</v>
      </c>
      <c r="J165" s="1" t="s">
        <v>143</v>
      </c>
      <c r="K165" s="1" t="s">
        <v>24</v>
      </c>
      <c r="L165" s="1" t="s">
        <v>25</v>
      </c>
      <c r="M165" s="1" t="s">
        <v>623</v>
      </c>
      <c r="N165" s="1" t="s">
        <v>25</v>
      </c>
      <c r="O165" s="1" t="s">
        <v>623</v>
      </c>
      <c r="P165">
        <v>17</v>
      </c>
    </row>
    <row r="166" spans="1:16" x14ac:dyDescent="0.35">
      <c r="A166" s="1" t="s">
        <v>15</v>
      </c>
      <c r="B166" s="1" t="s">
        <v>627</v>
      </c>
      <c r="C166" s="1" t="s">
        <v>628</v>
      </c>
      <c r="D166" s="1" t="s">
        <v>18</v>
      </c>
      <c r="E166">
        <v>999</v>
      </c>
      <c r="F166" s="1" t="s">
        <v>629</v>
      </c>
      <c r="G166" s="1" t="s">
        <v>40</v>
      </c>
      <c r="H166" s="1" t="s">
        <v>124</v>
      </c>
      <c r="I166" s="1" t="s">
        <v>100</v>
      </c>
      <c r="J166" s="1" t="s">
        <v>126</v>
      </c>
      <c r="K166" s="1" t="s">
        <v>24</v>
      </c>
      <c r="L166" s="1" t="s">
        <v>25</v>
      </c>
      <c r="M166" s="1" t="s">
        <v>630</v>
      </c>
      <c r="N166" s="1" t="s">
        <v>25</v>
      </c>
      <c r="O166" s="1" t="s">
        <v>630</v>
      </c>
      <c r="P166">
        <v>17</v>
      </c>
    </row>
    <row r="167" spans="1:16" x14ac:dyDescent="0.35">
      <c r="A167" s="1" t="s">
        <v>15</v>
      </c>
      <c r="B167" s="1" t="s">
        <v>631</v>
      </c>
      <c r="C167" s="1" t="s">
        <v>632</v>
      </c>
      <c r="D167" s="1" t="s">
        <v>18</v>
      </c>
      <c r="E167">
        <v>999</v>
      </c>
      <c r="F167" s="1" t="s">
        <v>633</v>
      </c>
      <c r="G167" s="1" t="s">
        <v>56</v>
      </c>
      <c r="H167" s="1" t="s">
        <v>21</v>
      </c>
      <c r="I167" s="1" t="s">
        <v>100</v>
      </c>
      <c r="J167" s="1" t="s">
        <v>152</v>
      </c>
      <c r="K167" s="1" t="s">
        <v>24</v>
      </c>
      <c r="L167" s="1" t="s">
        <v>25</v>
      </c>
      <c r="M167" s="1" t="s">
        <v>634</v>
      </c>
      <c r="N167" s="1" t="s">
        <v>25</v>
      </c>
      <c r="O167" s="1" t="s">
        <v>634</v>
      </c>
      <c r="P167">
        <v>17</v>
      </c>
    </row>
    <row r="168" spans="1:16" x14ac:dyDescent="0.35">
      <c r="A168" s="1" t="s">
        <v>15</v>
      </c>
      <c r="B168" s="1" t="s">
        <v>635</v>
      </c>
      <c r="C168" s="1" t="s">
        <v>636</v>
      </c>
      <c r="D168" s="1" t="s">
        <v>18</v>
      </c>
      <c r="E168">
        <v>999</v>
      </c>
      <c r="F168" s="1" t="s">
        <v>637</v>
      </c>
      <c r="G168" s="1" t="s">
        <v>56</v>
      </c>
      <c r="H168" s="1" t="s">
        <v>124</v>
      </c>
      <c r="I168" s="1" t="s">
        <v>100</v>
      </c>
      <c r="J168" s="1" t="s">
        <v>126</v>
      </c>
      <c r="K168" s="1" t="s">
        <v>24</v>
      </c>
      <c r="L168" s="1" t="s">
        <v>25</v>
      </c>
      <c r="M168" s="1" t="s">
        <v>634</v>
      </c>
      <c r="N168" s="1" t="s">
        <v>25</v>
      </c>
      <c r="O168" s="1" t="s">
        <v>634</v>
      </c>
      <c r="P168">
        <v>17</v>
      </c>
    </row>
    <row r="169" spans="1:16" x14ac:dyDescent="0.35">
      <c r="A169" s="1" t="s">
        <v>15</v>
      </c>
      <c r="B169" s="1" t="s">
        <v>638</v>
      </c>
      <c r="C169" s="1" t="s">
        <v>639</v>
      </c>
      <c r="D169" s="1" t="s">
        <v>18</v>
      </c>
      <c r="E169">
        <v>999</v>
      </c>
      <c r="F169" s="1" t="s">
        <v>640</v>
      </c>
      <c r="G169" s="1" t="s">
        <v>18</v>
      </c>
      <c r="H169" s="1" t="s">
        <v>21</v>
      </c>
      <c r="I169" s="1" t="s">
        <v>100</v>
      </c>
      <c r="J169" s="1" t="s">
        <v>143</v>
      </c>
      <c r="K169" s="1" t="s">
        <v>24</v>
      </c>
      <c r="L169" s="1" t="s">
        <v>25</v>
      </c>
      <c r="M169" s="1" t="s">
        <v>641</v>
      </c>
      <c r="N169" s="1" t="s">
        <v>25</v>
      </c>
      <c r="O169" s="1" t="s">
        <v>641</v>
      </c>
      <c r="P169">
        <v>17</v>
      </c>
    </row>
    <row r="170" spans="1:16" x14ac:dyDescent="0.35">
      <c r="A170" s="1" t="s">
        <v>15</v>
      </c>
      <c r="B170" s="1" t="s">
        <v>642</v>
      </c>
      <c r="C170" s="1" t="s">
        <v>643</v>
      </c>
      <c r="D170" s="1" t="s">
        <v>18</v>
      </c>
      <c r="E170">
        <v>999</v>
      </c>
      <c r="F170" s="1" t="s">
        <v>644</v>
      </c>
      <c r="G170" s="1" t="s">
        <v>18</v>
      </c>
      <c r="H170" s="1" t="s">
        <v>135</v>
      </c>
      <c r="I170" s="1" t="s">
        <v>100</v>
      </c>
      <c r="J170" s="1" t="s">
        <v>126</v>
      </c>
      <c r="K170" s="1" t="s">
        <v>24</v>
      </c>
      <c r="L170" s="1" t="s">
        <v>25</v>
      </c>
      <c r="M170" s="1" t="s">
        <v>641</v>
      </c>
      <c r="N170" s="1" t="s">
        <v>25</v>
      </c>
      <c r="O170" s="1" t="s">
        <v>641</v>
      </c>
      <c r="P170">
        <v>17</v>
      </c>
    </row>
    <row r="171" spans="1:16" x14ac:dyDescent="0.35">
      <c r="A171" s="1" t="s">
        <v>15</v>
      </c>
      <c r="B171" s="1" t="s">
        <v>645</v>
      </c>
      <c r="C171" s="1" t="s">
        <v>646</v>
      </c>
      <c r="D171" s="1" t="s">
        <v>18</v>
      </c>
      <c r="E171">
        <v>999</v>
      </c>
      <c r="F171" s="1" t="s">
        <v>647</v>
      </c>
      <c r="G171" s="1" t="s">
        <v>34</v>
      </c>
      <c r="H171" s="1" t="s">
        <v>135</v>
      </c>
      <c r="I171" s="1" t="s">
        <v>100</v>
      </c>
      <c r="J171" s="1" t="s">
        <v>126</v>
      </c>
      <c r="K171" s="1" t="s">
        <v>24</v>
      </c>
      <c r="L171" s="1" t="s">
        <v>25</v>
      </c>
      <c r="M171" s="1" t="s">
        <v>648</v>
      </c>
      <c r="N171" s="1" t="s">
        <v>25</v>
      </c>
      <c r="O171" s="1" t="s">
        <v>648</v>
      </c>
      <c r="P171">
        <v>17</v>
      </c>
    </row>
    <row r="172" spans="1:16" x14ac:dyDescent="0.35">
      <c r="A172" s="1" t="s">
        <v>15</v>
      </c>
      <c r="B172" s="1" t="s">
        <v>117</v>
      </c>
      <c r="C172" s="1" t="s">
        <v>118</v>
      </c>
      <c r="D172" s="1" t="s">
        <v>19</v>
      </c>
      <c r="E172">
        <v>18</v>
      </c>
      <c r="F172" s="1" t="s">
        <v>119</v>
      </c>
      <c r="G172" s="1" t="s">
        <v>18</v>
      </c>
      <c r="H172" s="1" t="s">
        <v>21</v>
      </c>
      <c r="I172" s="1" t="s">
        <v>120</v>
      </c>
      <c r="J172" s="1" t="s">
        <v>23</v>
      </c>
      <c r="K172" s="1" t="s">
        <v>24</v>
      </c>
      <c r="L172" s="1" t="s">
        <v>25</v>
      </c>
      <c r="M172" s="1" t="s">
        <v>116</v>
      </c>
      <c r="N172" s="1" t="s">
        <v>25</v>
      </c>
      <c r="O172" s="1" t="s">
        <v>116</v>
      </c>
      <c r="P172">
        <v>18</v>
      </c>
    </row>
    <row r="173" spans="1:16" x14ac:dyDescent="0.35">
      <c r="A173" s="1" t="s">
        <v>15</v>
      </c>
      <c r="B173" s="1" t="s">
        <v>649</v>
      </c>
      <c r="C173" s="1" t="s">
        <v>650</v>
      </c>
      <c r="D173" s="1" t="s">
        <v>19</v>
      </c>
      <c r="E173">
        <v>999</v>
      </c>
      <c r="F173" s="1" t="s">
        <v>651</v>
      </c>
      <c r="G173" s="1" t="s">
        <v>40</v>
      </c>
      <c r="H173" s="1" t="s">
        <v>21</v>
      </c>
      <c r="I173" s="1" t="s">
        <v>120</v>
      </c>
      <c r="J173" s="1" t="s">
        <v>131</v>
      </c>
      <c r="K173" s="1" t="s">
        <v>24</v>
      </c>
      <c r="L173" s="1" t="s">
        <v>25</v>
      </c>
      <c r="M173" s="1" t="s">
        <v>652</v>
      </c>
      <c r="N173" s="1" t="s">
        <v>25</v>
      </c>
      <c r="O173" s="1" t="s">
        <v>652</v>
      </c>
      <c r="P173">
        <v>18</v>
      </c>
    </row>
    <row r="174" spans="1:16" x14ac:dyDescent="0.35">
      <c r="A174" s="1" t="s">
        <v>15</v>
      </c>
      <c r="B174" s="1" t="s">
        <v>653</v>
      </c>
      <c r="C174" s="1" t="s">
        <v>654</v>
      </c>
      <c r="D174" s="1" t="s">
        <v>19</v>
      </c>
      <c r="E174">
        <v>999</v>
      </c>
      <c r="F174" s="1" t="s">
        <v>655</v>
      </c>
      <c r="G174" s="1" t="s">
        <v>18</v>
      </c>
      <c r="H174" s="1" t="s">
        <v>21</v>
      </c>
      <c r="I174" s="1" t="s">
        <v>120</v>
      </c>
      <c r="J174" s="1" t="s">
        <v>148</v>
      </c>
      <c r="K174" s="1" t="s">
        <v>24</v>
      </c>
      <c r="L174" s="1" t="s">
        <v>25</v>
      </c>
      <c r="M174" s="1" t="s">
        <v>652</v>
      </c>
      <c r="N174" s="1" t="s">
        <v>25</v>
      </c>
      <c r="O174" s="1" t="s">
        <v>652</v>
      </c>
      <c r="P174">
        <v>18</v>
      </c>
    </row>
    <row r="175" spans="1:16" x14ac:dyDescent="0.35">
      <c r="A175" s="1" t="s">
        <v>15</v>
      </c>
      <c r="B175" s="1" t="s">
        <v>656</v>
      </c>
      <c r="C175" s="1" t="s">
        <v>657</v>
      </c>
      <c r="D175" s="1" t="s">
        <v>19</v>
      </c>
      <c r="E175">
        <v>999</v>
      </c>
      <c r="F175" s="1" t="s">
        <v>658</v>
      </c>
      <c r="G175" s="1" t="s">
        <v>34</v>
      </c>
      <c r="H175" s="1" t="s">
        <v>21</v>
      </c>
      <c r="I175" s="1" t="s">
        <v>120</v>
      </c>
      <c r="J175" s="1" t="s">
        <v>143</v>
      </c>
      <c r="K175" s="1" t="s">
        <v>24</v>
      </c>
      <c r="L175" s="1" t="s">
        <v>25</v>
      </c>
      <c r="M175" s="1" t="s">
        <v>659</v>
      </c>
      <c r="N175" s="1" t="s">
        <v>25</v>
      </c>
      <c r="O175" s="1" t="s">
        <v>659</v>
      </c>
      <c r="P175">
        <v>18</v>
      </c>
    </row>
    <row r="176" spans="1:16" x14ac:dyDescent="0.35">
      <c r="A176" s="1" t="s">
        <v>15</v>
      </c>
      <c r="B176" s="1" t="s">
        <v>660</v>
      </c>
      <c r="C176" s="1" t="s">
        <v>661</v>
      </c>
      <c r="D176" s="1" t="s">
        <v>19</v>
      </c>
      <c r="E176">
        <v>999</v>
      </c>
      <c r="F176" s="1" t="s">
        <v>662</v>
      </c>
      <c r="G176" s="1" t="s">
        <v>40</v>
      </c>
      <c r="H176" s="1" t="s">
        <v>21</v>
      </c>
      <c r="I176" s="1" t="s">
        <v>120</v>
      </c>
      <c r="J176" s="1" t="s">
        <v>152</v>
      </c>
      <c r="K176" s="1" t="s">
        <v>24</v>
      </c>
      <c r="L176" s="1" t="s">
        <v>25</v>
      </c>
      <c r="M176" s="1" t="s">
        <v>659</v>
      </c>
      <c r="N176" s="1" t="s">
        <v>25</v>
      </c>
      <c r="O176" s="1" t="s">
        <v>659</v>
      </c>
      <c r="P176">
        <v>18</v>
      </c>
    </row>
    <row r="177" spans="1:16" x14ac:dyDescent="0.35">
      <c r="A177" s="1" t="s">
        <v>15</v>
      </c>
      <c r="B177" s="1" t="s">
        <v>663</v>
      </c>
      <c r="C177" s="1" t="s">
        <v>664</v>
      </c>
      <c r="D177" s="1" t="s">
        <v>19</v>
      </c>
      <c r="E177">
        <v>999</v>
      </c>
      <c r="F177" s="1" t="s">
        <v>665</v>
      </c>
      <c r="G177" s="1" t="s">
        <v>18</v>
      </c>
      <c r="H177" s="1" t="s">
        <v>21</v>
      </c>
      <c r="I177" s="1" t="s">
        <v>120</v>
      </c>
      <c r="J177" s="1" t="s">
        <v>143</v>
      </c>
      <c r="K177" s="1" t="s">
        <v>24</v>
      </c>
      <c r="L177" s="1" t="s">
        <v>25</v>
      </c>
      <c r="M177" s="1" t="s">
        <v>666</v>
      </c>
      <c r="N177" s="1" t="s">
        <v>25</v>
      </c>
      <c r="O177" s="1" t="s">
        <v>666</v>
      </c>
      <c r="P177">
        <v>18</v>
      </c>
    </row>
    <row r="178" spans="1:16" x14ac:dyDescent="0.35">
      <c r="A178" s="1" t="s">
        <v>15</v>
      </c>
      <c r="B178" s="1" t="s">
        <v>667</v>
      </c>
      <c r="C178" s="1" t="s">
        <v>668</v>
      </c>
      <c r="D178" s="1" t="s">
        <v>19</v>
      </c>
      <c r="E178">
        <v>999</v>
      </c>
      <c r="F178" s="1" t="s">
        <v>669</v>
      </c>
      <c r="G178" s="1" t="s">
        <v>18</v>
      </c>
      <c r="H178" s="1" t="s">
        <v>135</v>
      </c>
      <c r="I178" s="1" t="s">
        <v>120</v>
      </c>
      <c r="J178" s="1" t="s">
        <v>126</v>
      </c>
      <c r="K178" s="1" t="s">
        <v>24</v>
      </c>
      <c r="L178" s="1" t="s">
        <v>25</v>
      </c>
      <c r="M178" s="1" t="s">
        <v>666</v>
      </c>
      <c r="N178" s="1" t="s">
        <v>25</v>
      </c>
      <c r="O178" s="1" t="s">
        <v>666</v>
      </c>
      <c r="P178">
        <v>18</v>
      </c>
    </row>
    <row r="179" spans="1:16" x14ac:dyDescent="0.35">
      <c r="A179" s="1" t="s">
        <v>15</v>
      </c>
      <c r="B179" s="1" t="s">
        <v>670</v>
      </c>
      <c r="C179" s="1" t="s">
        <v>671</v>
      </c>
      <c r="D179" s="1" t="s">
        <v>18</v>
      </c>
      <c r="E179">
        <v>999</v>
      </c>
      <c r="F179" s="1" t="s">
        <v>672</v>
      </c>
      <c r="G179" s="1" t="s">
        <v>34</v>
      </c>
      <c r="H179" s="1" t="s">
        <v>135</v>
      </c>
      <c r="I179" s="1" t="s">
        <v>120</v>
      </c>
      <c r="J179" s="1" t="s">
        <v>126</v>
      </c>
      <c r="K179" s="1" t="s">
        <v>24</v>
      </c>
      <c r="L179" s="1" t="s">
        <v>25</v>
      </c>
      <c r="M179" s="1" t="s">
        <v>673</v>
      </c>
      <c r="N179" s="1" t="s">
        <v>25</v>
      </c>
      <c r="O179" s="1" t="s">
        <v>673</v>
      </c>
      <c r="P179">
        <v>18</v>
      </c>
    </row>
    <row r="180" spans="1:16" x14ac:dyDescent="0.35">
      <c r="A180" s="1" t="s">
        <v>15</v>
      </c>
      <c r="B180" s="1" t="s">
        <v>82</v>
      </c>
      <c r="C180" s="1" t="s">
        <v>83</v>
      </c>
      <c r="D180" s="1" t="s">
        <v>19</v>
      </c>
      <c r="E180">
        <v>19</v>
      </c>
      <c r="F180" s="1" t="s">
        <v>85</v>
      </c>
      <c r="G180" s="1" t="s">
        <v>18</v>
      </c>
      <c r="H180" s="1" t="s">
        <v>21</v>
      </c>
      <c r="I180" s="1" t="s">
        <v>86</v>
      </c>
      <c r="J180" s="1" t="s">
        <v>23</v>
      </c>
      <c r="K180" s="1" t="s">
        <v>24</v>
      </c>
      <c r="L180" s="1" t="s">
        <v>25</v>
      </c>
      <c r="M180" s="1" t="s">
        <v>81</v>
      </c>
      <c r="N180" s="1" t="s">
        <v>25</v>
      </c>
      <c r="O180" s="1" t="s">
        <v>81</v>
      </c>
      <c r="P180">
        <v>19</v>
      </c>
    </row>
    <row r="181" spans="1:16" x14ac:dyDescent="0.35">
      <c r="A181" s="1" t="s">
        <v>15</v>
      </c>
      <c r="B181" s="1" t="s">
        <v>674</v>
      </c>
      <c r="C181" s="1" t="s">
        <v>675</v>
      </c>
      <c r="D181" s="1" t="s">
        <v>19</v>
      </c>
      <c r="E181">
        <v>999</v>
      </c>
      <c r="F181" s="1" t="s">
        <v>676</v>
      </c>
      <c r="G181" s="1" t="s">
        <v>78</v>
      </c>
      <c r="H181" s="1" t="s">
        <v>21</v>
      </c>
      <c r="I181" s="1" t="s">
        <v>86</v>
      </c>
      <c r="J181" s="1" t="s">
        <v>131</v>
      </c>
      <c r="K181" s="1" t="s">
        <v>24</v>
      </c>
      <c r="L181" s="1" t="s">
        <v>25</v>
      </c>
      <c r="M181" s="1" t="s">
        <v>673</v>
      </c>
      <c r="N181" s="1" t="s">
        <v>25</v>
      </c>
      <c r="O181" s="1" t="s">
        <v>673</v>
      </c>
      <c r="P181">
        <v>19</v>
      </c>
    </row>
    <row r="182" spans="1:16" x14ac:dyDescent="0.35">
      <c r="A182" s="1" t="s">
        <v>15</v>
      </c>
      <c r="B182" s="1" t="s">
        <v>677</v>
      </c>
      <c r="C182" s="1" t="s">
        <v>678</v>
      </c>
      <c r="D182" s="1" t="s">
        <v>19</v>
      </c>
      <c r="E182">
        <v>999</v>
      </c>
      <c r="F182" s="1" t="s">
        <v>679</v>
      </c>
      <c r="G182" s="1" t="s">
        <v>18</v>
      </c>
      <c r="H182" s="1" t="s">
        <v>124</v>
      </c>
      <c r="I182" s="1" t="s">
        <v>86</v>
      </c>
      <c r="J182" s="1" t="s">
        <v>126</v>
      </c>
      <c r="K182" s="1" t="s">
        <v>24</v>
      </c>
      <c r="L182" s="1" t="s">
        <v>25</v>
      </c>
      <c r="M182" s="1" t="s">
        <v>680</v>
      </c>
      <c r="N182" s="1" t="s">
        <v>25</v>
      </c>
      <c r="O182" s="1" t="s">
        <v>680</v>
      </c>
      <c r="P182">
        <v>19</v>
      </c>
    </row>
    <row r="183" spans="1:16" x14ac:dyDescent="0.35">
      <c r="A183" s="1" t="s">
        <v>15</v>
      </c>
      <c r="B183" s="1" t="s">
        <v>681</v>
      </c>
      <c r="C183" s="1" t="s">
        <v>682</v>
      </c>
      <c r="D183" s="1" t="s">
        <v>19</v>
      </c>
      <c r="E183">
        <v>999</v>
      </c>
      <c r="F183" s="1" t="s">
        <v>683</v>
      </c>
      <c r="G183" s="1" t="s">
        <v>18</v>
      </c>
      <c r="H183" s="1" t="s">
        <v>21</v>
      </c>
      <c r="I183" s="1" t="s">
        <v>86</v>
      </c>
      <c r="J183" s="1" t="s">
        <v>148</v>
      </c>
      <c r="K183" s="1" t="s">
        <v>24</v>
      </c>
      <c r="L183" s="1" t="s">
        <v>25</v>
      </c>
      <c r="M183" s="1" t="s">
        <v>680</v>
      </c>
      <c r="N183" s="1" t="s">
        <v>25</v>
      </c>
      <c r="O183" s="1" t="s">
        <v>680</v>
      </c>
      <c r="P183">
        <v>19</v>
      </c>
    </row>
    <row r="184" spans="1:16" x14ac:dyDescent="0.35">
      <c r="A184" s="1" t="s">
        <v>15</v>
      </c>
      <c r="B184" s="1" t="s">
        <v>684</v>
      </c>
      <c r="C184" s="1" t="s">
        <v>685</v>
      </c>
      <c r="D184" s="1" t="s">
        <v>19</v>
      </c>
      <c r="E184">
        <v>999</v>
      </c>
      <c r="F184" s="1" t="s">
        <v>686</v>
      </c>
      <c r="G184" s="1" t="s">
        <v>29</v>
      </c>
      <c r="H184" s="1" t="s">
        <v>21</v>
      </c>
      <c r="I184" s="1" t="s">
        <v>86</v>
      </c>
      <c r="J184" s="1" t="s">
        <v>143</v>
      </c>
      <c r="K184" s="1" t="s">
        <v>24</v>
      </c>
      <c r="L184" s="1" t="s">
        <v>25</v>
      </c>
      <c r="M184" s="1" t="s">
        <v>687</v>
      </c>
      <c r="N184" s="1" t="s">
        <v>25</v>
      </c>
      <c r="O184" s="1" t="s">
        <v>687</v>
      </c>
      <c r="P184">
        <v>19</v>
      </c>
    </row>
    <row r="185" spans="1:16" x14ac:dyDescent="0.35">
      <c r="A185" s="1" t="s">
        <v>15</v>
      </c>
      <c r="B185" s="1" t="s">
        <v>688</v>
      </c>
      <c r="C185" s="1" t="s">
        <v>689</v>
      </c>
      <c r="D185" s="1" t="s">
        <v>19</v>
      </c>
      <c r="E185">
        <v>999</v>
      </c>
      <c r="F185" s="1" t="s">
        <v>690</v>
      </c>
      <c r="G185" s="1" t="s">
        <v>78</v>
      </c>
      <c r="H185" s="1" t="s">
        <v>21</v>
      </c>
      <c r="I185" s="1" t="s">
        <v>86</v>
      </c>
      <c r="J185" s="1" t="s">
        <v>152</v>
      </c>
      <c r="K185" s="1" t="s">
        <v>24</v>
      </c>
      <c r="L185" s="1" t="s">
        <v>25</v>
      </c>
      <c r="M185" s="1" t="s">
        <v>687</v>
      </c>
      <c r="N185" s="1" t="s">
        <v>25</v>
      </c>
      <c r="O185" s="1" t="s">
        <v>687</v>
      </c>
      <c r="P185">
        <v>19</v>
      </c>
    </row>
    <row r="186" spans="1:16" x14ac:dyDescent="0.35">
      <c r="A186" s="1" t="s">
        <v>15</v>
      </c>
      <c r="B186" s="1" t="s">
        <v>691</v>
      </c>
      <c r="C186" s="1" t="s">
        <v>692</v>
      </c>
      <c r="D186" s="1" t="s">
        <v>19</v>
      </c>
      <c r="E186">
        <v>999</v>
      </c>
      <c r="F186" s="1" t="s">
        <v>693</v>
      </c>
      <c r="G186" s="1" t="s">
        <v>18</v>
      </c>
      <c r="H186" s="1" t="s">
        <v>21</v>
      </c>
      <c r="I186" s="1" t="s">
        <v>86</v>
      </c>
      <c r="J186" s="1" t="s">
        <v>143</v>
      </c>
      <c r="K186" s="1" t="s">
        <v>24</v>
      </c>
      <c r="L186" s="1" t="s">
        <v>25</v>
      </c>
      <c r="M186" s="1" t="s">
        <v>694</v>
      </c>
      <c r="N186" s="1" t="s">
        <v>25</v>
      </c>
      <c r="O186" s="1" t="s">
        <v>694</v>
      </c>
      <c r="P186">
        <v>19</v>
      </c>
    </row>
    <row r="187" spans="1:16" x14ac:dyDescent="0.35">
      <c r="A187" s="1" t="s">
        <v>15</v>
      </c>
      <c r="B187" s="1" t="s">
        <v>695</v>
      </c>
      <c r="C187" s="1" t="s">
        <v>696</v>
      </c>
      <c r="D187" s="1" t="s">
        <v>19</v>
      </c>
      <c r="E187">
        <v>999</v>
      </c>
      <c r="F187" s="1" t="s">
        <v>697</v>
      </c>
      <c r="G187" s="1" t="s">
        <v>18</v>
      </c>
      <c r="H187" s="1" t="s">
        <v>135</v>
      </c>
      <c r="I187" s="1" t="s">
        <v>86</v>
      </c>
      <c r="J187" s="1" t="s">
        <v>126</v>
      </c>
      <c r="K187" s="1" t="s">
        <v>24</v>
      </c>
      <c r="L187" s="1" t="s">
        <v>25</v>
      </c>
      <c r="M187" s="1" t="s">
        <v>694</v>
      </c>
      <c r="N187" s="1" t="s">
        <v>25</v>
      </c>
      <c r="O187" s="1" t="s">
        <v>694</v>
      </c>
      <c r="P187">
        <v>19</v>
      </c>
    </row>
    <row r="188" spans="1:16" x14ac:dyDescent="0.35">
      <c r="A188" s="1" t="s">
        <v>15</v>
      </c>
      <c r="B188" s="1" t="s">
        <v>698</v>
      </c>
      <c r="C188" s="1" t="s">
        <v>699</v>
      </c>
      <c r="D188" s="1" t="s">
        <v>19</v>
      </c>
      <c r="E188">
        <v>999</v>
      </c>
      <c r="F188" s="1" t="s">
        <v>700</v>
      </c>
      <c r="G188" s="1" t="s">
        <v>40</v>
      </c>
      <c r="H188" s="1" t="s">
        <v>135</v>
      </c>
      <c r="I188" s="1" t="s">
        <v>86</v>
      </c>
      <c r="J188" s="1" t="s">
        <v>126</v>
      </c>
      <c r="K188" s="1" t="s">
        <v>24</v>
      </c>
      <c r="L188" s="1" t="s">
        <v>25</v>
      </c>
      <c r="M188" s="1" t="s">
        <v>701</v>
      </c>
      <c r="N188" s="1" t="s">
        <v>25</v>
      </c>
      <c r="O188" s="1" t="s">
        <v>701</v>
      </c>
      <c r="P188">
        <v>19</v>
      </c>
    </row>
    <row r="189" spans="1:16" x14ac:dyDescent="0.35">
      <c r="A189" s="1" t="s">
        <v>15</v>
      </c>
      <c r="B189" s="1" t="s">
        <v>702</v>
      </c>
      <c r="C189" s="1" t="s">
        <v>703</v>
      </c>
      <c r="D189" s="1" t="s">
        <v>19</v>
      </c>
      <c r="E189">
        <v>999</v>
      </c>
      <c r="F189" s="1" t="s">
        <v>704</v>
      </c>
      <c r="G189" s="1" t="s">
        <v>29</v>
      </c>
      <c r="H189" s="1" t="s">
        <v>135</v>
      </c>
      <c r="I189" s="1" t="s">
        <v>86</v>
      </c>
      <c r="J189" s="1" t="s">
        <v>126</v>
      </c>
      <c r="K189" s="1" t="s">
        <v>24</v>
      </c>
      <c r="L189" s="1" t="s">
        <v>25</v>
      </c>
      <c r="M189" s="1" t="s">
        <v>705</v>
      </c>
      <c r="N189" s="1" t="s">
        <v>25</v>
      </c>
      <c r="O189" s="1" t="s">
        <v>705</v>
      </c>
      <c r="P189">
        <v>19</v>
      </c>
    </row>
    <row r="190" spans="1:16" x14ac:dyDescent="0.35">
      <c r="A190" s="1" t="s">
        <v>15</v>
      </c>
      <c r="B190" s="1" t="s">
        <v>706</v>
      </c>
      <c r="C190" s="1" t="s">
        <v>707</v>
      </c>
      <c r="D190" s="1" t="s">
        <v>19</v>
      </c>
      <c r="E190">
        <v>999</v>
      </c>
      <c r="F190" s="1" t="s">
        <v>708</v>
      </c>
      <c r="G190" s="1" t="s">
        <v>18</v>
      </c>
      <c r="H190" s="1" t="s">
        <v>124</v>
      </c>
      <c r="I190" s="1" t="s">
        <v>86</v>
      </c>
      <c r="J190" s="1" t="s">
        <v>126</v>
      </c>
      <c r="K190" s="1" t="s">
        <v>24</v>
      </c>
      <c r="L190" s="1" t="s">
        <v>25</v>
      </c>
      <c r="M190" s="1" t="s">
        <v>705</v>
      </c>
      <c r="N190" s="1" t="s">
        <v>25</v>
      </c>
      <c r="O190" s="1" t="s">
        <v>705</v>
      </c>
      <c r="P190">
        <v>19</v>
      </c>
    </row>
    <row r="191" spans="1:16" x14ac:dyDescent="0.35">
      <c r="A191" s="1" t="s">
        <v>15</v>
      </c>
      <c r="B191" s="1" t="s">
        <v>781</v>
      </c>
      <c r="C191" s="1" t="s">
        <v>782</v>
      </c>
      <c r="D191" s="1" t="s">
        <v>18</v>
      </c>
      <c r="E191">
        <v>999</v>
      </c>
      <c r="F191" s="1" t="s">
        <v>783</v>
      </c>
      <c r="G191" s="1" t="s">
        <v>18</v>
      </c>
      <c r="H191" s="1" t="s">
        <v>135</v>
      </c>
      <c r="I191" s="1" t="s">
        <v>86</v>
      </c>
      <c r="J191" s="1" t="s">
        <v>126</v>
      </c>
      <c r="K191" s="1" t="s">
        <v>24</v>
      </c>
      <c r="L191" s="1" t="s">
        <v>25</v>
      </c>
      <c r="M191" s="1" t="s">
        <v>780</v>
      </c>
      <c r="N191" s="1" t="s">
        <v>25</v>
      </c>
      <c r="O191" s="1" t="s">
        <v>780</v>
      </c>
      <c r="P191">
        <v>19</v>
      </c>
    </row>
    <row r="192" spans="1:16" x14ac:dyDescent="0.35">
      <c r="A192" s="1" t="s">
        <v>15</v>
      </c>
      <c r="B192" s="1" t="s">
        <v>788</v>
      </c>
      <c r="C192" s="1" t="s">
        <v>789</v>
      </c>
      <c r="D192" s="1" t="s">
        <v>19</v>
      </c>
      <c r="E192">
        <v>999</v>
      </c>
      <c r="F192" s="1" t="s">
        <v>790</v>
      </c>
      <c r="G192" s="1" t="s">
        <v>29</v>
      </c>
      <c r="H192" s="1" t="s">
        <v>135</v>
      </c>
      <c r="I192" s="1" t="s">
        <v>86</v>
      </c>
      <c r="J192" s="1" t="s">
        <v>126</v>
      </c>
      <c r="K192" s="1" t="s">
        <v>24</v>
      </c>
      <c r="L192" s="1" t="s">
        <v>25</v>
      </c>
      <c r="M192" s="1" t="s">
        <v>791</v>
      </c>
      <c r="N192" s="1" t="s">
        <v>25</v>
      </c>
      <c r="O192" s="1" t="s">
        <v>791</v>
      </c>
      <c r="P192">
        <v>19</v>
      </c>
    </row>
    <row r="193" spans="1:16" x14ac:dyDescent="0.35">
      <c r="A193" s="1" t="s">
        <v>15</v>
      </c>
      <c r="B193" s="1" t="s">
        <v>796</v>
      </c>
      <c r="C193" s="1" t="s">
        <v>797</v>
      </c>
      <c r="D193" s="1" t="s">
        <v>19</v>
      </c>
      <c r="E193">
        <v>999</v>
      </c>
      <c r="F193" s="1" t="s">
        <v>798</v>
      </c>
      <c r="G193" s="1" t="s">
        <v>40</v>
      </c>
      <c r="H193" s="1" t="s">
        <v>135</v>
      </c>
      <c r="I193" s="1" t="s">
        <v>86</v>
      </c>
      <c r="J193" s="1" t="s">
        <v>126</v>
      </c>
      <c r="K193" s="1" t="s">
        <v>24</v>
      </c>
      <c r="L193" s="1" t="s">
        <v>25</v>
      </c>
      <c r="M193" s="1" t="s">
        <v>799</v>
      </c>
      <c r="N193" s="1" t="s">
        <v>25</v>
      </c>
      <c r="O193" s="1" t="s">
        <v>799</v>
      </c>
      <c r="P193">
        <v>19</v>
      </c>
    </row>
    <row r="194" spans="1:16" x14ac:dyDescent="0.35">
      <c r="A194" s="1" t="s">
        <v>15</v>
      </c>
      <c r="B194" s="1" t="s">
        <v>803</v>
      </c>
      <c r="C194" s="1" t="s">
        <v>804</v>
      </c>
      <c r="D194" s="1" t="s">
        <v>19</v>
      </c>
      <c r="E194">
        <v>999</v>
      </c>
      <c r="F194" s="1" t="s">
        <v>805</v>
      </c>
      <c r="G194" s="1" t="s">
        <v>29</v>
      </c>
      <c r="H194" s="1" t="s">
        <v>21</v>
      </c>
      <c r="I194" s="1" t="s">
        <v>86</v>
      </c>
      <c r="J194" s="1" t="s">
        <v>143</v>
      </c>
      <c r="K194" s="1" t="s">
        <v>24</v>
      </c>
      <c r="L194" s="1" t="s">
        <v>25</v>
      </c>
      <c r="M194" s="1" t="s">
        <v>806</v>
      </c>
      <c r="N194" s="1" t="s">
        <v>25</v>
      </c>
      <c r="O194" s="1" t="s">
        <v>806</v>
      </c>
      <c r="P194">
        <v>19</v>
      </c>
    </row>
    <row r="195" spans="1:16" x14ac:dyDescent="0.35">
      <c r="A195" s="1" t="s">
        <v>15</v>
      </c>
      <c r="B195" s="1" t="s">
        <v>807</v>
      </c>
      <c r="C195" s="1" t="s">
        <v>808</v>
      </c>
      <c r="D195" s="1" t="s">
        <v>19</v>
      </c>
      <c r="E195">
        <v>999</v>
      </c>
      <c r="F195" s="1" t="s">
        <v>809</v>
      </c>
      <c r="G195" s="1" t="s">
        <v>34</v>
      </c>
      <c r="H195" s="1" t="s">
        <v>21</v>
      </c>
      <c r="I195" s="1" t="s">
        <v>86</v>
      </c>
      <c r="J195" s="1" t="s">
        <v>143</v>
      </c>
      <c r="K195" s="1" t="s">
        <v>24</v>
      </c>
      <c r="L195" s="1" t="s">
        <v>25</v>
      </c>
      <c r="M195" s="1" t="s">
        <v>810</v>
      </c>
      <c r="N195" s="1" t="s">
        <v>25</v>
      </c>
      <c r="O195" s="1" t="s">
        <v>810</v>
      </c>
      <c r="P195">
        <v>19</v>
      </c>
    </row>
    <row r="196" spans="1:16" x14ac:dyDescent="0.35">
      <c r="A196" s="1" t="s">
        <v>15</v>
      </c>
      <c r="B196" s="1" t="s">
        <v>811</v>
      </c>
      <c r="C196" s="1" t="s">
        <v>812</v>
      </c>
      <c r="D196" s="1" t="s">
        <v>19</v>
      </c>
      <c r="E196">
        <v>999</v>
      </c>
      <c r="F196" s="1" t="s">
        <v>813</v>
      </c>
      <c r="G196" s="1" t="s">
        <v>34</v>
      </c>
      <c r="H196" s="1" t="s">
        <v>21</v>
      </c>
      <c r="I196" s="1" t="s">
        <v>86</v>
      </c>
      <c r="J196" s="1" t="s">
        <v>143</v>
      </c>
      <c r="K196" s="1" t="s">
        <v>24</v>
      </c>
      <c r="L196" s="1" t="s">
        <v>25</v>
      </c>
      <c r="M196" s="1" t="s">
        <v>814</v>
      </c>
      <c r="N196" s="1" t="s">
        <v>25</v>
      </c>
      <c r="O196" s="1" t="s">
        <v>814</v>
      </c>
      <c r="P196">
        <v>19</v>
      </c>
    </row>
    <row r="197" spans="1:16" x14ac:dyDescent="0.35">
      <c r="A197" s="1" t="s">
        <v>15</v>
      </c>
      <c r="B197" s="1" t="s">
        <v>815</v>
      </c>
      <c r="C197" s="1" t="s">
        <v>816</v>
      </c>
      <c r="D197" s="1" t="s">
        <v>19</v>
      </c>
      <c r="E197">
        <v>999</v>
      </c>
      <c r="F197" s="1" t="s">
        <v>817</v>
      </c>
      <c r="G197" s="1" t="s">
        <v>34</v>
      </c>
      <c r="H197" s="1" t="s">
        <v>21</v>
      </c>
      <c r="I197" s="1" t="s">
        <v>86</v>
      </c>
      <c r="J197" s="1" t="s">
        <v>143</v>
      </c>
      <c r="K197" s="1" t="s">
        <v>24</v>
      </c>
      <c r="L197" s="1" t="s">
        <v>25</v>
      </c>
      <c r="M197" s="1" t="s">
        <v>818</v>
      </c>
      <c r="N197" s="1" t="s">
        <v>25</v>
      </c>
      <c r="O197" s="1" t="s">
        <v>818</v>
      </c>
      <c r="P197">
        <v>19</v>
      </c>
    </row>
    <row r="198" spans="1:16" x14ac:dyDescent="0.35">
      <c r="A198" s="1" t="s">
        <v>15</v>
      </c>
      <c r="B198" s="1" t="s">
        <v>819</v>
      </c>
      <c r="C198" s="1" t="s">
        <v>820</v>
      </c>
      <c r="D198" s="1" t="s">
        <v>19</v>
      </c>
      <c r="E198">
        <v>999</v>
      </c>
      <c r="F198" s="1" t="s">
        <v>821</v>
      </c>
      <c r="G198" s="1" t="s">
        <v>29</v>
      </c>
      <c r="H198" s="1" t="s">
        <v>21</v>
      </c>
      <c r="I198" s="1" t="s">
        <v>86</v>
      </c>
      <c r="J198" s="1" t="s">
        <v>143</v>
      </c>
      <c r="K198" s="1" t="s">
        <v>24</v>
      </c>
      <c r="L198" s="1" t="s">
        <v>25</v>
      </c>
      <c r="M198" s="1" t="s">
        <v>822</v>
      </c>
      <c r="N198" s="1" t="s">
        <v>25</v>
      </c>
      <c r="O198" s="1" t="s">
        <v>822</v>
      </c>
      <c r="P198">
        <v>19</v>
      </c>
    </row>
    <row r="199" spans="1:16" x14ac:dyDescent="0.35">
      <c r="A199" s="1" t="s">
        <v>15</v>
      </c>
      <c r="B199" s="1" t="s">
        <v>87</v>
      </c>
      <c r="C199" s="1" t="s">
        <v>88</v>
      </c>
      <c r="D199" s="1" t="s">
        <v>19</v>
      </c>
      <c r="E199">
        <v>20</v>
      </c>
      <c r="F199" s="1" t="s">
        <v>90</v>
      </c>
      <c r="G199" s="1" t="s">
        <v>18</v>
      </c>
      <c r="H199" s="1" t="s">
        <v>21</v>
      </c>
      <c r="I199" s="1" t="s">
        <v>91</v>
      </c>
      <c r="J199" s="1" t="s">
        <v>23</v>
      </c>
      <c r="K199" s="1" t="s">
        <v>24</v>
      </c>
      <c r="L199" s="1" t="s">
        <v>25</v>
      </c>
      <c r="M199" s="1" t="s">
        <v>92</v>
      </c>
      <c r="N199" s="1" t="s">
        <v>25</v>
      </c>
      <c r="O199" s="1" t="s">
        <v>92</v>
      </c>
      <c r="P199">
        <v>20</v>
      </c>
    </row>
    <row r="200" spans="1:16" x14ac:dyDescent="0.35">
      <c r="A200" s="1" t="s">
        <v>15</v>
      </c>
      <c r="B200" s="1" t="s">
        <v>709</v>
      </c>
      <c r="C200" s="1" t="s">
        <v>710</v>
      </c>
      <c r="D200" s="1" t="s">
        <v>19</v>
      </c>
      <c r="E200">
        <v>999</v>
      </c>
      <c r="F200" s="1" t="s">
        <v>711</v>
      </c>
      <c r="G200" s="1" t="s">
        <v>84</v>
      </c>
      <c r="H200" s="1" t="s">
        <v>21</v>
      </c>
      <c r="I200" s="1" t="s">
        <v>91</v>
      </c>
      <c r="J200" s="1" t="s">
        <v>131</v>
      </c>
      <c r="K200" s="1" t="s">
        <v>24</v>
      </c>
      <c r="L200" s="1" t="s">
        <v>25</v>
      </c>
      <c r="M200" s="1" t="s">
        <v>712</v>
      </c>
      <c r="N200" s="1" t="s">
        <v>25</v>
      </c>
      <c r="O200" s="1" t="s">
        <v>712</v>
      </c>
      <c r="P200">
        <v>20</v>
      </c>
    </row>
    <row r="201" spans="1:16" x14ac:dyDescent="0.35">
      <c r="A201" s="1" t="s">
        <v>15</v>
      </c>
      <c r="B201" s="1" t="s">
        <v>713</v>
      </c>
      <c r="C201" s="1" t="s">
        <v>714</v>
      </c>
      <c r="D201" s="1" t="s">
        <v>19</v>
      </c>
      <c r="E201">
        <v>999</v>
      </c>
      <c r="F201" s="1" t="s">
        <v>715</v>
      </c>
      <c r="G201" s="1" t="s">
        <v>29</v>
      </c>
      <c r="H201" s="1" t="s">
        <v>124</v>
      </c>
      <c r="I201" s="1" t="s">
        <v>91</v>
      </c>
      <c r="J201" s="1" t="s">
        <v>126</v>
      </c>
      <c r="K201" s="1" t="s">
        <v>24</v>
      </c>
      <c r="L201" s="1" t="s">
        <v>25</v>
      </c>
      <c r="M201" s="1" t="s">
        <v>712</v>
      </c>
      <c r="N201" s="1" t="s">
        <v>25</v>
      </c>
      <c r="O201" s="1" t="s">
        <v>712</v>
      </c>
      <c r="P201">
        <v>20</v>
      </c>
    </row>
    <row r="202" spans="1:16" x14ac:dyDescent="0.35">
      <c r="A202" s="1" t="s">
        <v>15</v>
      </c>
      <c r="B202" s="1" t="s">
        <v>716</v>
      </c>
      <c r="C202" s="1" t="s">
        <v>717</v>
      </c>
      <c r="D202" s="1" t="s">
        <v>19</v>
      </c>
      <c r="E202">
        <v>999</v>
      </c>
      <c r="F202" s="1" t="s">
        <v>718</v>
      </c>
      <c r="G202" s="1" t="s">
        <v>18</v>
      </c>
      <c r="H202" s="1" t="s">
        <v>21</v>
      </c>
      <c r="I202" s="1" t="s">
        <v>91</v>
      </c>
      <c r="J202" s="1" t="s">
        <v>148</v>
      </c>
      <c r="K202" s="1" t="s">
        <v>24</v>
      </c>
      <c r="L202" s="1" t="s">
        <v>25</v>
      </c>
      <c r="M202" s="1" t="s">
        <v>719</v>
      </c>
      <c r="N202" s="1" t="s">
        <v>25</v>
      </c>
      <c r="O202" s="1" t="s">
        <v>719</v>
      </c>
      <c r="P202">
        <v>20</v>
      </c>
    </row>
    <row r="203" spans="1:16" x14ac:dyDescent="0.35">
      <c r="A203" s="1" t="s">
        <v>15</v>
      </c>
      <c r="B203" s="1" t="s">
        <v>720</v>
      </c>
      <c r="C203" s="1" t="s">
        <v>721</v>
      </c>
      <c r="D203" s="1" t="s">
        <v>19</v>
      </c>
      <c r="E203">
        <v>999</v>
      </c>
      <c r="F203" s="1" t="s">
        <v>722</v>
      </c>
      <c r="G203" s="1" t="s">
        <v>34</v>
      </c>
      <c r="H203" s="1" t="s">
        <v>21</v>
      </c>
      <c r="I203" s="1" t="s">
        <v>91</v>
      </c>
      <c r="J203" s="1" t="s">
        <v>143</v>
      </c>
      <c r="K203" s="1" t="s">
        <v>24</v>
      </c>
      <c r="L203" s="1" t="s">
        <v>25</v>
      </c>
      <c r="M203" s="1" t="s">
        <v>719</v>
      </c>
      <c r="N203" s="1" t="s">
        <v>25</v>
      </c>
      <c r="O203" s="1" t="s">
        <v>719</v>
      </c>
      <c r="P203">
        <v>20</v>
      </c>
    </row>
    <row r="204" spans="1:16" x14ac:dyDescent="0.35">
      <c r="A204" s="1" t="s">
        <v>15</v>
      </c>
      <c r="B204" s="1" t="s">
        <v>723</v>
      </c>
      <c r="C204" s="1" t="s">
        <v>724</v>
      </c>
      <c r="D204" s="1" t="s">
        <v>19</v>
      </c>
      <c r="E204">
        <v>999</v>
      </c>
      <c r="F204" s="1" t="s">
        <v>725</v>
      </c>
      <c r="G204" s="1" t="s">
        <v>84</v>
      </c>
      <c r="H204" s="1" t="s">
        <v>21</v>
      </c>
      <c r="I204" s="1" t="s">
        <v>91</v>
      </c>
      <c r="J204" s="1" t="s">
        <v>152</v>
      </c>
      <c r="K204" s="1" t="s">
        <v>24</v>
      </c>
      <c r="L204" s="1" t="s">
        <v>25</v>
      </c>
      <c r="M204" s="1" t="s">
        <v>726</v>
      </c>
      <c r="N204" s="1" t="s">
        <v>25</v>
      </c>
      <c r="O204" s="1" t="s">
        <v>726</v>
      </c>
      <c r="P204">
        <v>20</v>
      </c>
    </row>
    <row r="205" spans="1:16" x14ac:dyDescent="0.35">
      <c r="A205" s="1" t="s">
        <v>15</v>
      </c>
      <c r="B205" s="1" t="s">
        <v>727</v>
      </c>
      <c r="C205" s="1" t="s">
        <v>728</v>
      </c>
      <c r="D205" s="1" t="s">
        <v>19</v>
      </c>
      <c r="E205">
        <v>999</v>
      </c>
      <c r="F205" s="1" t="s">
        <v>729</v>
      </c>
      <c r="G205" s="1" t="s">
        <v>18</v>
      </c>
      <c r="H205" s="1" t="s">
        <v>21</v>
      </c>
      <c r="I205" s="1" t="s">
        <v>91</v>
      </c>
      <c r="J205" s="1" t="s">
        <v>143</v>
      </c>
      <c r="K205" s="1" t="s">
        <v>24</v>
      </c>
      <c r="L205" s="1" t="s">
        <v>25</v>
      </c>
      <c r="M205" s="1" t="s">
        <v>726</v>
      </c>
      <c r="N205" s="1" t="s">
        <v>25</v>
      </c>
      <c r="O205" s="1" t="s">
        <v>726</v>
      </c>
      <c r="P205">
        <v>20</v>
      </c>
    </row>
    <row r="206" spans="1:16" x14ac:dyDescent="0.35">
      <c r="A206" s="1" t="s">
        <v>15</v>
      </c>
      <c r="B206" s="1" t="s">
        <v>730</v>
      </c>
      <c r="C206" s="1" t="s">
        <v>731</v>
      </c>
      <c r="D206" s="1" t="s">
        <v>19</v>
      </c>
      <c r="E206">
        <v>999</v>
      </c>
      <c r="F206" s="1" t="s">
        <v>732</v>
      </c>
      <c r="G206" s="1" t="s">
        <v>18</v>
      </c>
      <c r="H206" s="1" t="s">
        <v>135</v>
      </c>
      <c r="I206" s="1" t="s">
        <v>91</v>
      </c>
      <c r="J206" s="1" t="s">
        <v>126</v>
      </c>
      <c r="K206" s="1" t="s">
        <v>24</v>
      </c>
      <c r="L206" s="1" t="s">
        <v>25</v>
      </c>
      <c r="M206" s="1" t="s">
        <v>733</v>
      </c>
      <c r="N206" s="1" t="s">
        <v>25</v>
      </c>
      <c r="O206" s="1" t="s">
        <v>733</v>
      </c>
      <c r="P206">
        <v>20</v>
      </c>
    </row>
    <row r="207" spans="1:16" x14ac:dyDescent="0.35">
      <c r="A207" s="1" t="s">
        <v>15</v>
      </c>
      <c r="B207" s="1" t="s">
        <v>734</v>
      </c>
      <c r="C207" s="1" t="s">
        <v>735</v>
      </c>
      <c r="D207" s="1" t="s">
        <v>19</v>
      </c>
      <c r="E207">
        <v>999</v>
      </c>
      <c r="F207" s="1" t="s">
        <v>736</v>
      </c>
      <c r="G207" s="1" t="s">
        <v>34</v>
      </c>
      <c r="H207" s="1" t="s">
        <v>135</v>
      </c>
      <c r="I207" s="1" t="s">
        <v>91</v>
      </c>
      <c r="J207" s="1" t="s">
        <v>126</v>
      </c>
      <c r="K207" s="1" t="s">
        <v>24</v>
      </c>
      <c r="L207" s="1" t="s">
        <v>25</v>
      </c>
      <c r="M207" s="1" t="s">
        <v>737</v>
      </c>
      <c r="N207" s="1" t="s">
        <v>25</v>
      </c>
      <c r="O207" s="1" t="s">
        <v>737</v>
      </c>
      <c r="P207">
        <v>20</v>
      </c>
    </row>
    <row r="208" spans="1:16" x14ac:dyDescent="0.35">
      <c r="A208" s="1" t="s">
        <v>15</v>
      </c>
      <c r="B208" s="1" t="s">
        <v>738</v>
      </c>
      <c r="C208" s="1" t="s">
        <v>739</v>
      </c>
      <c r="D208" s="1" t="s">
        <v>19</v>
      </c>
      <c r="E208">
        <v>999</v>
      </c>
      <c r="F208" s="1" t="s">
        <v>740</v>
      </c>
      <c r="G208" s="1" t="s">
        <v>29</v>
      </c>
      <c r="H208" s="1" t="s">
        <v>135</v>
      </c>
      <c r="I208" s="1" t="s">
        <v>91</v>
      </c>
      <c r="J208" s="1" t="s">
        <v>126</v>
      </c>
      <c r="K208" s="1" t="s">
        <v>24</v>
      </c>
      <c r="L208" s="1" t="s">
        <v>25</v>
      </c>
      <c r="M208" s="1" t="s">
        <v>741</v>
      </c>
      <c r="N208" s="1" t="s">
        <v>25</v>
      </c>
      <c r="O208" s="1" t="s">
        <v>741</v>
      </c>
      <c r="P208">
        <v>20</v>
      </c>
    </row>
    <row r="209" spans="1:18" x14ac:dyDescent="0.35">
      <c r="A209" s="1" t="s">
        <v>15</v>
      </c>
      <c r="B209" s="1" t="s">
        <v>742</v>
      </c>
      <c r="C209" s="1" t="s">
        <v>743</v>
      </c>
      <c r="D209" s="1" t="s">
        <v>19</v>
      </c>
      <c r="E209">
        <v>999</v>
      </c>
      <c r="F209" s="1" t="s">
        <v>744</v>
      </c>
      <c r="G209" s="1" t="s">
        <v>29</v>
      </c>
      <c r="H209" s="1" t="s">
        <v>21</v>
      </c>
      <c r="I209" s="1" t="s">
        <v>91</v>
      </c>
      <c r="J209" s="1" t="s">
        <v>143</v>
      </c>
      <c r="K209" s="1" t="s">
        <v>24</v>
      </c>
      <c r="L209" s="1" t="s">
        <v>25</v>
      </c>
      <c r="M209" s="1" t="s">
        <v>745</v>
      </c>
      <c r="N209" s="1" t="s">
        <v>25</v>
      </c>
      <c r="O209" s="1" t="s">
        <v>745</v>
      </c>
      <c r="P209">
        <v>20</v>
      </c>
    </row>
    <row r="210" spans="1:18" x14ac:dyDescent="0.35">
      <c r="A210" s="1" t="s">
        <v>15</v>
      </c>
      <c r="B210" s="1" t="s">
        <v>784</v>
      </c>
      <c r="C210" s="1" t="s">
        <v>785</v>
      </c>
      <c r="D210" s="1" t="s">
        <v>19</v>
      </c>
      <c r="E210">
        <v>999</v>
      </c>
      <c r="F210" s="1" t="s">
        <v>786</v>
      </c>
      <c r="G210" s="1" t="s">
        <v>18</v>
      </c>
      <c r="H210" s="1" t="s">
        <v>135</v>
      </c>
      <c r="I210" s="1" t="s">
        <v>91</v>
      </c>
      <c r="J210" s="1" t="s">
        <v>126</v>
      </c>
      <c r="K210" s="1" t="s">
        <v>24</v>
      </c>
      <c r="L210" s="1" t="s">
        <v>25</v>
      </c>
      <c r="M210" s="1" t="s">
        <v>787</v>
      </c>
      <c r="N210" s="1" t="s">
        <v>25</v>
      </c>
      <c r="O210" s="1" t="s">
        <v>787</v>
      </c>
      <c r="P210">
        <v>20</v>
      </c>
    </row>
    <row r="211" spans="1:18" x14ac:dyDescent="0.35">
      <c r="A211" s="1" t="s">
        <v>15</v>
      </c>
      <c r="B211" s="1" t="s">
        <v>792</v>
      </c>
      <c r="C211" s="1" t="s">
        <v>793</v>
      </c>
      <c r="D211" s="1" t="s">
        <v>19</v>
      </c>
      <c r="E211">
        <v>999</v>
      </c>
      <c r="F211" s="1" t="s">
        <v>794</v>
      </c>
      <c r="G211" s="1" t="s">
        <v>29</v>
      </c>
      <c r="H211" s="1" t="s">
        <v>135</v>
      </c>
      <c r="I211" s="1" t="s">
        <v>91</v>
      </c>
      <c r="J211" s="1" t="s">
        <v>126</v>
      </c>
      <c r="K211" s="1" t="s">
        <v>24</v>
      </c>
      <c r="L211" s="1" t="s">
        <v>25</v>
      </c>
      <c r="M211" s="1" t="s">
        <v>795</v>
      </c>
      <c r="N211" s="1" t="s">
        <v>25</v>
      </c>
      <c r="O211" s="1" t="s">
        <v>795</v>
      </c>
      <c r="P211">
        <v>20</v>
      </c>
    </row>
    <row r="212" spans="1:18" x14ac:dyDescent="0.35">
      <c r="A212" s="1" t="s">
        <v>15</v>
      </c>
      <c r="B212" s="1" t="s">
        <v>800</v>
      </c>
      <c r="C212" s="1" t="s">
        <v>801</v>
      </c>
      <c r="D212" s="1" t="s">
        <v>19</v>
      </c>
      <c r="E212">
        <v>999</v>
      </c>
      <c r="F212" s="1" t="s">
        <v>802</v>
      </c>
      <c r="G212" s="1" t="s">
        <v>29</v>
      </c>
      <c r="H212" s="1" t="s">
        <v>21</v>
      </c>
      <c r="I212" s="1" t="s">
        <v>91</v>
      </c>
      <c r="J212" s="1" t="s">
        <v>143</v>
      </c>
      <c r="K212" s="1" t="s">
        <v>24</v>
      </c>
      <c r="L212" s="1" t="s">
        <v>25</v>
      </c>
      <c r="M212" s="1" t="s">
        <v>799</v>
      </c>
      <c r="N212" s="1" t="s">
        <v>25</v>
      </c>
      <c r="O212" s="1" t="s">
        <v>799</v>
      </c>
      <c r="P212">
        <v>20</v>
      </c>
    </row>
    <row r="213" spans="1:18" x14ac:dyDescent="0.35">
      <c r="A213" s="1" t="s">
        <v>15</v>
      </c>
      <c r="B213" s="1" t="s">
        <v>823</v>
      </c>
      <c r="C213" s="1" t="s">
        <v>824</v>
      </c>
      <c r="D213" s="1" t="s">
        <v>19</v>
      </c>
      <c r="E213">
        <v>999</v>
      </c>
      <c r="F213" s="1" t="s">
        <v>825</v>
      </c>
      <c r="G213" s="1" t="s">
        <v>29</v>
      </c>
      <c r="H213" s="1" t="s">
        <v>21</v>
      </c>
      <c r="I213" s="1" t="s">
        <v>91</v>
      </c>
      <c r="J213" s="1" t="s">
        <v>131</v>
      </c>
      <c r="K213" s="1" t="s">
        <v>24</v>
      </c>
      <c r="L213" s="1" t="s">
        <v>25</v>
      </c>
      <c r="M213" s="1" t="s">
        <v>826</v>
      </c>
      <c r="N213" s="1" t="s">
        <v>25</v>
      </c>
      <c r="O213" s="1" t="s">
        <v>826</v>
      </c>
      <c r="P213">
        <v>20</v>
      </c>
    </row>
    <row r="214" spans="1:18" s="2" customFormat="1" x14ac:dyDescent="0.35">
      <c r="A214" s="1" t="s">
        <v>15</v>
      </c>
      <c r="B214" s="1" t="s">
        <v>102</v>
      </c>
      <c r="C214" s="1" t="s">
        <v>103</v>
      </c>
      <c r="D214" s="1" t="s">
        <v>18</v>
      </c>
      <c r="E214">
        <v>21</v>
      </c>
      <c r="F214" s="1" t="s">
        <v>105</v>
      </c>
      <c r="G214" s="1" t="s">
        <v>18</v>
      </c>
      <c r="H214" s="1" t="s">
        <v>21</v>
      </c>
      <c r="I214" s="1" t="s">
        <v>106</v>
      </c>
      <c r="J214" s="1" t="s">
        <v>23</v>
      </c>
      <c r="K214" s="1" t="s">
        <v>24</v>
      </c>
      <c r="L214" s="1" t="s">
        <v>25</v>
      </c>
      <c r="M214" s="1" t="s">
        <v>107</v>
      </c>
      <c r="N214" s="1" t="s">
        <v>25</v>
      </c>
      <c r="O214" s="1" t="s">
        <v>107</v>
      </c>
      <c r="P214">
        <v>21</v>
      </c>
      <c r="Q214" s="4"/>
      <c r="R214" s="5"/>
    </row>
    <row r="215" spans="1:18" s="2" customFormat="1" x14ac:dyDescent="0.35">
      <c r="A215" s="1" t="s">
        <v>15</v>
      </c>
      <c r="B215" s="1" t="s">
        <v>581</v>
      </c>
      <c r="C215" s="1" t="s">
        <v>582</v>
      </c>
      <c r="D215" s="1" t="s">
        <v>18</v>
      </c>
      <c r="E215">
        <v>999</v>
      </c>
      <c r="F215" s="1" t="s">
        <v>583</v>
      </c>
      <c r="G215" s="1" t="s">
        <v>62</v>
      </c>
      <c r="H215" s="1" t="s">
        <v>21</v>
      </c>
      <c r="I215" s="1" t="s">
        <v>106</v>
      </c>
      <c r="J215" s="1" t="s">
        <v>131</v>
      </c>
      <c r="K215" s="1" t="s">
        <v>24</v>
      </c>
      <c r="L215" s="1" t="s">
        <v>25</v>
      </c>
      <c r="M215" s="1" t="s">
        <v>584</v>
      </c>
      <c r="N215" s="1" t="s">
        <v>25</v>
      </c>
      <c r="O215" s="1" t="s">
        <v>584</v>
      </c>
      <c r="P215">
        <v>21</v>
      </c>
      <c r="Q215" s="4"/>
      <c r="R215" s="5"/>
    </row>
    <row r="216" spans="1:18" s="2" customFormat="1" x14ac:dyDescent="0.35">
      <c r="A216" s="1" t="s">
        <v>15</v>
      </c>
      <c r="B216" s="1" t="s">
        <v>585</v>
      </c>
      <c r="C216" s="1" t="s">
        <v>586</v>
      </c>
      <c r="D216" s="1" t="s">
        <v>18</v>
      </c>
      <c r="E216">
        <v>999</v>
      </c>
      <c r="F216" s="1" t="s">
        <v>587</v>
      </c>
      <c r="G216" s="1" t="s">
        <v>29</v>
      </c>
      <c r="H216" s="1" t="s">
        <v>135</v>
      </c>
      <c r="I216" s="1" t="s">
        <v>106</v>
      </c>
      <c r="J216" s="1" t="s">
        <v>126</v>
      </c>
      <c r="K216" s="1" t="s">
        <v>24</v>
      </c>
      <c r="L216" s="1" t="s">
        <v>25</v>
      </c>
      <c r="M216" s="1" t="s">
        <v>584</v>
      </c>
      <c r="N216" s="1" t="s">
        <v>25</v>
      </c>
      <c r="O216" s="1" t="s">
        <v>584</v>
      </c>
      <c r="P216">
        <v>21</v>
      </c>
      <c r="Q216" s="4"/>
      <c r="R216" s="5"/>
    </row>
    <row r="217" spans="1:18" s="2" customFormat="1" x14ac:dyDescent="0.35">
      <c r="A217" s="1" t="s">
        <v>15</v>
      </c>
      <c r="B217" s="1" t="s">
        <v>588</v>
      </c>
      <c r="C217" s="1" t="s">
        <v>589</v>
      </c>
      <c r="D217" s="1" t="s">
        <v>18</v>
      </c>
      <c r="E217">
        <v>999</v>
      </c>
      <c r="F217" s="1" t="s">
        <v>590</v>
      </c>
      <c r="G217" s="1" t="s">
        <v>34</v>
      </c>
      <c r="H217" s="1" t="s">
        <v>21</v>
      </c>
      <c r="I217" s="1" t="s">
        <v>106</v>
      </c>
      <c r="J217" s="1" t="s">
        <v>143</v>
      </c>
      <c r="K217" s="1" t="s">
        <v>24</v>
      </c>
      <c r="L217" s="1" t="s">
        <v>25</v>
      </c>
      <c r="M217" s="1" t="s">
        <v>591</v>
      </c>
      <c r="N217" s="1" t="s">
        <v>25</v>
      </c>
      <c r="O217" s="1" t="s">
        <v>591</v>
      </c>
      <c r="P217">
        <v>21</v>
      </c>
      <c r="Q217" s="4"/>
      <c r="R217" s="5"/>
    </row>
    <row r="218" spans="1:18" s="2" customFormat="1" x14ac:dyDescent="0.35">
      <c r="A218" s="1" t="s">
        <v>15</v>
      </c>
      <c r="B218" s="1" t="s">
        <v>592</v>
      </c>
      <c r="C218" s="1" t="s">
        <v>593</v>
      </c>
      <c r="D218" s="1" t="s">
        <v>18</v>
      </c>
      <c r="E218">
        <v>999</v>
      </c>
      <c r="F218" s="1" t="s">
        <v>594</v>
      </c>
      <c r="G218" s="1" t="s">
        <v>18</v>
      </c>
      <c r="H218" s="1" t="s">
        <v>21</v>
      </c>
      <c r="I218" s="1" t="s">
        <v>106</v>
      </c>
      <c r="J218" s="1" t="s">
        <v>148</v>
      </c>
      <c r="K218" s="1" t="s">
        <v>24</v>
      </c>
      <c r="L218" s="1" t="s">
        <v>25</v>
      </c>
      <c r="M218" s="1" t="s">
        <v>591</v>
      </c>
      <c r="N218" s="1" t="s">
        <v>25</v>
      </c>
      <c r="O218" s="1" t="s">
        <v>591</v>
      </c>
      <c r="P218">
        <v>21</v>
      </c>
      <c r="Q218" s="4"/>
      <c r="R218" s="5"/>
    </row>
    <row r="219" spans="1:18" s="2" customFormat="1" x14ac:dyDescent="0.35">
      <c r="A219" s="1" t="s">
        <v>15</v>
      </c>
      <c r="B219" s="1" t="s">
        <v>595</v>
      </c>
      <c r="C219" s="1" t="s">
        <v>596</v>
      </c>
      <c r="D219" s="1" t="s">
        <v>18</v>
      </c>
      <c r="E219">
        <v>999</v>
      </c>
      <c r="F219" s="1" t="s">
        <v>597</v>
      </c>
      <c r="G219" s="1" t="s">
        <v>67</v>
      </c>
      <c r="H219" s="1" t="s">
        <v>21</v>
      </c>
      <c r="I219" s="1" t="s">
        <v>106</v>
      </c>
      <c r="J219" s="1" t="s">
        <v>152</v>
      </c>
      <c r="K219" s="1" t="s">
        <v>24</v>
      </c>
      <c r="L219" s="1" t="s">
        <v>25</v>
      </c>
      <c r="M219" s="1" t="s">
        <v>598</v>
      </c>
      <c r="N219" s="1" t="s">
        <v>25</v>
      </c>
      <c r="O219" s="1" t="s">
        <v>598</v>
      </c>
      <c r="P219">
        <v>21</v>
      </c>
      <c r="Q219" s="4"/>
      <c r="R219" s="5"/>
    </row>
    <row r="220" spans="1:18" s="2" customFormat="1" x14ac:dyDescent="0.35">
      <c r="A220" s="1" t="s">
        <v>15</v>
      </c>
      <c r="B220" s="1" t="s">
        <v>599</v>
      </c>
      <c r="C220" s="1" t="s">
        <v>600</v>
      </c>
      <c r="D220" s="1" t="s">
        <v>18</v>
      </c>
      <c r="E220">
        <v>999</v>
      </c>
      <c r="F220" s="1" t="s">
        <v>601</v>
      </c>
      <c r="G220" s="1" t="s">
        <v>18</v>
      </c>
      <c r="H220" s="1" t="s">
        <v>21</v>
      </c>
      <c r="I220" s="1" t="s">
        <v>106</v>
      </c>
      <c r="J220" s="1" t="s">
        <v>143</v>
      </c>
      <c r="K220" s="1" t="s">
        <v>24</v>
      </c>
      <c r="L220" s="1" t="s">
        <v>25</v>
      </c>
      <c r="M220" s="1" t="s">
        <v>598</v>
      </c>
      <c r="N220" s="1" t="s">
        <v>25</v>
      </c>
      <c r="O220" s="1" t="s">
        <v>598</v>
      </c>
      <c r="P220">
        <v>21</v>
      </c>
      <c r="Q220" s="4"/>
      <c r="R220" s="5"/>
    </row>
    <row r="221" spans="1:18" s="2" customFormat="1" x14ac:dyDescent="0.35">
      <c r="A221" s="1" t="s">
        <v>15</v>
      </c>
      <c r="B221" s="1" t="s">
        <v>602</v>
      </c>
      <c r="C221" s="1" t="s">
        <v>603</v>
      </c>
      <c r="D221" s="1" t="s">
        <v>18</v>
      </c>
      <c r="E221">
        <v>999</v>
      </c>
      <c r="F221" s="1" t="s">
        <v>604</v>
      </c>
      <c r="G221" s="1" t="s">
        <v>18</v>
      </c>
      <c r="H221" s="1" t="s">
        <v>135</v>
      </c>
      <c r="I221" s="1" t="s">
        <v>106</v>
      </c>
      <c r="J221" s="1" t="s">
        <v>126</v>
      </c>
      <c r="K221" s="1" t="s">
        <v>24</v>
      </c>
      <c r="L221" s="1" t="s">
        <v>25</v>
      </c>
      <c r="M221" s="1" t="s">
        <v>605</v>
      </c>
      <c r="N221" s="1" t="s">
        <v>25</v>
      </c>
      <c r="O221" s="1" t="s">
        <v>605</v>
      </c>
      <c r="P221">
        <v>21</v>
      </c>
      <c r="Q221" s="4"/>
      <c r="R221" s="5"/>
    </row>
    <row r="222" spans="1:18" s="2" customFormat="1" x14ac:dyDescent="0.35">
      <c r="A222" s="1" t="s">
        <v>15</v>
      </c>
      <c r="B222" s="1" t="s">
        <v>606</v>
      </c>
      <c r="C222" s="1" t="s">
        <v>607</v>
      </c>
      <c r="D222" s="1" t="s">
        <v>18</v>
      </c>
      <c r="E222">
        <v>999</v>
      </c>
      <c r="F222" s="1" t="s">
        <v>608</v>
      </c>
      <c r="G222" s="1" t="s">
        <v>34</v>
      </c>
      <c r="H222" s="1" t="s">
        <v>135</v>
      </c>
      <c r="I222" s="1" t="s">
        <v>106</v>
      </c>
      <c r="J222" s="1" t="s">
        <v>126</v>
      </c>
      <c r="K222" s="1" t="s">
        <v>24</v>
      </c>
      <c r="L222" s="1" t="s">
        <v>25</v>
      </c>
      <c r="M222" s="1" t="s">
        <v>609</v>
      </c>
      <c r="N222" s="1" t="s">
        <v>25</v>
      </c>
      <c r="O222" s="1" t="s">
        <v>609</v>
      </c>
      <c r="P222">
        <v>21</v>
      </c>
      <c r="Q222" s="4"/>
      <c r="R222" s="5"/>
    </row>
    <row r="223" spans="1:18" s="2" customFormat="1" x14ac:dyDescent="0.35">
      <c r="A223" s="1" t="s">
        <v>15</v>
      </c>
      <c r="B223" s="1" t="s">
        <v>121</v>
      </c>
      <c r="C223" s="1" t="s">
        <v>122</v>
      </c>
      <c r="D223" s="1" t="s">
        <v>18</v>
      </c>
      <c r="E223">
        <v>999</v>
      </c>
      <c r="F223" s="1" t="s">
        <v>123</v>
      </c>
      <c r="G223" s="1" t="s">
        <v>29</v>
      </c>
      <c r="H223" s="1" t="s">
        <v>124</v>
      </c>
      <c r="I223" s="1" t="s">
        <v>125</v>
      </c>
      <c r="J223" s="1" t="s">
        <v>126</v>
      </c>
      <c r="K223" s="1" t="s">
        <v>24</v>
      </c>
      <c r="L223" s="1" t="s">
        <v>25</v>
      </c>
      <c r="M223" s="1" t="s">
        <v>127</v>
      </c>
      <c r="N223" s="1" t="s">
        <v>25</v>
      </c>
      <c r="O223" s="1" t="s">
        <v>127</v>
      </c>
      <c r="P223">
        <v>999</v>
      </c>
      <c r="Q223" s="4"/>
      <c r="R223" s="5"/>
    </row>
  </sheetData>
  <sortState xmlns:xlrd2="http://schemas.microsoft.com/office/spreadsheetml/2017/richdata2" ref="A2:R223">
    <sortCondition ref="P3:P223"/>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3F551-BC84-457E-997E-38908FEC3CBE}">
  <dimension ref="A1:R273"/>
  <sheetViews>
    <sheetView topLeftCell="A148" workbookViewId="0">
      <selection activeCell="F249" sqref="F249"/>
    </sheetView>
  </sheetViews>
  <sheetFormatPr baseColWidth="10" defaultRowHeight="14.25" x14ac:dyDescent="0.35"/>
  <cols>
    <col min="1" max="2" width="11.42578125" style="1"/>
    <col min="3" max="3" width="48.7109375" style="1" customWidth="1"/>
    <col min="4" max="4" width="9" style="1" bestFit="1" customWidth="1"/>
    <col min="5" max="5" width="11.42578125" style="1"/>
    <col min="6" max="6" width="73.42578125" style="1" customWidth="1"/>
    <col min="7" max="8" width="11.42578125" style="1"/>
    <col min="9" max="9" width="25.140625" style="1" customWidth="1"/>
    <col min="10" max="11" width="11.42578125" style="1"/>
    <col min="12" max="16" width="5.28515625" style="1" customWidth="1"/>
    <col min="17" max="17" width="28.28515625" style="4" customWidth="1"/>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x14ac:dyDescent="0.35">
      <c r="A2" s="1" t="s">
        <v>15</v>
      </c>
      <c r="B2" s="1" t="s">
        <v>16</v>
      </c>
      <c r="C2" s="1" t="s">
        <v>17</v>
      </c>
      <c r="D2" s="1" t="s">
        <v>18</v>
      </c>
      <c r="E2">
        <v>1</v>
      </c>
      <c r="F2" t="str">
        <f>CONCATENATE("-- Id: ",B2," / NombreQuery: ",C2," ",Q2)</f>
        <v>--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v>
      </c>
      <c r="G2" s="1">
        <f>LEN(F2)-LEN(SUBSTITUTE(F2,"?",""))</f>
        <v>0</v>
      </c>
      <c r="H2" s="1" t="s">
        <v>21</v>
      </c>
      <c r="I2" s="1" t="s">
        <v>22</v>
      </c>
      <c r="J2" s="1" t="s">
        <v>23</v>
      </c>
      <c r="K2" s="1" t="s">
        <v>24</v>
      </c>
      <c r="L2" s="1" t="s">
        <v>25</v>
      </c>
      <c r="M2" s="1" t="s">
        <v>26</v>
      </c>
      <c r="N2" s="1" t="s">
        <v>25</v>
      </c>
      <c r="O2" s="1" t="s">
        <v>26</v>
      </c>
      <c r="P2">
        <v>1</v>
      </c>
      <c r="Q2" s="9" t="str">
        <f>RIGHT(VLOOKUP(C2,Todos!C:F,4,0),LEN(VLOOKUP(C2,Todos!C:F,4,0))-LEN(TRIM(C2))-26)</f>
        <v>_x000D_
CREATE TABLE IF NOT EXISTS mst_Estados (_x000D_
   Id                     VARCHAR (3)   PRIMARY KEY,_x000D_
   Dex                    VARCHAR (100) NOT NULL,_x000D_
   IdUsuarioCrea          VARCHAR (50),_x000D_
   FechaHoraCreacion      DATETIME,_x000D_
   IdUsuarioActualiza     VARCHAR (50),_x000D_
   FechaHoraActualizacion DATETIME_x000D_
);</v>
      </c>
      <c r="R2" s="6" t="str">
        <f>CONCATENATE("INSERT INTO mst_QuerysSqlite VALUES('",A2,"','",B2,"','",C2,"','",D2,"','",E2,"','",SUBSTITUTE(F2,"''","''''"),"','",G2,"','",H2,"','",I2,"','",J2,"','",K2,"','44363337',GETDATE(),'44363337',GETDATE())")</f>
        <v>INSERT INTO mst_QuerysSqlite VALUES('01','001','CREAR TABLA mst_Estados','0','1','--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);','0','NONQUERY','mst_Estados','CREATE TABLE','AC','44363337',GETDATE(),'44363337',GETDATE())</v>
      </c>
    </row>
    <row r="3" spans="1:18" x14ac:dyDescent="0.35">
      <c r="A3" s="1" t="s">
        <v>15</v>
      </c>
      <c r="B3" s="1" t="s">
        <v>27</v>
      </c>
      <c r="C3" s="1" t="s">
        <v>289</v>
      </c>
      <c r="D3" s="1" t="s">
        <v>18</v>
      </c>
      <c r="E3">
        <v>999</v>
      </c>
      <c r="F3" t="str">
        <f t="shared" ref="F3:F66" si="0">CONCATENATE("-- Id: ",B3," / NombreQuery: ",C3," ",Q3)</f>
        <v>-- Id: 002 / NombreQuery: ACTUALIZAR mst_Estados _x000D_
UPDATE mst_Estados_x000D_
   SET Dex = ?,_x000D_
       IdUsuarioActualiza = ?,_x000D_
       FechaHoraActualizacion = DATETIME(''now'',_x000D_
                                         ''localtime'') _x000D_
 WHERE Id = ?;</v>
      </c>
      <c r="G3" s="1">
        <f t="shared" ref="G3:G66" si="1">LEN(F3)-LEN(SUBSTITUTE(F3,"?",""))</f>
        <v>3</v>
      </c>
      <c r="H3" s="1" t="s">
        <v>21</v>
      </c>
      <c r="I3" s="1" t="s">
        <v>22</v>
      </c>
      <c r="J3" s="1" t="s">
        <v>131</v>
      </c>
      <c r="K3" s="1" t="s">
        <v>24</v>
      </c>
      <c r="L3" s="1" t="s">
        <v>25</v>
      </c>
      <c r="M3" s="1" t="s">
        <v>291</v>
      </c>
      <c r="N3" s="1" t="s">
        <v>25</v>
      </c>
      <c r="O3" s="1" t="s">
        <v>291</v>
      </c>
      <c r="P3">
        <v>1</v>
      </c>
      <c r="Q3" s="9" t="str">
        <f>RIGHT(VLOOKUP(C3,Todos!C:F,4,0),LEN(VLOOKUP(C3,Todos!C:F,4,0))-LEN(TRIM(C3))-26)</f>
        <v>_x000D_
UPDATE mst_Estados_x000D_
   SET Dex = ?,_x000D_
       IdUsuarioActualiza = ?,_x000D_
       FechaHoraActualizacion = DATETIME(''now'',_x000D_
                                         ''localtime'') _x000D_
 WHERE Id = ?;</v>
      </c>
      <c r="R3" s="6" t="str">
        <f t="shared" ref="R3:R66" si="2">CONCATENATE("INSERT INTO mst_QuerysSqlite VALUES('",A3,"','",B3,"','",C3,"','",D3,"','",E3,"','",SUBSTITUTE(F3,"''","''''"),"','",G3,"','",H3,"','",I3,"','",J3,"','",K3,"','44363337',GETDATE(),'44363337',GETDATE())")</f>
        <v>INSERT INTO mst_QuerysSqlite VALUES('01','002','ACTUALIZAR mst_Estados','0','999','-- Id: 002 / NombreQuery: ACTUALIZAR mst_Estados _x000D_
UPDATE mst_Estados_x000D_
   SET Dex = ?,_x000D_
       IdUsuarioActualiza = ?,_x000D_
       FechaHoraActualizacion = DATETIME(''''now'''',_x000D_
                                         ''''localtime'''') _x000D_
 WHERE Id = ?;','3','NONQUERY','mst_Estados','UPDATE','AC','44363337',GETDATE(),'44363337',GETDATE())</v>
      </c>
    </row>
    <row r="4" spans="1:18" x14ac:dyDescent="0.35">
      <c r="A4" s="1" t="s">
        <v>15</v>
      </c>
      <c r="B4" s="1" t="s">
        <v>32</v>
      </c>
      <c r="C4" s="1" t="s">
        <v>293</v>
      </c>
      <c r="D4" s="1" t="s">
        <v>18</v>
      </c>
      <c r="E4">
        <v>999</v>
      </c>
      <c r="F4" t="str">
        <f t="shared" si="0"/>
        <v>-- Id: 003 / NombreQuery: CLAVE VALOR mst_Estados _x000D_
SELECT Id Clave,_x000D_
       Dex Valor,_x000D_
       Id || '' | '' || Dex Concatenado_x000D_
  FROM mst_Estados;</v>
      </c>
      <c r="G4" s="1">
        <f t="shared" si="1"/>
        <v>0</v>
      </c>
      <c r="H4" s="1" t="s">
        <v>135</v>
      </c>
      <c r="I4" s="1" t="s">
        <v>22</v>
      </c>
      <c r="J4" s="1" t="s">
        <v>126</v>
      </c>
      <c r="K4" s="1" t="s">
        <v>24</v>
      </c>
      <c r="L4" s="1" t="s">
        <v>25</v>
      </c>
      <c r="M4" s="1" t="s">
        <v>291</v>
      </c>
      <c r="N4" s="1" t="s">
        <v>25</v>
      </c>
      <c r="O4" s="1" t="s">
        <v>291</v>
      </c>
      <c r="P4">
        <v>1</v>
      </c>
      <c r="Q4" s="9" t="str">
        <f>RIGHT(VLOOKUP(C4,Todos!C:F,4,0),LEN(VLOOKUP(C4,Todos!C:F,4,0))-LEN(TRIM(C4))-26)</f>
        <v>_x000D_
SELECT Id Clave,_x000D_
       Dex Valor,_x000D_
       Id || '' | '' || Dex Concatenado_x000D_
  FROM mst_Estados;</v>
      </c>
      <c r="R4" s="6" t="str">
        <f t="shared" si="2"/>
        <v>INSERT INTO mst_QuerysSqlite VALUES('01','003','CLAVE VALOR mst_Estados','0','999','-- Id: 003 / NombreQuery: CLAVE VALOR mst_Estados _x000D_
SELECT Id Clave,_x000D_
       Dex Valor,_x000D_
       Id || '''' | '''' || Dex Concatenado_x000D_
  FROM mst_Estados;','0','DATATABLE','mst_Estados','READ','AC','44363337',GETDATE(),'44363337',GETDATE())</v>
      </c>
    </row>
    <row r="5" spans="1:18" x14ac:dyDescent="0.35">
      <c r="A5" s="1" t="s">
        <v>15</v>
      </c>
      <c r="B5" s="1" t="s">
        <v>38</v>
      </c>
      <c r="C5" s="1" t="s">
        <v>296</v>
      </c>
      <c r="D5" s="1" t="s">
        <v>18</v>
      </c>
      <c r="E5">
        <v>999</v>
      </c>
      <c r="F5" t="str">
        <f t="shared" si="0"/>
        <v>-- Id: 004 / NombreQuery: DESCARGAR DATA mst_Estados _x000D_
EXEC sp_Dgm_Gen_ListarEstados</v>
      </c>
      <c r="G5" s="1">
        <f t="shared" si="1"/>
        <v>0</v>
      </c>
      <c r="H5" s="1" t="s">
        <v>135</v>
      </c>
      <c r="I5" s="1" t="s">
        <v>22</v>
      </c>
      <c r="J5" s="1" t="s">
        <v>126</v>
      </c>
      <c r="K5" s="1" t="s">
        <v>24</v>
      </c>
      <c r="L5" s="1" t="s">
        <v>25</v>
      </c>
      <c r="M5" s="1" t="s">
        <v>298</v>
      </c>
      <c r="N5" s="1" t="s">
        <v>25</v>
      </c>
      <c r="O5" s="1" t="s">
        <v>298</v>
      </c>
      <c r="P5">
        <v>1</v>
      </c>
      <c r="Q5" s="9" t="str">
        <f>RIGHT(VLOOKUP(C5,Todos!C:F,4,0),LEN(VLOOKUP(C5,Todos!C:F,4,0))-LEN(TRIM(C5))-26)</f>
        <v>_x000D_
EXEC sp_Dgm_Gen_ListarEstados</v>
      </c>
      <c r="R5" s="6" t="str">
        <f t="shared" si="2"/>
        <v>INSERT INTO mst_QuerysSqlite VALUES('01','004','DESCARGAR DATA mst_Estados','0','999','-- Id: 004 / NombreQuery: DESCARGAR DATA mst_Estados _x000D_
EXEC sp_Dgm_Gen_ListarEstados','0','DATATABLE','mst_Estados','READ','AC','44363337',GETDATE(),'44363337',GETDATE())</v>
      </c>
    </row>
    <row r="6" spans="1:18" x14ac:dyDescent="0.35">
      <c r="A6" s="1" t="s">
        <v>15</v>
      </c>
      <c r="B6" s="1" t="s">
        <v>43</v>
      </c>
      <c r="C6" s="1" t="s">
        <v>300</v>
      </c>
      <c r="D6" s="1" t="s">
        <v>18</v>
      </c>
      <c r="E6">
        <v>999</v>
      </c>
      <c r="F6" t="str">
        <f t="shared" si="0"/>
        <v>-- Id: 005 / NombreQuery: ELIMINAR mst_Estados _x000D_
DELETE FROM mst_Estados_x000D_
      WHERE Id = ?;</v>
      </c>
      <c r="G6" s="1">
        <f t="shared" si="1"/>
        <v>1</v>
      </c>
      <c r="H6" s="1" t="s">
        <v>21</v>
      </c>
      <c r="I6" s="1" t="s">
        <v>22</v>
      </c>
      <c r="J6" s="1" t="s">
        <v>143</v>
      </c>
      <c r="K6" s="1" t="s">
        <v>24</v>
      </c>
      <c r="L6" s="1" t="s">
        <v>25</v>
      </c>
      <c r="M6" s="1" t="s">
        <v>298</v>
      </c>
      <c r="N6" s="1" t="s">
        <v>25</v>
      </c>
      <c r="O6" s="1" t="s">
        <v>298</v>
      </c>
      <c r="P6">
        <v>1</v>
      </c>
      <c r="Q6" s="9" t="str">
        <f>RIGHT(VLOOKUP(C6,Todos!C:F,4,0),LEN(VLOOKUP(C6,Todos!C:F,4,0))-LEN(TRIM(C6))-26)</f>
        <v>_x000D_
DELETE FROM mst_Estados_x000D_
      WHERE Id = ?;</v>
      </c>
      <c r="R6" s="6" t="str">
        <f t="shared" si="2"/>
        <v>INSERT INTO mst_QuerysSqlite VALUES('01','005','ELIMINAR mst_Estados','0','999','-- Id: 005 / NombreQuery: ELIMINAR mst_Estados _x000D_
DELETE FROM mst_Estados_x000D_
      WHERE Id = ?;','1','NONQUERY','mst_Estados','DELETE','AC','44363337',GETDATE(),'44363337',GETDATE())</v>
      </c>
    </row>
    <row r="7" spans="1:18" x14ac:dyDescent="0.35">
      <c r="A7" s="1" t="s">
        <v>15</v>
      </c>
      <c r="B7" s="1" t="s">
        <v>49</v>
      </c>
      <c r="C7" s="1" t="s">
        <v>303</v>
      </c>
      <c r="D7" s="1" t="s">
        <v>18</v>
      </c>
      <c r="E7">
        <v>999</v>
      </c>
      <c r="F7" t="str">
        <f t="shared" si="0"/>
        <v>-- Id: 006 / NombreQuery: ELIMINAR TABLA mst_Estados _x000D_
DROP TABLE IF EXISTS mst_Estados;</v>
      </c>
      <c r="G7" s="1">
        <f t="shared" si="1"/>
        <v>0</v>
      </c>
      <c r="H7" s="1" t="s">
        <v>21</v>
      </c>
      <c r="I7" s="1" t="s">
        <v>22</v>
      </c>
      <c r="J7" s="1" t="s">
        <v>148</v>
      </c>
      <c r="K7" s="1" t="s">
        <v>24</v>
      </c>
      <c r="L7" s="1" t="s">
        <v>25</v>
      </c>
      <c r="M7" s="1" t="s">
        <v>305</v>
      </c>
      <c r="N7" s="1" t="s">
        <v>25</v>
      </c>
      <c r="O7" s="1" t="s">
        <v>305</v>
      </c>
      <c r="P7">
        <v>1</v>
      </c>
      <c r="Q7" s="9" t="str">
        <f>RIGHT(VLOOKUP(C7,Todos!C:F,4,0),LEN(VLOOKUP(C7,Todos!C:F,4,0))-LEN(TRIM(C7))-26)</f>
        <v>_x000D_
DROP TABLE IF EXISTS mst_Estados;</v>
      </c>
      <c r="R7" s="6" t="str">
        <f t="shared" si="2"/>
        <v>INSERT INTO mst_QuerysSqlite VALUES('01','006','ELIMINAR TABLA mst_Estados','0','999','-- Id: 006 / NombreQuery: ELIMINAR TABLA mst_Estados _x000D_
DROP TABLE IF EXISTS mst_Estados;','0','NONQUERY','mst_Estados','DELETE TABLE','AC','44363337',GETDATE(),'44363337',GETDATE())</v>
      </c>
    </row>
    <row r="8" spans="1:18" x14ac:dyDescent="0.35">
      <c r="A8" s="1" t="s">
        <v>15</v>
      </c>
      <c r="B8" s="1" t="s">
        <v>54</v>
      </c>
      <c r="C8" s="1" t="s">
        <v>307</v>
      </c>
      <c r="D8" s="1" t="s">
        <v>18</v>
      </c>
      <c r="E8">
        <v>999</v>
      </c>
      <c r="F8" t="str">
        <f t="shared" si="0"/>
        <v>-- Id: 007 / NombreQuery: INSERTAR mst_Estados _x000D_
INSERT INTO mst_Estados VALUES (_x000D_
                           ?,--Id,_x000D_
                           ?,--Dex,_x000D_
                           ?,--IdUsuarioCrea,_x000D_
                           DATETIME(''now'',''localtime''),_x000D_
                           ?,--IdUsuarioActualiza,_x000D_
                           DATETIME(''now'',''localtime'') _x000D_
                        );</v>
      </c>
      <c r="G8" s="1">
        <f t="shared" si="1"/>
        <v>4</v>
      </c>
      <c r="H8" s="1" t="s">
        <v>21</v>
      </c>
      <c r="I8" s="1" t="s">
        <v>22</v>
      </c>
      <c r="J8" s="1" t="s">
        <v>152</v>
      </c>
      <c r="K8" s="1" t="s">
        <v>24</v>
      </c>
      <c r="L8" s="1" t="s">
        <v>25</v>
      </c>
      <c r="M8" s="1" t="s">
        <v>305</v>
      </c>
      <c r="N8" s="1" t="s">
        <v>25</v>
      </c>
      <c r="O8" s="1" t="s">
        <v>305</v>
      </c>
      <c r="P8">
        <v>1</v>
      </c>
      <c r="Q8" s="9" t="str">
        <f>RIGHT(VLOOKUP(C8,Todos!C:F,4,0),LEN(VLOOKUP(C8,Todos!C:F,4,0))-LEN(TRIM(C8))-26)</f>
        <v>_x000D_
INSERT INTO mst_Estados VALUES (_x000D_
                           ?,--Id,_x000D_
                           ?,--Dex,_x000D_
                           ?,--IdUsuarioCrea,_x000D_
                           DATETIME(''now'',''localtime''),_x000D_
                           ?,--IdUsuarioActualiza,_x000D_
                           DATETIME(''now'',''localtime'') _x000D_
                        );</v>
      </c>
      <c r="R8" s="6" t="str">
        <f t="shared" si="2"/>
        <v>INSERT INTO mst_QuerysSqlite VALUES('01','007','INSERTAR mst_Estados','0','999','-- Id: 007 / NombreQuery: INSERTAR mst_Estados _x000D_
INSERT INTO mst_Estados VALUES (_x000D_
                           ?,--Id,_x000D_
                           ?,--Dex,_x000D_
                           ?,--IdUsuarioCrea,_x000D_
                           DATETIME(''''now'''',''''localtime''''),_x000D_
                           ?,--IdUsuarioActualiza,_x000D_
                           DATETIME(''''now'''',''''localtime'''') _x000D_
                        );','4','NONQUERY','mst_Estados','CREATE','AC','44363337',GETDATE(),'44363337',GETDATE())</v>
      </c>
    </row>
    <row r="9" spans="1:18" x14ac:dyDescent="0.35">
      <c r="A9" s="1" t="s">
        <v>15</v>
      </c>
      <c r="B9" s="1" t="s">
        <v>60</v>
      </c>
      <c r="C9" s="1" t="s">
        <v>310</v>
      </c>
      <c r="D9" s="1" t="s">
        <v>18</v>
      </c>
      <c r="E9">
        <v>999</v>
      </c>
      <c r="F9" t="str">
        <f t="shared" si="0"/>
        <v>-- Id: 008 / NombreQuery: LIMPIAR TABLA mst_Estados _x000D_
DELETE FROM mst_Estados;</v>
      </c>
      <c r="G9" s="1">
        <f t="shared" si="1"/>
        <v>0</v>
      </c>
      <c r="H9" s="1" t="s">
        <v>21</v>
      </c>
      <c r="I9" s="1" t="s">
        <v>22</v>
      </c>
      <c r="J9" s="1" t="s">
        <v>143</v>
      </c>
      <c r="K9" s="1" t="s">
        <v>24</v>
      </c>
      <c r="L9" s="1" t="s">
        <v>25</v>
      </c>
      <c r="M9" s="1" t="s">
        <v>312</v>
      </c>
      <c r="N9" s="1" t="s">
        <v>25</v>
      </c>
      <c r="O9" s="1" t="s">
        <v>312</v>
      </c>
      <c r="P9">
        <v>1</v>
      </c>
      <c r="Q9" s="9" t="str">
        <f>RIGHT(VLOOKUP(C9,Todos!C:F,4,0),LEN(VLOOKUP(C9,Todos!C:F,4,0))-LEN(TRIM(C9))-26)</f>
        <v>_x000D_
DELETE FROM mst_Estados;</v>
      </c>
      <c r="R9" s="6" t="str">
        <f t="shared" si="2"/>
        <v>INSERT INTO mst_QuerysSqlite VALUES('01','008','LIMPIAR TABLA mst_Estados','0','999','-- Id: 008 / NombreQuery: LIMPIAR TABLA mst_Estados _x000D_
DELETE FROM mst_Estados;','0','NONQUERY','mst_Estados','DELETE','AC','44363337',GETDATE(),'44363337',GETDATE())</v>
      </c>
    </row>
    <row r="10" spans="1:18" x14ac:dyDescent="0.35">
      <c r="A10" s="1" t="s">
        <v>15</v>
      </c>
      <c r="B10" s="1" t="s">
        <v>65</v>
      </c>
      <c r="C10" s="1" t="s">
        <v>314</v>
      </c>
      <c r="D10" s="1" t="s">
        <v>18</v>
      </c>
      <c r="E10">
        <v>999</v>
      </c>
      <c r="F10" t="str">
        <f t="shared" si="0"/>
        <v>-- Id: 009 / NombreQuery: LISTAR mst_Estados _x000D_
SELECT *_x000D_
  FROM mst_Estados;</v>
      </c>
      <c r="G10" s="1">
        <f t="shared" si="1"/>
        <v>0</v>
      </c>
      <c r="H10" s="1" t="s">
        <v>135</v>
      </c>
      <c r="I10" s="1" t="s">
        <v>22</v>
      </c>
      <c r="J10" s="1" t="s">
        <v>126</v>
      </c>
      <c r="K10" s="1" t="s">
        <v>24</v>
      </c>
      <c r="L10" s="1" t="s">
        <v>25</v>
      </c>
      <c r="M10" s="1" t="s">
        <v>312</v>
      </c>
      <c r="N10" s="1" t="s">
        <v>25</v>
      </c>
      <c r="O10" s="1" t="s">
        <v>312</v>
      </c>
      <c r="P10">
        <v>1</v>
      </c>
      <c r="Q10" s="9" t="str">
        <f>RIGHT(VLOOKUP(C10,Todos!C:F,4,0),LEN(VLOOKUP(C10,Todos!C:F,4,0))-LEN(TRIM(C10))-26)</f>
        <v>_x000D_
SELECT *_x000D_
  FROM mst_Estados;</v>
      </c>
      <c r="R10" s="6" t="str">
        <f t="shared" si="2"/>
        <v>INSERT INTO mst_QuerysSqlite VALUES('01','009','LISTAR mst_Estados','0','999','-- Id: 009 / NombreQuery: LISTAR mst_Estados _x000D_
SELECT *_x000D_
  FROM mst_Estados;','0','DATATABLE','mst_Estados','READ','AC','44363337',GETDATE(),'44363337',GETDATE())</v>
      </c>
    </row>
    <row r="11" spans="1:18" x14ac:dyDescent="0.35">
      <c r="A11" s="1" t="s">
        <v>15</v>
      </c>
      <c r="B11" s="1" t="s">
        <v>71</v>
      </c>
      <c r="C11" s="1" t="s">
        <v>317</v>
      </c>
      <c r="D11" s="1" t="s">
        <v>18</v>
      </c>
      <c r="E11">
        <v>999</v>
      </c>
      <c r="F11" t="str">
        <f t="shared" si="0"/>
        <v>-- Id: 010 / NombreQuery: OBTENER mst_Estados _x000D_
SELECT *_x000D_
  FROM mst_Estados_x000D_
 WHERE Id = ?;</v>
      </c>
      <c r="G11" s="1">
        <f t="shared" si="1"/>
        <v>1</v>
      </c>
      <c r="H11" s="1" t="s">
        <v>135</v>
      </c>
      <c r="I11" s="1" t="s">
        <v>22</v>
      </c>
      <c r="J11" s="1" t="s">
        <v>126</v>
      </c>
      <c r="K11" s="1" t="s">
        <v>24</v>
      </c>
      <c r="L11" s="1" t="s">
        <v>25</v>
      </c>
      <c r="M11" s="1" t="s">
        <v>319</v>
      </c>
      <c r="N11" s="1" t="s">
        <v>25</v>
      </c>
      <c r="O11" s="1" t="s">
        <v>319</v>
      </c>
      <c r="P11">
        <v>1</v>
      </c>
      <c r="Q11" s="9" t="str">
        <f>RIGHT(VLOOKUP(C11,Todos!C:F,4,0),LEN(VLOOKUP(C11,Todos!C:F,4,0))-LEN(TRIM(C11))-26)</f>
        <v>_x000D_
SELECT *_x000D_
  FROM mst_Estados_x000D_
 WHERE Id = ?;</v>
      </c>
      <c r="R11" s="6" t="str">
        <f t="shared" si="2"/>
        <v>INSERT INTO mst_QuerysSqlite VALUES('01','010','OBTENER mst_Estados','0','999','-- Id: 010 / NombreQuery: OBTENER mst_Estados _x000D_
SELECT *_x000D_
  FROM mst_Estados_x000D_
 WHERE Id = ?;','1','DATATABLE','mst_Estados','READ','AC','44363337',GETDATE(),'44363337',GETDATE())</v>
      </c>
    </row>
    <row r="12" spans="1:18" x14ac:dyDescent="0.35">
      <c r="A12" s="1" t="s">
        <v>15</v>
      </c>
      <c r="B12" s="1" t="s">
        <v>76</v>
      </c>
      <c r="C12" s="1" t="s">
        <v>28</v>
      </c>
      <c r="D12" s="1" t="s">
        <v>18</v>
      </c>
      <c r="E12">
        <v>2</v>
      </c>
      <c r="F12" t="str">
        <f t="shared" si="0"/>
        <v xml:space="preserve">--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G12" s="1">
        <f t="shared" si="1"/>
        <v>0</v>
      </c>
      <c r="H12" s="1" t="s">
        <v>21</v>
      </c>
      <c r="I12" s="1" t="s">
        <v>31</v>
      </c>
      <c r="J12" s="1" t="s">
        <v>23</v>
      </c>
      <c r="K12" s="1" t="s">
        <v>24</v>
      </c>
      <c r="L12" s="1" t="s">
        <v>25</v>
      </c>
      <c r="M12" s="1" t="s">
        <v>26</v>
      </c>
      <c r="N12" s="1" t="s">
        <v>25</v>
      </c>
      <c r="O12" s="1" t="s">
        <v>26</v>
      </c>
      <c r="P12">
        <v>2</v>
      </c>
      <c r="Q12" s="9" t="str">
        <f>RIGHT(VLOOKUP(C12,Todos!C:F,4,0),LEN(VLOOKUP(C12,Todos!C:F,4,0))-LEN(TRIM(C12))-26)</f>
        <v xml:space="preserve">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R12" s="6" t="str">
        <f t="shared" si="2"/>
        <v>INSERT INTO mst_QuerysSqlite VALUES('01','011','CREAR TABLA mst_Empresas','0','2','--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','0','NONQUERY','mst_Empresas','CREATE TABLE','AC','44363337',GETDATE(),'44363337',GETDATE())</v>
      </c>
    </row>
    <row r="13" spans="1:18" x14ac:dyDescent="0.35">
      <c r="A13" s="1" t="s">
        <v>15</v>
      </c>
      <c r="B13" s="1" t="s">
        <v>82</v>
      </c>
      <c r="C13" s="1" t="s">
        <v>257</v>
      </c>
      <c r="D13" s="1" t="s">
        <v>18</v>
      </c>
      <c r="E13">
        <v>999</v>
      </c>
      <c r="F13" t="str">
        <f t="shared" si="0"/>
        <v>-- Id: 012 / NombreQuery: ACTUALIZAR mst_Empresas _x000D_
UPDATE mst_Empresas_x000D_
   SET RazonSocial = ?,_x000D_
       Ruc = ?,_x000D_
       Direccion = ?,_x000D_
       Email = ?,_x000D_
       Telefono = ?,_x000D_
       IdEstado = ?,_x000D_
       FechaHoraActualizacion = DATETIME(''now'',_x000D_
                                         ''localtime'') _x000D_
 WHERE Id = ?;</v>
      </c>
      <c r="G13" s="1">
        <f t="shared" si="1"/>
        <v>7</v>
      </c>
      <c r="H13" s="1" t="s">
        <v>21</v>
      </c>
      <c r="I13" s="1" t="s">
        <v>31</v>
      </c>
      <c r="J13" s="1" t="s">
        <v>131</v>
      </c>
      <c r="K13" s="1" t="s">
        <v>24</v>
      </c>
      <c r="L13" s="1" t="s">
        <v>25</v>
      </c>
      <c r="M13" s="1" t="s">
        <v>259</v>
      </c>
      <c r="N13" s="1" t="s">
        <v>25</v>
      </c>
      <c r="O13" s="1" t="s">
        <v>259</v>
      </c>
      <c r="P13">
        <v>2</v>
      </c>
      <c r="Q13" s="9" t="str">
        <f>RIGHT(VLOOKUP(C13,Todos!C:F,4,0),LEN(VLOOKUP(C13,Todos!C:F,4,0))-LEN(TRIM(C13))-26)</f>
        <v>_x000D_
UPDATE mst_Empresas_x000D_
   SET RazonSocial = ?,_x000D_
       Ruc = ?,_x000D_
       Direccion = ?,_x000D_
       Email = ?,_x000D_
       Telefono = ?,_x000D_
       IdEstado = ?,_x000D_
       FechaHoraActualizacion = DATETIME(''now'',_x000D_
                                         ''localtime'') _x000D_
 WHERE Id = ?;</v>
      </c>
      <c r="R13" s="6" t="str">
        <f t="shared" si="2"/>
        <v>INSERT INTO mst_QuerysSqlite VALUES('01','012','ACTUALIZAR mst_Empresas','0','999','-- Id: 012 / NombreQuery: ACTUALIZAR mst_Empresas _x000D_
UPDATE mst_Empresas_x000D_
   SET RazonSocial = ?,_x000D_
       Ruc = ?,_x000D_
       Direccion = ?,_x000D_
       Email = ?,_x000D_
       Telefono = ?,_x000D_
       IdEstado = ?,_x000D_
       FechaHoraActualizacion = DATETIME(''''now'''',_x000D_
                                         ''''localtime'''') _x000D_
 WHERE Id = ?;','7','NONQUERY','mst_Empresas','UPDATE','AC','44363337',GETDATE(),'44363337',GETDATE())</v>
      </c>
    </row>
    <row r="14" spans="1:18" x14ac:dyDescent="0.35">
      <c r="A14" s="1" t="s">
        <v>15</v>
      </c>
      <c r="B14" s="1" t="s">
        <v>87</v>
      </c>
      <c r="C14" s="1" t="s">
        <v>261</v>
      </c>
      <c r="D14" s="1" t="s">
        <v>18</v>
      </c>
      <c r="E14">
        <v>999</v>
      </c>
      <c r="F14" t="str">
        <f t="shared" si="0"/>
        <v>-- Id: 013 / NombreQuery: CLAVE VALOR mst_Empresas _x000D_
SELECT Id Clave,_x000D_
       RazonSocial Valor,_x000D_
       Id || '' | '' || RazonSocial Concatenado_x000D_
  FROM mst_Empresas;</v>
      </c>
      <c r="G14" s="1">
        <f t="shared" si="1"/>
        <v>0</v>
      </c>
      <c r="H14" s="1" t="s">
        <v>135</v>
      </c>
      <c r="I14" s="1" t="s">
        <v>31</v>
      </c>
      <c r="J14" s="1" t="s">
        <v>126</v>
      </c>
      <c r="K14" s="1" t="s">
        <v>24</v>
      </c>
      <c r="L14" s="1" t="s">
        <v>25</v>
      </c>
      <c r="M14" s="1" t="s">
        <v>259</v>
      </c>
      <c r="N14" s="1" t="s">
        <v>25</v>
      </c>
      <c r="O14" s="1" t="s">
        <v>259</v>
      </c>
      <c r="P14">
        <v>2</v>
      </c>
      <c r="Q14" s="9" t="str">
        <f>RIGHT(VLOOKUP(C14,Todos!C:F,4,0),LEN(VLOOKUP(C14,Todos!C:F,4,0))-LEN(TRIM(C14))-26)</f>
        <v>_x000D_
SELECT Id Clave,_x000D_
       RazonSocial Valor,_x000D_
       Id || '' | '' || RazonSocial Concatenado_x000D_
  FROM mst_Empresas;</v>
      </c>
      <c r="R14" s="6" t="str">
        <f t="shared" si="2"/>
        <v>INSERT INTO mst_QuerysSqlite VALUES('01','013','CLAVE VALOR mst_Empresas','0','999','-- Id: 013 / NombreQuery: CLAVE VALOR mst_Empresas _x000D_
SELECT Id Clave,_x000D_
       RazonSocial Valor,_x000D_
       Id || '''' | '''' || RazonSocial Concatenado_x000D_
  FROM mst_Empresas;','0','DATATABLE','mst_Empresas','READ','AC','44363337',GETDATE(),'44363337',GETDATE())</v>
      </c>
    </row>
    <row r="15" spans="1:18" x14ac:dyDescent="0.35">
      <c r="A15" s="1" t="s">
        <v>15</v>
      </c>
      <c r="B15" s="1" t="s">
        <v>93</v>
      </c>
      <c r="C15" s="1" t="s">
        <v>264</v>
      </c>
      <c r="D15" s="1" t="s">
        <v>18</v>
      </c>
      <c r="E15">
        <v>999</v>
      </c>
      <c r="F15" t="str">
        <f t="shared" si="0"/>
        <v>-- Id: 014 / NombreQuery: DESCARGAR DATA mst_Empresas _x000D_
EXEC sp_Dgm_Gen_ListarEmpresas</v>
      </c>
      <c r="G15" s="1">
        <f t="shared" si="1"/>
        <v>0</v>
      </c>
      <c r="H15" s="1" t="s">
        <v>135</v>
      </c>
      <c r="I15" s="1" t="s">
        <v>31</v>
      </c>
      <c r="J15" s="1" t="s">
        <v>126</v>
      </c>
      <c r="K15" s="1" t="s">
        <v>24</v>
      </c>
      <c r="L15" s="1" t="s">
        <v>25</v>
      </c>
      <c r="M15" s="1" t="s">
        <v>266</v>
      </c>
      <c r="N15" s="1" t="s">
        <v>25</v>
      </c>
      <c r="O15" s="1" t="s">
        <v>266</v>
      </c>
      <c r="P15">
        <v>2</v>
      </c>
      <c r="Q15" s="9" t="str">
        <f>RIGHT(VLOOKUP(C15,Todos!C:F,4,0),LEN(VLOOKUP(C15,Todos!C:F,4,0))-LEN(TRIM(C15))-26)</f>
        <v>_x000D_
EXEC sp_Dgm_Gen_ListarEmpresas</v>
      </c>
      <c r="R15" s="6" t="str">
        <f t="shared" si="2"/>
        <v>INSERT INTO mst_QuerysSqlite VALUES('01','014','DESCARGAR DATA mst_Empresas','0','999','-- Id: 014 / NombreQuery: DESCARGAR DATA mst_Empresas _x000D_
EXEC sp_Dgm_Gen_ListarEmpresas','0','DATATABLE','mst_Empresas','READ','AC','44363337',GETDATE(),'44363337',GETDATE())</v>
      </c>
    </row>
    <row r="16" spans="1:18" x14ac:dyDescent="0.35">
      <c r="A16" s="1" t="s">
        <v>15</v>
      </c>
      <c r="B16" s="1" t="s">
        <v>97</v>
      </c>
      <c r="C16" s="1" t="s">
        <v>268</v>
      </c>
      <c r="D16" s="1" t="s">
        <v>18</v>
      </c>
      <c r="E16">
        <v>999</v>
      </c>
      <c r="F16" t="str">
        <f t="shared" si="0"/>
        <v>-- Id: 015 / NombreQuery: ELIMINAR mst_Empresas _x000D_
DELETE FROM mst_Empresas_x000D_
      WHERE Id = ?;</v>
      </c>
      <c r="G16" s="1">
        <f t="shared" si="1"/>
        <v>1</v>
      </c>
      <c r="H16" s="1" t="s">
        <v>21</v>
      </c>
      <c r="I16" s="1" t="s">
        <v>31</v>
      </c>
      <c r="J16" s="1" t="s">
        <v>143</v>
      </c>
      <c r="K16" s="1" t="s">
        <v>24</v>
      </c>
      <c r="L16" s="1" t="s">
        <v>25</v>
      </c>
      <c r="M16" s="1" t="s">
        <v>266</v>
      </c>
      <c r="N16" s="1" t="s">
        <v>25</v>
      </c>
      <c r="O16" s="1" t="s">
        <v>266</v>
      </c>
      <c r="P16">
        <v>2</v>
      </c>
      <c r="Q16" s="9" t="str">
        <f>RIGHT(VLOOKUP(C16,Todos!C:F,4,0),LEN(VLOOKUP(C16,Todos!C:F,4,0))-LEN(TRIM(C16))-26)</f>
        <v>_x000D_
DELETE FROM mst_Empresas_x000D_
      WHERE Id = ?;</v>
      </c>
      <c r="R16" s="6" t="str">
        <f t="shared" si="2"/>
        <v>INSERT INTO mst_QuerysSqlite VALUES('01','015','ELIMINAR mst_Empresas','0','999','-- Id: 015 / NombreQuery: ELIMINAR mst_Empresas _x000D_
DELETE FROM mst_Empresas_x000D_
      WHERE Id = ?;','1','NONQUERY','mst_Empresas','DELETE','AC','44363337',GETDATE(),'44363337',GETDATE())</v>
      </c>
    </row>
    <row r="17" spans="1:18" x14ac:dyDescent="0.35">
      <c r="A17" s="1" t="s">
        <v>15</v>
      </c>
      <c r="B17" s="1" t="s">
        <v>102</v>
      </c>
      <c r="C17" s="1" t="s">
        <v>271</v>
      </c>
      <c r="D17" s="1" t="s">
        <v>18</v>
      </c>
      <c r="E17">
        <v>999</v>
      </c>
      <c r="F17" t="str">
        <f t="shared" si="0"/>
        <v>-- Id: 016 / NombreQuery: ELIMINAR TABLA mst_Empresas _x000D_
DROP TABLE IF EXISTS mst_Empresas;</v>
      </c>
      <c r="G17" s="1">
        <f t="shared" si="1"/>
        <v>0</v>
      </c>
      <c r="H17" s="1" t="s">
        <v>21</v>
      </c>
      <c r="I17" s="1" t="s">
        <v>31</v>
      </c>
      <c r="J17" s="1" t="s">
        <v>148</v>
      </c>
      <c r="K17" s="1" t="s">
        <v>24</v>
      </c>
      <c r="L17" s="1" t="s">
        <v>25</v>
      </c>
      <c r="M17" s="1" t="s">
        <v>273</v>
      </c>
      <c r="N17" s="1" t="s">
        <v>25</v>
      </c>
      <c r="O17" s="1" t="s">
        <v>273</v>
      </c>
      <c r="P17">
        <v>2</v>
      </c>
      <c r="Q17" s="9" t="str">
        <f>RIGHT(VLOOKUP(C17,Todos!C:F,4,0),LEN(VLOOKUP(C17,Todos!C:F,4,0))-LEN(TRIM(C17))-26)</f>
        <v>_x000D_
DROP TABLE IF EXISTS mst_Empresas;</v>
      </c>
      <c r="R17" s="6" t="str">
        <f t="shared" si="2"/>
        <v>INSERT INTO mst_QuerysSqlite VALUES('01','016','ELIMINAR TABLA mst_Empresas','0','999','-- Id: 016 / NombreQuery: ELIMINAR TABLA mst_Empresas _x000D_
DROP TABLE IF EXISTS mst_Empresas;','0','NONQUERY','mst_Empresas','DELETE TABLE','AC','44363337',GETDATE(),'44363337',GETDATE())</v>
      </c>
    </row>
    <row r="18" spans="1:18" x14ac:dyDescent="0.35">
      <c r="A18" s="1" t="s">
        <v>15</v>
      </c>
      <c r="B18" s="1" t="s">
        <v>108</v>
      </c>
      <c r="C18" s="1" t="s">
        <v>275</v>
      </c>
      <c r="D18" s="1" t="s">
        <v>18</v>
      </c>
      <c r="E18">
        <v>999</v>
      </c>
      <c r="F18" t="str">
        <f t="shared" si="0"/>
        <v>--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G18" s="1">
        <f t="shared" si="1"/>
        <v>7</v>
      </c>
      <c r="H18" s="1" t="s">
        <v>21</v>
      </c>
      <c r="I18" s="1" t="s">
        <v>31</v>
      </c>
      <c r="J18" s="1" t="s">
        <v>152</v>
      </c>
      <c r="K18" s="1" t="s">
        <v>24</v>
      </c>
      <c r="L18" s="1" t="s">
        <v>25</v>
      </c>
      <c r="M18" s="1" t="s">
        <v>277</v>
      </c>
      <c r="N18" s="1" t="s">
        <v>25</v>
      </c>
      <c r="O18" s="1" t="s">
        <v>277</v>
      </c>
      <c r="P18">
        <v>2</v>
      </c>
      <c r="Q18" s="9" t="str">
        <f>RIGHT(VLOOKUP(C18,Todos!C:F,4,0),LEN(VLOOKUP(C18,Todos!C:F,4,0))-LEN(TRIM(C18))-26)</f>
        <v>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R18" s="6" t="str">
        <f t="shared" si="2"/>
        <v>INSERT INTO mst_QuerysSqlite VALUES('01','017','INSERTAR mst_Empresas','0','999','--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);','7','NONQUERY','mst_Empresas','CREATE','AC','44363337',GETDATE(),'44363337',GETDATE())</v>
      </c>
    </row>
    <row r="19" spans="1:18" x14ac:dyDescent="0.35">
      <c r="A19" s="1" t="s">
        <v>15</v>
      </c>
      <c r="B19" s="1" t="s">
        <v>112</v>
      </c>
      <c r="C19" s="1" t="s">
        <v>279</v>
      </c>
      <c r="D19" s="1" t="s">
        <v>18</v>
      </c>
      <c r="E19">
        <v>999</v>
      </c>
      <c r="F19" t="str">
        <f t="shared" si="0"/>
        <v>-- Id: 018 / NombreQuery: LIMPIAR TABLA mst_Empresas _x000D_
DELETE FROM mst_Empresas;</v>
      </c>
      <c r="G19" s="1">
        <f t="shared" si="1"/>
        <v>0</v>
      </c>
      <c r="H19" s="1" t="s">
        <v>21</v>
      </c>
      <c r="I19" s="1" t="s">
        <v>31</v>
      </c>
      <c r="J19" s="1" t="s">
        <v>143</v>
      </c>
      <c r="K19" s="1" t="s">
        <v>24</v>
      </c>
      <c r="L19" s="1" t="s">
        <v>25</v>
      </c>
      <c r="M19" s="1" t="s">
        <v>277</v>
      </c>
      <c r="N19" s="1" t="s">
        <v>25</v>
      </c>
      <c r="O19" s="1" t="s">
        <v>277</v>
      </c>
      <c r="P19">
        <v>2</v>
      </c>
      <c r="Q19" s="9" t="str">
        <f>RIGHT(VLOOKUP(C19,Todos!C:F,4,0),LEN(VLOOKUP(C19,Todos!C:F,4,0))-LEN(TRIM(C19))-26)</f>
        <v>_x000D_
DELETE FROM mst_Empresas;</v>
      </c>
      <c r="R19" s="6" t="str">
        <f t="shared" si="2"/>
        <v>INSERT INTO mst_QuerysSqlite VALUES('01','018','LIMPIAR TABLA mst_Empresas','0','999','-- Id: 018 / NombreQuery: LIMPIAR TABLA mst_Empresas _x000D_
DELETE FROM mst_Empresas;','0','NONQUERY','mst_Empresas','DELETE','AC','44363337',GETDATE(),'44363337',GETDATE())</v>
      </c>
    </row>
    <row r="20" spans="1:18" x14ac:dyDescent="0.35">
      <c r="A20" s="1" t="s">
        <v>15</v>
      </c>
      <c r="B20" s="1" t="s">
        <v>117</v>
      </c>
      <c r="C20" s="1" t="s">
        <v>282</v>
      </c>
      <c r="D20" s="1" t="s">
        <v>18</v>
      </c>
      <c r="E20">
        <v>999</v>
      </c>
      <c r="F20" t="str">
        <f t="shared" si="0"/>
        <v>-- Id: 019 / NombreQuery: LISTAR mst_Empresas _x000D_
SELECT *_x000D_
  FROM mst_Empresas;</v>
      </c>
      <c r="G20" s="1">
        <f t="shared" si="1"/>
        <v>0</v>
      </c>
      <c r="H20" s="1" t="s">
        <v>135</v>
      </c>
      <c r="I20" s="1" t="s">
        <v>31</v>
      </c>
      <c r="J20" s="1" t="s">
        <v>126</v>
      </c>
      <c r="K20" s="1" t="s">
        <v>24</v>
      </c>
      <c r="L20" s="1" t="s">
        <v>25</v>
      </c>
      <c r="M20" s="1" t="s">
        <v>284</v>
      </c>
      <c r="N20" s="1" t="s">
        <v>25</v>
      </c>
      <c r="O20" s="1" t="s">
        <v>284</v>
      </c>
      <c r="P20">
        <v>2</v>
      </c>
      <c r="Q20" s="9" t="str">
        <f>RIGHT(VLOOKUP(C20,Todos!C:F,4,0),LEN(VLOOKUP(C20,Todos!C:F,4,0))-LEN(TRIM(C20))-26)</f>
        <v>_x000D_
SELECT *_x000D_
  FROM mst_Empresas;</v>
      </c>
      <c r="R20" s="6" t="str">
        <f t="shared" si="2"/>
        <v>INSERT INTO mst_QuerysSqlite VALUES('01','019','LISTAR mst_Empresas','0','999','-- Id: 019 / NombreQuery: LISTAR mst_Empresas _x000D_
SELECT *_x000D_
  FROM mst_Empresas;','0','DATATABLE','mst_Empresas','READ','AC','44363337',GETDATE(),'44363337',GETDATE())</v>
      </c>
    </row>
    <row r="21" spans="1:18" x14ac:dyDescent="0.35">
      <c r="A21" s="1" t="s">
        <v>15</v>
      </c>
      <c r="B21" s="1" t="s">
        <v>121</v>
      </c>
      <c r="C21" s="1" t="s">
        <v>286</v>
      </c>
      <c r="D21" s="1" t="s">
        <v>18</v>
      </c>
      <c r="E21">
        <v>999</v>
      </c>
      <c r="F21" t="str">
        <f t="shared" si="0"/>
        <v>-- Id: 020 / NombreQuery: OBTENER mst_Empresas _x000D_
SELECT *_x000D_
  FROM mst_Empresas_x000D_
 WHERE Id = ?;</v>
      </c>
      <c r="G21" s="1">
        <f t="shared" si="1"/>
        <v>1</v>
      </c>
      <c r="H21" s="1" t="s">
        <v>135</v>
      </c>
      <c r="I21" s="1" t="s">
        <v>31</v>
      </c>
      <c r="J21" s="1" t="s">
        <v>126</v>
      </c>
      <c r="K21" s="1" t="s">
        <v>24</v>
      </c>
      <c r="L21" s="1" t="s">
        <v>25</v>
      </c>
      <c r="M21" s="1" t="s">
        <v>284</v>
      </c>
      <c r="N21" s="1" t="s">
        <v>25</v>
      </c>
      <c r="O21" s="1" t="s">
        <v>284</v>
      </c>
      <c r="P21">
        <v>2</v>
      </c>
      <c r="Q21" s="9" t="str">
        <f>RIGHT(VLOOKUP(C21,Todos!C:F,4,0),LEN(VLOOKUP(C21,Todos!C:F,4,0))-LEN(TRIM(C21))-26)</f>
        <v>_x000D_
SELECT *_x000D_
  FROM mst_Empresas_x000D_
 WHERE Id = ?;</v>
      </c>
      <c r="R21" s="6" t="str">
        <f t="shared" si="2"/>
        <v>INSERT INTO mst_QuerysSqlite VALUES('01','020','OBTENER mst_Empresas','0','999','-- Id: 020 / NombreQuery: OBTENER mst_Empresas _x000D_
SELECT *_x000D_
  FROM mst_Empresas_x000D_
 WHERE Id = ?;','1','DATATABLE','mst_Empresas','READ','AC','44363337',GETDATE(),'44363337',GETDATE())</v>
      </c>
    </row>
    <row r="22" spans="1:18" x14ac:dyDescent="0.35">
      <c r="A22" s="1" t="s">
        <v>15</v>
      </c>
      <c r="B22" s="1" t="s">
        <v>128</v>
      </c>
      <c r="C22" s="1" t="s">
        <v>33</v>
      </c>
      <c r="D22" s="1" t="s">
        <v>18</v>
      </c>
      <c r="E22">
        <v>3</v>
      </c>
      <c r="F22" t="str">
        <f t="shared" si="0"/>
        <v>--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G22" s="1">
        <f t="shared" si="1"/>
        <v>0</v>
      </c>
      <c r="H22" s="1" t="s">
        <v>21</v>
      </c>
      <c r="I22" s="1" t="s">
        <v>36</v>
      </c>
      <c r="J22" s="1" t="s">
        <v>23</v>
      </c>
      <c r="K22" s="1" t="s">
        <v>24</v>
      </c>
      <c r="L22" s="1" t="s">
        <v>25</v>
      </c>
      <c r="M22" s="1" t="s">
        <v>37</v>
      </c>
      <c r="N22" s="1" t="s">
        <v>25</v>
      </c>
      <c r="O22" s="1" t="s">
        <v>37</v>
      </c>
      <c r="P22">
        <v>3</v>
      </c>
      <c r="Q22" s="9" t="str">
        <f>RIGHT(VLOOKUP(C22,Todos!C:F,4,0),LEN(VLOOKUP(C22,Todos!C:F,4,0))-LEN(TRIM(C22))-26)</f>
        <v>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R22" s="6" t="str">
        <f t="shared" si="2"/>
        <v>INSERT INTO mst_QuerysSqlite VALUES('01','021','CREAR TABLA mst_Modulos','0','3','--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);','0','NONQUERY','mst_Modulos','CREATE TABLE','AC','44363337',GETDATE(),'44363337',GETDATE())</v>
      </c>
    </row>
    <row r="23" spans="1:18" x14ac:dyDescent="0.35">
      <c r="A23" s="1" t="s">
        <v>15</v>
      </c>
      <c r="B23" s="1" t="s">
        <v>132</v>
      </c>
      <c r="C23" s="1" t="s">
        <v>353</v>
      </c>
      <c r="D23" s="1" t="s">
        <v>18</v>
      </c>
      <c r="E23">
        <v>999</v>
      </c>
      <c r="F23" t="str">
        <f t="shared" si="0"/>
        <v>-- Id: 022 / NombreQuery: ACTUALIZAR mst_Modulos _x000D_
UPDATE mst_Modulos_x000D_
   SET Dex = ?,_x000D_
       Icono = ?,_x000D_
       IdEstado = ?,_x000D_
       --IdUsuarioActualiza = ?,_x000D_
       FechaHoraActualizacion = DATETIME(''now'',''localtime'') _x000D_
 WHERE Id = ?;</v>
      </c>
      <c r="G23" s="1">
        <f t="shared" si="1"/>
        <v>5</v>
      </c>
      <c r="H23" s="1" t="s">
        <v>21</v>
      </c>
      <c r="I23" s="1" t="s">
        <v>36</v>
      </c>
      <c r="J23" s="1" t="s">
        <v>131</v>
      </c>
      <c r="K23" s="1" t="s">
        <v>24</v>
      </c>
      <c r="L23" s="1" t="s">
        <v>25</v>
      </c>
      <c r="M23" s="1" t="s">
        <v>351</v>
      </c>
      <c r="N23" s="1" t="s">
        <v>25</v>
      </c>
      <c r="O23" s="1" t="s">
        <v>351</v>
      </c>
      <c r="P23">
        <v>3</v>
      </c>
      <c r="Q23" s="9" t="str">
        <f>RIGHT(VLOOKUP(C23,Todos!C:F,4,0),LEN(VLOOKUP(C23,Todos!C:F,4,0))-LEN(TRIM(C23))-26)</f>
        <v>_x000D_
UPDATE mst_Modulos_x000D_
   SET Dex = ?,_x000D_
       Icono = ?,_x000D_
       IdEstado = ?,_x000D_
       --IdUsuarioActualiza = ?,_x000D_
       FechaHoraActualizacion = DATETIME(''now'',''localtime'') _x000D_
 WHERE Id = ?;</v>
      </c>
      <c r="R23" s="6" t="str">
        <f t="shared" si="2"/>
        <v>INSERT INTO mst_QuerysSqlite VALUES('01','022','ACTUALIZAR mst_Modulos','0','999','-- Id: 022 / NombreQuery: ACTUALIZAR mst_Modulos _x000D_
UPDATE mst_Modulos_x000D_
   SET Dex = ?,_x000D_
       Icono = ?,_x000D_
       IdEstado = ?,_x000D_
       --IdUsuarioActualiza = ?,_x000D_
       FechaHoraActualizacion = DATETIME(''''now'''',''''localtime'''') _x000D_
 WHERE Id = ?;','5','NONQUERY','mst_Modulos','UPDATE','AC','44363337',GETDATE(),'44363337',GETDATE())</v>
      </c>
    </row>
    <row r="24" spans="1:18" x14ac:dyDescent="0.35">
      <c r="A24" s="1" t="s">
        <v>15</v>
      </c>
      <c r="B24" s="1" t="s">
        <v>137</v>
      </c>
      <c r="C24" s="1" t="s">
        <v>356</v>
      </c>
      <c r="D24" s="1" t="s">
        <v>18</v>
      </c>
      <c r="E24">
        <v>999</v>
      </c>
      <c r="F24" t="str">
        <f t="shared" si="0"/>
        <v>-- Id: 023 / NombreQuery: CLAVE VALOR mst_Modulos _x000D_
SELECT Id Clave,_x000D_
       Dex Valor,_x000D_
       Id || '' | '' || Dex Concatenado_x000D_
  FROM mst_Modulos;</v>
      </c>
      <c r="G24" s="1">
        <f t="shared" si="1"/>
        <v>0</v>
      </c>
      <c r="H24" s="1" t="s">
        <v>135</v>
      </c>
      <c r="I24" s="1" t="s">
        <v>36</v>
      </c>
      <c r="J24" s="1" t="s">
        <v>126</v>
      </c>
      <c r="K24" s="1" t="s">
        <v>24</v>
      </c>
      <c r="L24" s="1" t="s">
        <v>25</v>
      </c>
      <c r="M24" s="1" t="s">
        <v>358</v>
      </c>
      <c r="N24" s="1" t="s">
        <v>25</v>
      </c>
      <c r="O24" s="1" t="s">
        <v>358</v>
      </c>
      <c r="P24">
        <v>3</v>
      </c>
      <c r="Q24" s="9" t="str">
        <f>RIGHT(VLOOKUP(C24,Todos!C:F,4,0),LEN(VLOOKUP(C24,Todos!C:F,4,0))-LEN(TRIM(C24))-26)</f>
        <v>_x000D_
SELECT Id Clave,_x000D_
       Dex Valor,_x000D_
       Id || '' | '' || Dex Concatenado_x000D_
  FROM mst_Modulos;</v>
      </c>
      <c r="R24" s="6" t="str">
        <f t="shared" si="2"/>
        <v>INSERT INTO mst_QuerysSqlite VALUES('01','023','CLAVE VALOR mst_Modulos','0','999','-- Id: 023 / NombreQuery: CLAVE VALOR mst_Modulos _x000D_
SELECT Id Clave,_x000D_
       Dex Valor,_x000D_
       Id || '''' | '''' || Dex Concatenado_x000D_
  FROM mst_Modulos;','0','DATATABLE','mst_Modulos','READ','AC','44363337',GETDATE(),'44363337',GETDATE())</v>
      </c>
    </row>
    <row r="25" spans="1:18" x14ac:dyDescent="0.35">
      <c r="A25" s="1" t="s">
        <v>15</v>
      </c>
      <c r="B25" s="1" t="s">
        <v>140</v>
      </c>
      <c r="C25" s="1" t="s">
        <v>360</v>
      </c>
      <c r="D25" s="1" t="s">
        <v>18</v>
      </c>
      <c r="E25">
        <v>999</v>
      </c>
      <c r="F25" t="str">
        <f t="shared" si="0"/>
        <v>-- Id: 024 / NombreQuery: DESCARGAR DATA mst_Modulos _x000D_
EXEC sp_Dgm_Gen_ListarModulos</v>
      </c>
      <c r="G25" s="1">
        <f t="shared" si="1"/>
        <v>0</v>
      </c>
      <c r="H25" s="1" t="s">
        <v>135</v>
      </c>
      <c r="I25" s="1" t="s">
        <v>36</v>
      </c>
      <c r="J25" s="1" t="s">
        <v>126</v>
      </c>
      <c r="K25" s="1" t="s">
        <v>24</v>
      </c>
      <c r="L25" s="1" t="s">
        <v>25</v>
      </c>
      <c r="M25" s="1" t="s">
        <v>358</v>
      </c>
      <c r="N25" s="1" t="s">
        <v>25</v>
      </c>
      <c r="O25" s="1" t="s">
        <v>358</v>
      </c>
      <c r="P25">
        <v>3</v>
      </c>
      <c r="Q25" s="9" t="str">
        <f>RIGHT(VLOOKUP(C25,Todos!C:F,4,0),LEN(VLOOKUP(C25,Todos!C:F,4,0))-LEN(TRIM(C25))-26)</f>
        <v>_x000D_
EXEC sp_Dgm_Gen_ListarModulos</v>
      </c>
      <c r="R25" s="6" t="str">
        <f t="shared" si="2"/>
        <v>INSERT INTO mst_QuerysSqlite VALUES('01','024','DESCARGAR DATA mst_Modulos','0','999','-- Id: 024 / NombreQuery: DESCARGAR DATA mst_Modulos _x000D_
EXEC sp_Dgm_Gen_ListarModulos','0','DATATABLE','mst_Modulos','READ','AC','44363337',GETDATE(),'44363337',GETDATE())</v>
      </c>
    </row>
    <row r="26" spans="1:18" x14ac:dyDescent="0.35">
      <c r="A26" s="1" t="s">
        <v>15</v>
      </c>
      <c r="B26" s="1" t="s">
        <v>145</v>
      </c>
      <c r="C26" s="1" t="s">
        <v>363</v>
      </c>
      <c r="D26" s="1" t="s">
        <v>18</v>
      </c>
      <c r="E26">
        <v>999</v>
      </c>
      <c r="F26" t="str">
        <f t="shared" si="0"/>
        <v>-- Id: 025 / NombreQuery: ELIMINAR mst_Modulos _x000D_
DELETE FROM mst_Modulos_x000D_
      WHERE Id = ?;</v>
      </c>
      <c r="G26" s="1">
        <f t="shared" si="1"/>
        <v>1</v>
      </c>
      <c r="H26" s="1" t="s">
        <v>21</v>
      </c>
      <c r="I26" s="1" t="s">
        <v>36</v>
      </c>
      <c r="J26" s="1" t="s">
        <v>143</v>
      </c>
      <c r="K26" s="1" t="s">
        <v>24</v>
      </c>
      <c r="L26" s="1" t="s">
        <v>25</v>
      </c>
      <c r="M26" s="1" t="s">
        <v>365</v>
      </c>
      <c r="N26" s="1" t="s">
        <v>25</v>
      </c>
      <c r="O26" s="1" t="s">
        <v>365</v>
      </c>
      <c r="P26">
        <v>3</v>
      </c>
      <c r="Q26" s="9" t="str">
        <f>RIGHT(VLOOKUP(C26,Todos!C:F,4,0),LEN(VLOOKUP(C26,Todos!C:F,4,0))-LEN(TRIM(C26))-26)</f>
        <v>_x000D_
DELETE FROM mst_Modulos_x000D_
      WHERE Id = ?;</v>
      </c>
      <c r="R26" s="6" t="str">
        <f t="shared" si="2"/>
        <v>INSERT INTO mst_QuerysSqlite VALUES('01','025','ELIMINAR mst_Modulos','0','999','-- Id: 025 / NombreQuery: ELIMINAR mst_Modulos _x000D_
DELETE FROM mst_Modulos_x000D_
      WHERE Id = ?;','1','NONQUERY','mst_Modulos','DELETE','AC','44363337',GETDATE(),'44363337',GETDATE())</v>
      </c>
    </row>
    <row r="27" spans="1:18" x14ac:dyDescent="0.35">
      <c r="A27" s="1" t="s">
        <v>15</v>
      </c>
      <c r="B27" s="1" t="s">
        <v>149</v>
      </c>
      <c r="C27" s="1" t="s">
        <v>367</v>
      </c>
      <c r="D27" s="1" t="s">
        <v>18</v>
      </c>
      <c r="E27">
        <v>999</v>
      </c>
      <c r="F27" t="str">
        <f t="shared" si="0"/>
        <v>-- Id: 026 / NombreQuery: ELIMINAR TABLA mst_Modulos _x000D_
DROP TABLE IF EXISTS mst_Modulos;</v>
      </c>
      <c r="G27" s="1">
        <f t="shared" si="1"/>
        <v>0</v>
      </c>
      <c r="H27" s="1" t="s">
        <v>21</v>
      </c>
      <c r="I27" s="1" t="s">
        <v>36</v>
      </c>
      <c r="J27" s="1" t="s">
        <v>148</v>
      </c>
      <c r="K27" s="1" t="s">
        <v>24</v>
      </c>
      <c r="L27" s="1" t="s">
        <v>25</v>
      </c>
      <c r="M27" s="1" t="s">
        <v>365</v>
      </c>
      <c r="N27" s="1" t="s">
        <v>25</v>
      </c>
      <c r="O27" s="1" t="s">
        <v>365</v>
      </c>
      <c r="P27">
        <v>3</v>
      </c>
      <c r="Q27" s="9" t="str">
        <f>RIGHT(VLOOKUP(C27,Todos!C:F,4,0),LEN(VLOOKUP(C27,Todos!C:F,4,0))-LEN(TRIM(C27))-26)</f>
        <v>_x000D_
DROP TABLE IF EXISTS mst_Modulos;</v>
      </c>
      <c r="R27" s="6" t="str">
        <f t="shared" si="2"/>
        <v>INSERT INTO mst_QuerysSqlite VALUES('01','026','ELIMINAR TABLA mst_Modulos','0','999','-- Id: 026 / NombreQuery: ELIMINAR TABLA mst_Modulos _x000D_
DROP TABLE IF EXISTS mst_Modulos;','0','NONQUERY','mst_Modulos','DELETE TABLE','AC','44363337',GETDATE(),'44363337',GETDATE())</v>
      </c>
    </row>
    <row r="28" spans="1:18" x14ac:dyDescent="0.35">
      <c r="A28" s="1" t="s">
        <v>15</v>
      </c>
      <c r="B28" s="1" t="s">
        <v>154</v>
      </c>
      <c r="C28" s="1" t="s">
        <v>370</v>
      </c>
      <c r="D28" s="1" t="s">
        <v>18</v>
      </c>
      <c r="E28">
        <v>999</v>
      </c>
      <c r="F28" t="str">
        <f t="shared" si="0"/>
        <v>--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28" s="1">
        <f t="shared" si="1"/>
        <v>6</v>
      </c>
      <c r="H28" s="1" t="s">
        <v>21</v>
      </c>
      <c r="I28" s="1" t="s">
        <v>36</v>
      </c>
      <c r="J28" s="1" t="s">
        <v>152</v>
      </c>
      <c r="K28" s="1" t="s">
        <v>24</v>
      </c>
      <c r="L28" s="1" t="s">
        <v>25</v>
      </c>
      <c r="M28" s="1" t="s">
        <v>372</v>
      </c>
      <c r="N28" s="1" t="s">
        <v>25</v>
      </c>
      <c r="O28" s="1" t="s">
        <v>372</v>
      </c>
      <c r="P28">
        <v>3</v>
      </c>
      <c r="Q28" s="9" t="str">
        <f>RIGHT(VLOOKUP(C28,Todos!C:F,4,0),LEN(VLOOKUP(C28,Todos!C:F,4,0))-LEN(TRIM(C28))-26)</f>
        <v>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28" s="6" t="str">
        <f t="shared" si="2"/>
        <v>INSERT INTO mst_QuerysSqlite VALUES('01','027','INSERTAR mst_Modulos','0','999','--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);','6','NONQUERY','mst_Modulos','CREATE','AC','44363337',GETDATE(),'44363337',GETDATE())</v>
      </c>
    </row>
    <row r="29" spans="1:18" x14ac:dyDescent="0.35">
      <c r="A29" s="1" t="s">
        <v>15</v>
      </c>
      <c r="B29" s="1" t="s">
        <v>157</v>
      </c>
      <c r="C29" s="1" t="s">
        <v>374</v>
      </c>
      <c r="D29" s="1" t="s">
        <v>18</v>
      </c>
      <c r="E29">
        <v>999</v>
      </c>
      <c r="F29" t="str">
        <f t="shared" si="0"/>
        <v>-- Id: 028 / NombreQuery: LIMPIAR TABLA mst_Modulos _x000D_
DELETE FROM mst_Modulos;</v>
      </c>
      <c r="G29" s="1">
        <f t="shared" si="1"/>
        <v>0</v>
      </c>
      <c r="H29" s="1" t="s">
        <v>21</v>
      </c>
      <c r="I29" s="1" t="s">
        <v>36</v>
      </c>
      <c r="J29" s="1" t="s">
        <v>143</v>
      </c>
      <c r="K29" s="1" t="s">
        <v>24</v>
      </c>
      <c r="L29" s="1" t="s">
        <v>25</v>
      </c>
      <c r="M29" s="1" t="s">
        <v>376</v>
      </c>
      <c r="N29" s="1" t="s">
        <v>25</v>
      </c>
      <c r="O29" s="1" t="s">
        <v>376</v>
      </c>
      <c r="P29">
        <v>3</v>
      </c>
      <c r="Q29" s="9" t="str">
        <f>RIGHT(VLOOKUP(C29,Todos!C:F,4,0),LEN(VLOOKUP(C29,Todos!C:F,4,0))-LEN(TRIM(C29))-26)</f>
        <v>_x000D_
DELETE FROM mst_Modulos;</v>
      </c>
      <c r="R29" s="6" t="str">
        <f t="shared" si="2"/>
        <v>INSERT INTO mst_QuerysSqlite VALUES('01','028','LIMPIAR TABLA mst_Modulos','0','999','-- Id: 028 / NombreQuery: LIMPIAR TABLA mst_Modulos _x000D_
DELETE FROM mst_Modulos;','0','NONQUERY','mst_Modulos','DELETE','AC','44363337',GETDATE(),'44363337',GETDATE())</v>
      </c>
    </row>
    <row r="30" spans="1:18" x14ac:dyDescent="0.35">
      <c r="A30" s="1" t="s">
        <v>15</v>
      </c>
      <c r="B30" s="1" t="s">
        <v>161</v>
      </c>
      <c r="C30" s="1" t="s">
        <v>378</v>
      </c>
      <c r="D30" s="1" t="s">
        <v>18</v>
      </c>
      <c r="E30">
        <v>999</v>
      </c>
      <c r="F30" t="str">
        <f t="shared" si="0"/>
        <v>-- Id: 029 / NombreQuery: LISTAR mst_Modulos _x000D_
SELECT Id,_x000D_
       Dex_x000D_
  FROM mst_Modulos_x000D_
 WHERE IdEstado = ''AC'' AND _x000D_
       Id &lt;&gt; 0 AND _x000D_
       IdEmpresa = ?;</v>
      </c>
      <c r="G30" s="1">
        <f t="shared" si="1"/>
        <v>1</v>
      </c>
      <c r="H30" s="1" t="s">
        <v>135</v>
      </c>
      <c r="I30" s="1" t="s">
        <v>36</v>
      </c>
      <c r="J30" s="1" t="s">
        <v>126</v>
      </c>
      <c r="K30" s="1" t="s">
        <v>24</v>
      </c>
      <c r="L30" s="1" t="s">
        <v>25</v>
      </c>
      <c r="M30" s="1" t="s">
        <v>376</v>
      </c>
      <c r="N30" s="1" t="s">
        <v>25</v>
      </c>
      <c r="O30" s="1" t="s">
        <v>376</v>
      </c>
      <c r="P30">
        <v>3</v>
      </c>
      <c r="Q30" s="9" t="str">
        <f>RIGHT(VLOOKUP(C30,Todos!C:F,4,0),LEN(VLOOKUP(C30,Todos!C:F,4,0))-LEN(TRIM(C30))-26)</f>
        <v>_x000D_
SELECT Id,_x000D_
       Dex_x000D_
  FROM mst_Modulos_x000D_
 WHERE IdEstado = ''AC'' AND _x000D_
       Id &lt;&gt; 0 AND _x000D_
       IdEmpresa = ?;</v>
      </c>
      <c r="R30" s="6" t="str">
        <f t="shared" si="2"/>
        <v>INSERT INTO mst_QuerysSqlite VALUES('01','029','LISTAR mst_Modulos','0','999','-- Id: 029 / NombreQuery: LISTAR mst_Modulos _x000D_
SELECT Id,_x000D_
       Dex_x000D_
  FROM mst_Modulos_x000D_
 WHERE IdEstado = ''''AC'''' AND _x000D_
       Id &lt;&gt; 0 AND _x000D_
       IdEmpresa = ?;','1','DATATABLE','mst_Modulos','READ','AC','44363337',GETDATE(),'44363337',GETDATE())</v>
      </c>
    </row>
    <row r="31" spans="1:18" x14ac:dyDescent="0.35">
      <c r="A31" s="1" t="s">
        <v>15</v>
      </c>
      <c r="B31" s="1" t="s">
        <v>165</v>
      </c>
      <c r="C31" s="1" t="s">
        <v>381</v>
      </c>
      <c r="D31" s="1" t="s">
        <v>18</v>
      </c>
      <c r="E31">
        <v>999</v>
      </c>
      <c r="F31" t="str">
        <f t="shared" si="0"/>
        <v>-- Id: 030 / NombreQuery: OBTENER mst_Modulos _x000D_
SELECT *_x000D_
  FROM mst_Modulos_x000D_
 WHERE Id = ?;</v>
      </c>
      <c r="G31" s="1">
        <f t="shared" si="1"/>
        <v>1</v>
      </c>
      <c r="H31" s="1" t="s">
        <v>135</v>
      </c>
      <c r="I31" s="1" t="s">
        <v>36</v>
      </c>
      <c r="J31" s="1" t="s">
        <v>126</v>
      </c>
      <c r="K31" s="1" t="s">
        <v>24</v>
      </c>
      <c r="L31" s="1" t="s">
        <v>25</v>
      </c>
      <c r="M31" s="1" t="s">
        <v>383</v>
      </c>
      <c r="N31" s="1" t="s">
        <v>25</v>
      </c>
      <c r="O31" s="1" t="s">
        <v>383</v>
      </c>
      <c r="P31">
        <v>3</v>
      </c>
      <c r="Q31" s="9" t="str">
        <f>RIGHT(VLOOKUP(C31,Todos!C:F,4,0),LEN(VLOOKUP(C31,Todos!C:F,4,0))-LEN(TRIM(C31))-26)</f>
        <v>_x000D_
SELECT *_x000D_
  FROM mst_Modulos_x000D_
 WHERE Id = ?;</v>
      </c>
      <c r="R31" s="6" t="str">
        <f t="shared" si="2"/>
        <v>INSERT INTO mst_QuerysSqlite VALUES('01','030','OBTENER mst_Modulos','0','999','-- Id: 030 / NombreQuery: OBTENER mst_Modulos _x000D_
SELECT *_x000D_
  FROM mst_Modulos_x000D_
 WHERE Id = ?;','1','DATATABLE','mst_Modulos','READ','AC','44363337',GETDATE(),'44363337',GETDATE())</v>
      </c>
    </row>
    <row r="32" spans="1:18" x14ac:dyDescent="0.35">
      <c r="A32" s="1" t="s">
        <v>15</v>
      </c>
      <c r="B32" s="1" t="s">
        <v>168</v>
      </c>
      <c r="C32" s="1" t="s">
        <v>39</v>
      </c>
      <c r="D32" s="1" t="s">
        <v>18</v>
      </c>
      <c r="E32">
        <v>4</v>
      </c>
      <c r="F32" t="str">
        <f t="shared" si="0"/>
        <v>--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G32" s="1">
        <f t="shared" si="1"/>
        <v>0</v>
      </c>
      <c r="H32" s="1" t="s">
        <v>21</v>
      </c>
      <c r="I32" s="1" t="s">
        <v>42</v>
      </c>
      <c r="J32" s="1" t="s">
        <v>23</v>
      </c>
      <c r="K32" s="1" t="s">
        <v>24</v>
      </c>
      <c r="L32" s="1" t="s">
        <v>25</v>
      </c>
      <c r="M32" s="1" t="s">
        <v>37</v>
      </c>
      <c r="N32" s="1" t="s">
        <v>25</v>
      </c>
      <c r="O32" s="1" t="s">
        <v>37</v>
      </c>
      <c r="P32">
        <v>4</v>
      </c>
      <c r="Q32" s="9" t="str">
        <f>RIGHT(VLOOKUP(C32,Todos!C:F,4,0),LEN(VLOOKUP(C32,Todos!C:F,4,0))-LEN(TRIM(C32))-26)</f>
        <v>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R32" s="6" t="str">
        <f t="shared" si="2"/>
        <v>INSERT INTO mst_QuerysSqlite VALUES('01','031','CREAR TABLA mst_Dias','0','4','--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);','0','NONQUERY','mst_Dias','CREATE TABLE','AC','44363337',GETDATE(),'44363337',GETDATE())</v>
      </c>
    </row>
    <row r="33" spans="1:18" x14ac:dyDescent="0.35">
      <c r="A33" s="1" t="s">
        <v>15</v>
      </c>
      <c r="B33" s="1" t="s">
        <v>172</v>
      </c>
      <c r="C33" s="1" t="s">
        <v>229</v>
      </c>
      <c r="D33" s="1" t="s">
        <v>18</v>
      </c>
      <c r="E33">
        <v>999</v>
      </c>
      <c r="F33" t="str">
        <f t="shared" si="0"/>
        <v>--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G33" s="1">
        <f t="shared" si="1"/>
        <v>13</v>
      </c>
      <c r="H33" s="1" t="s">
        <v>21</v>
      </c>
      <c r="I33" s="1" t="s">
        <v>42</v>
      </c>
      <c r="J33" s="1" t="s">
        <v>131</v>
      </c>
      <c r="K33" s="1" t="s">
        <v>24</v>
      </c>
      <c r="L33" s="1" t="s">
        <v>25</v>
      </c>
      <c r="M33" s="1" t="s">
        <v>231</v>
      </c>
      <c r="N33" s="1" t="s">
        <v>25</v>
      </c>
      <c r="O33" s="1" t="s">
        <v>231</v>
      </c>
      <c r="P33">
        <v>4</v>
      </c>
      <c r="Q33" s="9" t="str">
        <f>RIGHT(VLOOKUP(C33,Todos!C:F,4,0),LEN(VLOOKUP(C33,Todos!C:F,4,0))-LEN(TRIM(C33))-26)</f>
        <v>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R33" s="6" t="str">
        <f t="shared" si="2"/>
        <v>INSERT INTO mst_QuerysSqlite VALUES('01','032','ACTUALIZAR mst_Dias','0','999','--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?;','13','NONQUERY','mst_Dias','UPDATE','AC','44363337',GETDATE(),'44363337',GETDATE())</v>
      </c>
    </row>
    <row r="34" spans="1:18" x14ac:dyDescent="0.35">
      <c r="A34" s="1" t="s">
        <v>15</v>
      </c>
      <c r="B34" s="1" t="s">
        <v>175</v>
      </c>
      <c r="C34" s="1" t="s">
        <v>233</v>
      </c>
      <c r="D34" s="1" t="s">
        <v>18</v>
      </c>
      <c r="E34">
        <v>999</v>
      </c>
      <c r="F34" t="str">
        <f t="shared" si="0"/>
        <v>-- Id: 033 / NombreQuery: DESCARGAR DATA mst_Dias _x000D_
EXEC sp_Dgm_Gen_ListarDias</v>
      </c>
      <c r="G34" s="1">
        <f t="shared" si="1"/>
        <v>0</v>
      </c>
      <c r="H34" s="1" t="s">
        <v>135</v>
      </c>
      <c r="I34" s="1" t="s">
        <v>42</v>
      </c>
      <c r="J34" s="1" t="s">
        <v>126</v>
      </c>
      <c r="K34" s="1" t="s">
        <v>24</v>
      </c>
      <c r="L34" s="1" t="s">
        <v>25</v>
      </c>
      <c r="M34" s="1" t="s">
        <v>231</v>
      </c>
      <c r="N34" s="1" t="s">
        <v>25</v>
      </c>
      <c r="O34" s="1" t="s">
        <v>231</v>
      </c>
      <c r="P34">
        <v>4</v>
      </c>
      <c r="Q34" s="9" t="str">
        <f>RIGHT(VLOOKUP(C34,Todos!C:F,4,0),LEN(VLOOKUP(C34,Todos!C:F,4,0))-LEN(TRIM(C34))-26)</f>
        <v>_x000D_
EXEC sp_Dgm_Gen_ListarDias</v>
      </c>
      <c r="R34" s="6" t="str">
        <f t="shared" si="2"/>
        <v>INSERT INTO mst_QuerysSqlite VALUES('01','033','DESCARGAR DATA mst_Dias','0','999','-- Id: 033 / NombreQuery: DESCARGAR DATA mst_Dias _x000D_
EXEC sp_Dgm_Gen_ListarDias','0','DATATABLE','mst_Dias','READ','AC','44363337',GETDATE(),'44363337',GETDATE())</v>
      </c>
    </row>
    <row r="35" spans="1:18" x14ac:dyDescent="0.35">
      <c r="A35" s="1" t="s">
        <v>15</v>
      </c>
      <c r="B35" s="1" t="s">
        <v>179</v>
      </c>
      <c r="C35" s="1" t="s">
        <v>236</v>
      </c>
      <c r="D35" s="1" t="s">
        <v>18</v>
      </c>
      <c r="E35">
        <v>999</v>
      </c>
      <c r="F35" t="str">
        <f t="shared" si="0"/>
        <v>-- Id: 034 / NombreQuery: ELIMINAR mst_Dias _x000D_
DELETE FROM mst_Dias_x000D_
      WHERE Dia = ?;</v>
      </c>
      <c r="G35" s="1">
        <f t="shared" si="1"/>
        <v>1</v>
      </c>
      <c r="H35" s="1" t="s">
        <v>21</v>
      </c>
      <c r="I35" s="1" t="s">
        <v>42</v>
      </c>
      <c r="J35" s="1" t="s">
        <v>143</v>
      </c>
      <c r="K35" s="1" t="s">
        <v>24</v>
      </c>
      <c r="L35" s="1" t="s">
        <v>25</v>
      </c>
      <c r="M35" s="1" t="s">
        <v>238</v>
      </c>
      <c r="N35" s="1" t="s">
        <v>25</v>
      </c>
      <c r="O35" s="1" t="s">
        <v>238</v>
      </c>
      <c r="P35">
        <v>4</v>
      </c>
      <c r="Q35" s="9" t="str">
        <f>RIGHT(VLOOKUP(C35,Todos!C:F,4,0),LEN(VLOOKUP(C35,Todos!C:F,4,0))-LEN(TRIM(C35))-26)</f>
        <v>_x000D_
DELETE FROM mst_Dias_x000D_
      WHERE Dia = ?;</v>
      </c>
      <c r="R35" s="6" t="str">
        <f t="shared" si="2"/>
        <v>INSERT INTO mst_QuerysSqlite VALUES('01','034','ELIMINAR mst_Dias','0','999','-- Id: 034 / NombreQuery: ELIMINAR mst_Dias _x000D_
DELETE FROM mst_Dias_x000D_
      WHERE Dia = ?;','1','NONQUERY','mst_Dias','DELETE','AC','44363337',GETDATE(),'44363337',GETDATE())</v>
      </c>
    </row>
    <row r="36" spans="1:18" x14ac:dyDescent="0.35">
      <c r="A36" s="1" t="s">
        <v>15</v>
      </c>
      <c r="B36" s="1" t="s">
        <v>182</v>
      </c>
      <c r="C36" s="1" t="s">
        <v>240</v>
      </c>
      <c r="D36" s="1" t="s">
        <v>18</v>
      </c>
      <c r="E36">
        <v>999</v>
      </c>
      <c r="F36" t="str">
        <f t="shared" si="0"/>
        <v>-- Id: 035 / NombreQuery: ELIMINAR TABLA mst_Dias _x000D_
DROP TABLE IF EXISTS mst_Dias;</v>
      </c>
      <c r="G36" s="1">
        <f t="shared" si="1"/>
        <v>0</v>
      </c>
      <c r="H36" s="1" t="s">
        <v>21</v>
      </c>
      <c r="I36" s="1" t="s">
        <v>42</v>
      </c>
      <c r="J36" s="1" t="s">
        <v>148</v>
      </c>
      <c r="K36" s="1" t="s">
        <v>24</v>
      </c>
      <c r="L36" s="1" t="s">
        <v>25</v>
      </c>
      <c r="M36" s="1" t="s">
        <v>238</v>
      </c>
      <c r="N36" s="1" t="s">
        <v>25</v>
      </c>
      <c r="O36" s="1" t="s">
        <v>238</v>
      </c>
      <c r="P36">
        <v>4</v>
      </c>
      <c r="Q36" s="9" t="str">
        <f>RIGHT(VLOOKUP(C36,Todos!C:F,4,0),LEN(VLOOKUP(C36,Todos!C:F,4,0))-LEN(TRIM(C36))-26)</f>
        <v>_x000D_
DROP TABLE IF EXISTS mst_Dias;</v>
      </c>
      <c r="R36" s="6" t="str">
        <f t="shared" si="2"/>
        <v>INSERT INTO mst_QuerysSqlite VALUES('01','035','ELIMINAR TABLA mst_Dias','0','999','-- Id: 035 / NombreQuery: ELIMINAR TABLA mst_Dias _x000D_
DROP TABLE IF EXISTS mst_Dias;','0','NONQUERY','mst_Dias','DELETE TABLE','AC','44363337',GETDATE(),'44363337',GETDATE())</v>
      </c>
    </row>
    <row r="37" spans="1:18" x14ac:dyDescent="0.35">
      <c r="A37" s="1" t="s">
        <v>15</v>
      </c>
      <c r="B37" s="1" t="s">
        <v>186</v>
      </c>
      <c r="C37" s="1" t="s">
        <v>243</v>
      </c>
      <c r="D37" s="1" t="s">
        <v>18</v>
      </c>
      <c r="E37">
        <v>999</v>
      </c>
      <c r="F37" t="str">
        <f>CONCATENATE("-- Id: ",B37," / NombreQuery: ",C37," ",Q37)</f>
        <v>--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G37" s="1">
        <f t="shared" si="1"/>
        <v>13</v>
      </c>
      <c r="H37" s="1" t="s">
        <v>21</v>
      </c>
      <c r="I37" s="1" t="s">
        <v>42</v>
      </c>
      <c r="J37" s="1" t="s">
        <v>152</v>
      </c>
      <c r="K37" s="1" t="s">
        <v>24</v>
      </c>
      <c r="L37" s="1" t="s">
        <v>25</v>
      </c>
      <c r="M37" s="1" t="s">
        <v>245</v>
      </c>
      <c r="N37" s="1" t="s">
        <v>25</v>
      </c>
      <c r="O37" s="1" t="s">
        <v>245</v>
      </c>
      <c r="P37">
        <v>4</v>
      </c>
      <c r="Q37" s="9" t="str">
        <f>RIGHT(VLOOKUP(C37,Todos!C:F,4,0),LEN(VLOOKUP(C37,Todos!C:F,4,0))-LEN(TRIM(C37))-26)</f>
        <v>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R37" s="6" t="str">
        <f t="shared" si="2"/>
        <v>INSERT INTO mst_QuerysSqlite VALUES('01','036','INSERTAR mst_Dias','0','999','--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);','13','NONQUERY','mst_Dias','CREATE','AC','44363337',GETDATE(),'44363337',GETDATE())</v>
      </c>
    </row>
    <row r="38" spans="1:18" x14ac:dyDescent="0.35">
      <c r="A38" s="1" t="s">
        <v>15</v>
      </c>
      <c r="B38" s="1" t="s">
        <v>189</v>
      </c>
      <c r="C38" s="1" t="s">
        <v>247</v>
      </c>
      <c r="D38" s="1" t="s">
        <v>18</v>
      </c>
      <c r="E38">
        <v>999</v>
      </c>
      <c r="F38" t="str">
        <f t="shared" si="0"/>
        <v>-- Id: 037 / NombreQuery: LIMPIAR TABLA mst_Dias _x000D_
DELETE FROM mst_Dias;</v>
      </c>
      <c r="G38" s="1">
        <f t="shared" si="1"/>
        <v>0</v>
      </c>
      <c r="H38" s="1" t="s">
        <v>21</v>
      </c>
      <c r="I38" s="1" t="s">
        <v>42</v>
      </c>
      <c r="J38" s="1" t="s">
        <v>143</v>
      </c>
      <c r="K38" s="1" t="s">
        <v>24</v>
      </c>
      <c r="L38" s="1" t="s">
        <v>25</v>
      </c>
      <c r="M38" s="1" t="s">
        <v>245</v>
      </c>
      <c r="N38" s="1" t="s">
        <v>25</v>
      </c>
      <c r="O38" s="1" t="s">
        <v>245</v>
      </c>
      <c r="P38">
        <v>4</v>
      </c>
      <c r="Q38" s="9" t="str">
        <f>RIGHT(VLOOKUP(C38,Todos!C:F,4,0),LEN(VLOOKUP(C38,Todos!C:F,4,0))-LEN(TRIM(C38))-26)</f>
        <v>_x000D_
DELETE FROM mst_Dias;</v>
      </c>
      <c r="R38" s="6" t="str">
        <f t="shared" si="2"/>
        <v>INSERT INTO mst_QuerysSqlite VALUES('01','037','LIMPIAR TABLA mst_Dias','0','999','-- Id: 037 / NombreQuery: LIMPIAR TABLA mst_Dias _x000D_
DELETE FROM mst_Dias;','0','NONQUERY','mst_Dias','DELETE','AC','44363337',GETDATE(),'44363337',GETDATE())</v>
      </c>
    </row>
    <row r="39" spans="1:18" x14ac:dyDescent="0.35">
      <c r="A39" s="1" t="s">
        <v>15</v>
      </c>
      <c r="B39" s="1" t="s">
        <v>193</v>
      </c>
      <c r="C39" s="1" t="s">
        <v>250</v>
      </c>
      <c r="D39" s="1" t="s">
        <v>18</v>
      </c>
      <c r="E39">
        <v>999</v>
      </c>
      <c r="F39" t="str">
        <f t="shared" si="0"/>
        <v>-- Id: 038 / NombreQuery: LISTAR mst_Dias _x000D_
SELECT *_x000D_
  FROM mst_Dias;</v>
      </c>
      <c r="G39" s="1">
        <f t="shared" si="1"/>
        <v>0</v>
      </c>
      <c r="H39" s="1" t="s">
        <v>135</v>
      </c>
      <c r="I39" s="1" t="s">
        <v>42</v>
      </c>
      <c r="J39" s="1" t="s">
        <v>126</v>
      </c>
      <c r="K39" s="1" t="s">
        <v>24</v>
      </c>
      <c r="L39" s="1" t="s">
        <v>25</v>
      </c>
      <c r="M39" s="1" t="s">
        <v>252</v>
      </c>
      <c r="N39" s="1" t="s">
        <v>25</v>
      </c>
      <c r="O39" s="1" t="s">
        <v>252</v>
      </c>
      <c r="P39">
        <v>4</v>
      </c>
      <c r="Q39" s="9" t="str">
        <f>RIGHT(VLOOKUP(C39,Todos!C:F,4,0),LEN(VLOOKUP(C39,Todos!C:F,4,0))-LEN(TRIM(C39))-26)</f>
        <v>_x000D_
SELECT *_x000D_
  FROM mst_Dias;</v>
      </c>
      <c r="R39" s="6" t="str">
        <f t="shared" si="2"/>
        <v>INSERT INTO mst_QuerysSqlite VALUES('01','038','LISTAR mst_Dias','0','999','-- Id: 038 / NombreQuery: LISTAR mst_Dias _x000D_
SELECT *_x000D_
  FROM mst_Dias;','0','DATATABLE','mst_Dias','READ','AC','44363337',GETDATE(),'44363337',GETDATE())</v>
      </c>
    </row>
    <row r="40" spans="1:18" x14ac:dyDescent="0.35">
      <c r="A40" s="1" t="s">
        <v>15</v>
      </c>
      <c r="B40" s="1" t="s">
        <v>196</v>
      </c>
      <c r="C40" s="1" t="s">
        <v>254</v>
      </c>
      <c r="D40" s="1" t="s">
        <v>18</v>
      </c>
      <c r="E40">
        <v>999</v>
      </c>
      <c r="F40" t="str">
        <f t="shared" si="0"/>
        <v>-- Id: 039 / NombreQuery: OBTENER mst_Dias _x000D_
SELECT *_x000D_
  FROM mst_DiaS_x000D_
 WHERE Id = ?;</v>
      </c>
      <c r="G40" s="1">
        <f t="shared" si="1"/>
        <v>1</v>
      </c>
      <c r="H40" s="1" t="s">
        <v>135</v>
      </c>
      <c r="I40" s="1" t="s">
        <v>42</v>
      </c>
      <c r="J40" s="1" t="s">
        <v>126</v>
      </c>
      <c r="K40" s="1" t="s">
        <v>24</v>
      </c>
      <c r="L40" s="1" t="s">
        <v>25</v>
      </c>
      <c r="M40" s="1" t="s">
        <v>252</v>
      </c>
      <c r="N40" s="1" t="s">
        <v>25</v>
      </c>
      <c r="O40" s="1" t="s">
        <v>252</v>
      </c>
      <c r="P40">
        <v>4</v>
      </c>
      <c r="Q40" s="9" t="str">
        <f>RIGHT(VLOOKUP(C40,Todos!C:F,4,0),LEN(VLOOKUP(C40,Todos!C:F,4,0))-LEN(TRIM(C40))-26)</f>
        <v>_x000D_
SELECT *_x000D_
  FROM mst_DiaS_x000D_
 WHERE Id = ?;</v>
      </c>
      <c r="R40" s="6" t="str">
        <f t="shared" si="2"/>
        <v>INSERT INTO mst_QuerysSqlite VALUES('01','039','OBTENER mst_Dias','0','999','-- Id: 039 / NombreQuery: OBTENER mst_Dias _x000D_
SELECT *_x000D_
  FROM mst_DiaS_x000D_
 WHERE Id = ?;','1','DATATABLE','mst_Dias','READ','AC','44363337',GETDATE(),'44363337',GETDATE())</v>
      </c>
    </row>
    <row r="41" spans="1:18" x14ac:dyDescent="0.35">
      <c r="A41" s="1" t="s">
        <v>15</v>
      </c>
      <c r="B41" s="1" t="s">
        <v>200</v>
      </c>
      <c r="C41" s="1" t="s">
        <v>44</v>
      </c>
      <c r="D41" s="1" t="s">
        <v>18</v>
      </c>
      <c r="E41">
        <v>5</v>
      </c>
      <c r="F41" t="str">
        <f t="shared" si="0"/>
        <v>--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41" s="1">
        <f t="shared" si="1"/>
        <v>0</v>
      </c>
      <c r="H41" s="1" t="s">
        <v>21</v>
      </c>
      <c r="I41" s="1" t="s">
        <v>47</v>
      </c>
      <c r="J41" s="1" t="s">
        <v>23</v>
      </c>
      <c r="K41" s="1" t="s">
        <v>24</v>
      </c>
      <c r="L41" s="1" t="s">
        <v>25</v>
      </c>
      <c r="M41" s="1" t="s">
        <v>48</v>
      </c>
      <c r="N41" s="1" t="s">
        <v>25</v>
      </c>
      <c r="O41" s="1" t="s">
        <v>48</v>
      </c>
      <c r="P41">
        <v>5</v>
      </c>
      <c r="Q41" s="9" t="str">
        <f>RIGHT(VLOOKUP(C41,Todos!C:F,4,0),LEN(VLOOKUP(C41,Todos!C:F,4,0))-LEN(TRIM(C41))-26)</f>
        <v>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41" s="6" t="str">
        <f t="shared" si="2"/>
        <v>INSERT INTO mst_QuerysSqlite VALUES('01','040','CREAR TABLA mst_Usuarios','0','5','--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);','0','NONQUERY','mst_Usuarios','CREATE TABLE','AC','44363337',GETDATE(),'44363337',GETDATE())</v>
      </c>
    </row>
    <row r="42" spans="1:18" x14ac:dyDescent="0.35">
      <c r="A42" s="1" t="s">
        <v>15</v>
      </c>
      <c r="B42" s="1" t="s">
        <v>203</v>
      </c>
      <c r="C42" s="1" t="s">
        <v>518</v>
      </c>
      <c r="D42" s="1" t="s">
        <v>18</v>
      </c>
      <c r="E42">
        <v>999</v>
      </c>
      <c r="F42" t="str">
        <f t="shared" si="0"/>
        <v>--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G42" s="1">
        <f t="shared" si="1"/>
        <v>10</v>
      </c>
      <c r="H42" s="1" t="s">
        <v>21</v>
      </c>
      <c r="I42" s="1" t="s">
        <v>47</v>
      </c>
      <c r="J42" s="1" t="s">
        <v>131</v>
      </c>
      <c r="K42" s="1" t="s">
        <v>24</v>
      </c>
      <c r="L42" s="1" t="s">
        <v>25</v>
      </c>
      <c r="M42" s="1" t="s">
        <v>520</v>
      </c>
      <c r="N42" s="1" t="s">
        <v>25</v>
      </c>
      <c r="O42" s="1" t="s">
        <v>520</v>
      </c>
      <c r="P42">
        <v>5</v>
      </c>
      <c r="Q42" s="9" t="str">
        <f>RIGHT(VLOOKUP(C42,Todos!C:F,4,0),LEN(VLOOKUP(C42,Todos!C:F,4,0))-LEN(TRIM(C42))-26)</f>
        <v>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R42" s="6" t="str">
        <f t="shared" si="2"/>
        <v>INSERT INTO mst_QuerysSqlite VALUES('01','041','ACTUALIZAR mst_Usuarios','0','999','--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?;','10','NONQUERY','mst_Usuarios','UPDATE','AC','44363337',GETDATE(),'44363337',GETDATE())</v>
      </c>
    </row>
    <row r="43" spans="1:18" x14ac:dyDescent="0.35">
      <c r="A43" s="1" t="s">
        <v>15</v>
      </c>
      <c r="B43" s="1" t="s">
        <v>207</v>
      </c>
      <c r="C43" s="1" t="s">
        <v>522</v>
      </c>
      <c r="D43" s="1" t="s">
        <v>18</v>
      </c>
      <c r="E43">
        <v>999</v>
      </c>
      <c r="F43" t="str">
        <f t="shared" si="0"/>
        <v>-- Id: 042 / NombreQuery: DESCARGAR DATA mst_Usuarios _x000D_
EXEC sp_Dgm_Gen_ListarUsuarios</v>
      </c>
      <c r="G43" s="1">
        <f t="shared" si="1"/>
        <v>0</v>
      </c>
      <c r="H43" s="1" t="s">
        <v>135</v>
      </c>
      <c r="I43" s="1" t="s">
        <v>47</v>
      </c>
      <c r="J43" s="1" t="s">
        <v>126</v>
      </c>
      <c r="K43" s="1" t="s">
        <v>24</v>
      </c>
      <c r="L43" s="1" t="s">
        <v>25</v>
      </c>
      <c r="M43" s="1" t="s">
        <v>524</v>
      </c>
      <c r="N43" s="1" t="s">
        <v>25</v>
      </c>
      <c r="O43" s="1" t="s">
        <v>524</v>
      </c>
      <c r="P43">
        <v>5</v>
      </c>
      <c r="Q43" s="9" t="str">
        <f>RIGHT(VLOOKUP(C43,Todos!C:F,4,0),LEN(VLOOKUP(C43,Todos!C:F,4,0))-LEN(TRIM(C43))-26)</f>
        <v>_x000D_
EXEC sp_Dgm_Gen_ListarUsuarios</v>
      </c>
      <c r="R43" s="6" t="str">
        <f t="shared" si="2"/>
        <v>INSERT INTO mst_QuerysSqlite VALUES('01','042','DESCARGAR DATA mst_Usuarios','0','999','-- Id: 042 / NombreQuery: DESCARGAR DATA mst_Usuarios _x000D_
EXEC sp_Dgm_Gen_ListarUsuarios','0','DATATABLE','mst_Usuarios','READ','AC','44363337',GETDATE(),'44363337',GETDATE())</v>
      </c>
    </row>
    <row r="44" spans="1:18" x14ac:dyDescent="0.35">
      <c r="A44" s="1" t="s">
        <v>15</v>
      </c>
      <c r="B44" s="1" t="s">
        <v>210</v>
      </c>
      <c r="C44" s="1" t="s">
        <v>526</v>
      </c>
      <c r="D44" s="1" t="s">
        <v>18</v>
      </c>
      <c r="E44">
        <v>999</v>
      </c>
      <c r="F44" t="str">
        <f t="shared" si="0"/>
        <v>-- Id: 043 / NombreQuery: ELIMINAR mst_Usuarios _x000D_
DELETE FROM mst_Usuarios_x000D_
      WHERE IdEmpresa = ? AND _x000D_
            Id = ?;</v>
      </c>
      <c r="G44" s="1">
        <f t="shared" si="1"/>
        <v>2</v>
      </c>
      <c r="H44" s="1" t="s">
        <v>21</v>
      </c>
      <c r="I44" s="1" t="s">
        <v>47</v>
      </c>
      <c r="J44" s="1" t="s">
        <v>143</v>
      </c>
      <c r="K44" s="1" t="s">
        <v>24</v>
      </c>
      <c r="L44" s="1" t="s">
        <v>25</v>
      </c>
      <c r="M44" s="1" t="s">
        <v>524</v>
      </c>
      <c r="N44" s="1" t="s">
        <v>25</v>
      </c>
      <c r="O44" s="1" t="s">
        <v>524</v>
      </c>
      <c r="P44">
        <v>5</v>
      </c>
      <c r="Q44" s="9" t="str">
        <f>RIGHT(VLOOKUP(C44,Todos!C:F,4,0),LEN(VLOOKUP(C44,Todos!C:F,4,0))-LEN(TRIM(C44))-26)</f>
        <v>_x000D_
DELETE FROM mst_Usuarios_x000D_
      WHERE IdEmpresa = ? AND _x000D_
            Id = ?;</v>
      </c>
      <c r="R44" s="6" t="str">
        <f t="shared" si="2"/>
        <v>INSERT INTO mst_QuerysSqlite VALUES('01','043','ELIMINAR mst_Usuarios','0','999','-- Id: 043 / NombreQuery: ELIMINAR mst_Usuarios _x000D_
DELETE FROM mst_Usuarios_x000D_
      WHERE IdEmpresa = ? AND _x000D_
            Id = ?;','2','NONQUERY','mst_Usuarios','DELETE','AC','44363337',GETDATE(),'44363337',GETDATE())</v>
      </c>
    </row>
    <row r="45" spans="1:18" x14ac:dyDescent="0.35">
      <c r="A45" s="1" t="s">
        <v>15</v>
      </c>
      <c r="B45" s="1" t="s">
        <v>214</v>
      </c>
      <c r="C45" s="1" t="s">
        <v>529</v>
      </c>
      <c r="D45" s="1" t="s">
        <v>18</v>
      </c>
      <c r="E45">
        <v>999</v>
      </c>
      <c r="F45" t="str">
        <f t="shared" si="0"/>
        <v>-- Id: 044 / NombreQuery: ELIMINAR TABLA mst_Usuarios _x000D_
DROP TABLE IF EXISTS mst_Usuarios;</v>
      </c>
      <c r="G45" s="1">
        <f t="shared" si="1"/>
        <v>0</v>
      </c>
      <c r="H45" s="1" t="s">
        <v>21</v>
      </c>
      <c r="I45" s="1" t="s">
        <v>47</v>
      </c>
      <c r="J45" s="1" t="s">
        <v>148</v>
      </c>
      <c r="K45" s="1" t="s">
        <v>24</v>
      </c>
      <c r="L45" s="1" t="s">
        <v>25</v>
      </c>
      <c r="M45" s="1" t="s">
        <v>531</v>
      </c>
      <c r="N45" s="1" t="s">
        <v>25</v>
      </c>
      <c r="O45" s="1" t="s">
        <v>531</v>
      </c>
      <c r="P45">
        <v>5</v>
      </c>
      <c r="Q45" s="9" t="str">
        <f>RIGHT(VLOOKUP(C45,Todos!C:F,4,0),LEN(VLOOKUP(C45,Todos!C:F,4,0))-LEN(TRIM(C45))-26)</f>
        <v>_x000D_
DROP TABLE IF EXISTS mst_Usuarios;</v>
      </c>
      <c r="R45" s="6" t="str">
        <f t="shared" si="2"/>
        <v>INSERT INTO mst_QuerysSqlite VALUES('01','044','ELIMINAR TABLA mst_Usuarios','0','999','-- Id: 044 / NombreQuery: ELIMINAR TABLA mst_Usuarios _x000D_
DROP TABLE IF EXISTS mst_Usuarios;','0','NONQUERY','mst_Usuarios','DELETE TABLE','AC','44363337',GETDATE(),'44363337',GETDATE())</v>
      </c>
    </row>
    <row r="46" spans="1:18" x14ac:dyDescent="0.35">
      <c r="A46" s="1" t="s">
        <v>15</v>
      </c>
      <c r="B46" s="1" t="s">
        <v>217</v>
      </c>
      <c r="C46" s="1" t="s">
        <v>533</v>
      </c>
      <c r="D46" s="1" t="s">
        <v>18</v>
      </c>
      <c r="E46">
        <v>999</v>
      </c>
      <c r="F46" t="str">
        <f t="shared" si="0"/>
        <v>--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G46" s="1">
        <f t="shared" si="1"/>
        <v>13</v>
      </c>
      <c r="H46" s="1" t="s">
        <v>21</v>
      </c>
      <c r="I46" s="1" t="s">
        <v>47</v>
      </c>
      <c r="J46" s="1" t="s">
        <v>152</v>
      </c>
      <c r="K46" s="1" t="s">
        <v>24</v>
      </c>
      <c r="L46" s="1" t="s">
        <v>25</v>
      </c>
      <c r="M46" s="1" t="s">
        <v>531</v>
      </c>
      <c r="N46" s="1" t="s">
        <v>25</v>
      </c>
      <c r="O46" s="1" t="s">
        <v>531</v>
      </c>
      <c r="P46">
        <v>5</v>
      </c>
      <c r="Q46" s="9" t="str">
        <f>RIGHT(VLOOKUP(C46,Todos!C:F,4,0),LEN(VLOOKUP(C46,Todos!C:F,4,0))-LEN(TRIM(C46))-26)</f>
        <v>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R46" s="6" t="str">
        <f t="shared" si="2"/>
        <v>INSERT INTO mst_QuerysSqlite VALUES('01','045','INSERTAR mst_Usuarios','0','999','--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);','13','NONQUERY','mst_Usuarios','CREATE','AC','44363337',GETDATE(),'44363337',GETDATE())</v>
      </c>
    </row>
    <row r="47" spans="1:18" x14ac:dyDescent="0.35">
      <c r="A47" s="1" t="s">
        <v>15</v>
      </c>
      <c r="B47" s="1" t="s">
        <v>221</v>
      </c>
      <c r="C47" s="1" t="s">
        <v>536</v>
      </c>
      <c r="D47" s="1" t="s">
        <v>18</v>
      </c>
      <c r="E47">
        <v>999</v>
      </c>
      <c r="F47" t="str">
        <f t="shared" si="0"/>
        <v>-- Id: 046 / NombreQuery: LIMPIAR TABLA mst_Usuarios _x000D_
DELETE FROM mst_Usuarios;</v>
      </c>
      <c r="G47" s="1">
        <f t="shared" si="1"/>
        <v>0</v>
      </c>
      <c r="H47" s="1" t="s">
        <v>21</v>
      </c>
      <c r="I47" s="1" t="s">
        <v>47</v>
      </c>
      <c r="J47" s="1" t="s">
        <v>143</v>
      </c>
      <c r="K47" s="1" t="s">
        <v>24</v>
      </c>
      <c r="L47" s="1" t="s">
        <v>25</v>
      </c>
      <c r="M47" s="1" t="s">
        <v>538</v>
      </c>
      <c r="N47" s="1" t="s">
        <v>25</v>
      </c>
      <c r="O47" s="1" t="s">
        <v>538</v>
      </c>
      <c r="P47">
        <v>5</v>
      </c>
      <c r="Q47" s="9" t="str">
        <f>RIGHT(VLOOKUP(C47,Todos!C:F,4,0),LEN(VLOOKUP(C47,Todos!C:F,4,0))-LEN(TRIM(C47))-26)</f>
        <v>_x000D_
DELETE FROM mst_Usuarios;</v>
      </c>
      <c r="R47" s="6" t="str">
        <f t="shared" si="2"/>
        <v>INSERT INTO mst_QuerysSqlite VALUES('01','046','LIMPIAR TABLA mst_Usuarios','0','999','-- Id: 046 / NombreQuery: LIMPIAR TABLA mst_Usuarios _x000D_
DELETE FROM mst_Usuarios;','0','NONQUERY','mst_Usuarios','DELETE','AC','44363337',GETDATE(),'44363337',GETDATE())</v>
      </c>
    </row>
    <row r="48" spans="1:18" x14ac:dyDescent="0.35">
      <c r="A48" s="1" t="s">
        <v>15</v>
      </c>
      <c r="B48" s="1" t="s">
        <v>225</v>
      </c>
      <c r="C48" s="1" t="s">
        <v>540</v>
      </c>
      <c r="D48" s="1" t="s">
        <v>18</v>
      </c>
      <c r="E48">
        <v>999</v>
      </c>
      <c r="F48" t="str">
        <f t="shared" si="0"/>
        <v>-- Id: 047 / NombreQuery: LISTAR mst_Usuarios _x000D_
SELECT *_x000D_
  FROM mst_Usuarios;</v>
      </c>
      <c r="G48" s="1">
        <f t="shared" si="1"/>
        <v>0</v>
      </c>
      <c r="H48" s="1" t="s">
        <v>135</v>
      </c>
      <c r="I48" s="1" t="s">
        <v>47</v>
      </c>
      <c r="J48" s="1" t="s">
        <v>126</v>
      </c>
      <c r="K48" s="1" t="s">
        <v>24</v>
      </c>
      <c r="L48" s="1" t="s">
        <v>25</v>
      </c>
      <c r="M48" s="1" t="s">
        <v>538</v>
      </c>
      <c r="N48" s="1" t="s">
        <v>25</v>
      </c>
      <c r="O48" s="1" t="s">
        <v>538</v>
      </c>
      <c r="P48">
        <v>5</v>
      </c>
      <c r="Q48" s="9" t="str">
        <f>RIGHT(VLOOKUP(C48,Todos!C:F,4,0),LEN(VLOOKUP(C48,Todos!C:F,4,0))-LEN(TRIM(C48))-26)</f>
        <v>_x000D_
SELECT *_x000D_
  FROM mst_Usuarios;</v>
      </c>
      <c r="R48" s="6" t="str">
        <f t="shared" si="2"/>
        <v>INSERT INTO mst_QuerysSqlite VALUES('01','047','LISTAR mst_Usuarios','0','999','-- Id: 047 / NombreQuery: LISTAR mst_Usuarios _x000D_
SELECT *_x000D_
  FROM mst_Usuarios;','0','DATATABLE','mst_Usuarios','READ','AC','44363337',GETDATE(),'44363337',GETDATE())</v>
      </c>
    </row>
    <row r="49" spans="1:18" x14ac:dyDescent="0.35">
      <c r="A49" s="1" t="s">
        <v>15</v>
      </c>
      <c r="B49" s="1" t="s">
        <v>228</v>
      </c>
      <c r="C49" s="1" t="s">
        <v>543</v>
      </c>
      <c r="D49" s="1" t="s">
        <v>18</v>
      </c>
      <c r="E49">
        <v>999</v>
      </c>
      <c r="F49" t="str">
        <f t="shared" si="0"/>
        <v>--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G49" s="1">
        <f t="shared" si="1"/>
        <v>16</v>
      </c>
      <c r="H49" s="1" t="s">
        <v>135</v>
      </c>
      <c r="I49" s="1" t="s">
        <v>47</v>
      </c>
      <c r="J49" s="1" t="s">
        <v>126</v>
      </c>
      <c r="K49" s="1" t="s">
        <v>24</v>
      </c>
      <c r="L49" s="1" t="s">
        <v>25</v>
      </c>
      <c r="M49" s="1" t="s">
        <v>545</v>
      </c>
      <c r="N49" s="1" t="s">
        <v>25</v>
      </c>
      <c r="O49" s="1" t="s">
        <v>545</v>
      </c>
      <c r="P49">
        <v>5</v>
      </c>
      <c r="Q49" s="9" t="str">
        <f>RIGHT(VLOOKUP(C49,Todos!C:F,4,0),LEN(VLOOKUP(C49,Todos!C:F,4,0))-LEN(TRIM(C49))-26)</f>
        <v>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R49" s="6" t="str">
        <f t="shared" si="2"/>
        <v>INSERT INTO mst_QuerysSqlite VALUES('01','048','OBTENER DATOS LOGIN','0','999','--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?);','16','DATATABLE','mst_Usuarios','READ','AC','44363337',GETDATE(),'44363337',GETDATE())</v>
      </c>
    </row>
    <row r="50" spans="1:18" x14ac:dyDescent="0.35">
      <c r="A50" s="1" t="s">
        <v>15</v>
      </c>
      <c r="B50" s="1" t="s">
        <v>232</v>
      </c>
      <c r="C50" s="1" t="s">
        <v>547</v>
      </c>
      <c r="D50" s="1" t="s">
        <v>18</v>
      </c>
      <c r="E50">
        <v>999</v>
      </c>
      <c r="F50" t="str">
        <f t="shared" si="0"/>
        <v>-- Id: 049 / NombreQuery: OBTENER mst_Usuarios _x000D_
SELECT *_x000D_
  FROM mst_Usuarios_x000D_
 WHERE IdEmpresa = ? AND _x000D_
       Id = ?;</v>
      </c>
      <c r="G50" s="1">
        <f t="shared" si="1"/>
        <v>2</v>
      </c>
      <c r="H50" s="1" t="s">
        <v>135</v>
      </c>
      <c r="I50" s="1" t="s">
        <v>47</v>
      </c>
      <c r="J50" s="1" t="s">
        <v>126</v>
      </c>
      <c r="K50" s="1" t="s">
        <v>24</v>
      </c>
      <c r="L50" s="1" t="s">
        <v>25</v>
      </c>
      <c r="M50" s="1" t="s">
        <v>545</v>
      </c>
      <c r="N50" s="1" t="s">
        <v>25</v>
      </c>
      <c r="O50" s="1" t="s">
        <v>545</v>
      </c>
      <c r="P50">
        <v>5</v>
      </c>
      <c r="Q50" s="9" t="str">
        <f>RIGHT(VLOOKUP(C50,Todos!C:F,4,0),LEN(VLOOKUP(C50,Todos!C:F,4,0))-LEN(TRIM(C50))-26)</f>
        <v>_x000D_
SELECT *_x000D_
  FROM mst_Usuarios_x000D_
 WHERE IdEmpresa = ? AND _x000D_
       Id = ?;</v>
      </c>
      <c r="R50" s="6" t="str">
        <f t="shared" si="2"/>
        <v>INSERT INTO mst_QuerysSqlite VALUES('01','049','OBTENER mst_Usuarios','0','999','-- Id: 049 / NombreQuery: OBTENER mst_Usuarios _x000D_
SELECT *_x000D_
  FROM mst_Usuarios_x000D_
 WHERE IdEmpresa = ? AND _x000D_
       Id = ?;','2','DATATABLE','mst_Usuarios','READ','AC','44363337',GETDATE(),'44363337',GETDATE())</v>
      </c>
    </row>
    <row r="51" spans="1:18" x14ac:dyDescent="0.35">
      <c r="A51" s="1" t="s">
        <v>15</v>
      </c>
      <c r="B51" s="1" t="s">
        <v>235</v>
      </c>
      <c r="C51" s="1" t="s">
        <v>50</v>
      </c>
      <c r="D51" s="1" t="s">
        <v>18</v>
      </c>
      <c r="E51">
        <v>6</v>
      </c>
      <c r="F51" t="str">
        <f t="shared" si="0"/>
        <v>--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51" s="1">
        <f t="shared" si="1"/>
        <v>0</v>
      </c>
      <c r="H51" s="1" t="s">
        <v>21</v>
      </c>
      <c r="I51" s="1" t="s">
        <v>53</v>
      </c>
      <c r="J51" s="1" t="s">
        <v>23</v>
      </c>
      <c r="K51" s="1" t="s">
        <v>24</v>
      </c>
      <c r="L51" s="1" t="s">
        <v>25</v>
      </c>
      <c r="M51" s="1" t="s">
        <v>48</v>
      </c>
      <c r="N51" s="1" t="s">
        <v>25</v>
      </c>
      <c r="O51" s="1" t="s">
        <v>48</v>
      </c>
      <c r="P51">
        <v>6</v>
      </c>
      <c r="Q51" s="9" t="str">
        <f>RIGHT(VLOOKUP(C51,Todos!C:F,4,0),LEN(VLOOKUP(C51,Todos!C:F,4,0))-LEN(TRIM(C51))-26)</f>
        <v>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51" s="6" t="str">
        <f t="shared" si="2"/>
        <v>INSERT INTO mst_QuerysSqlite VALUES('01','050','CREAR TABLA mst_Personas','0','6','--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);','0','NONQUERY','mst_Personas','CREATE TABLE','AC','44363337',GETDATE(),'44363337',GETDATE())</v>
      </c>
    </row>
    <row r="52" spans="1:18" x14ac:dyDescent="0.35">
      <c r="A52" s="1" t="s">
        <v>15</v>
      </c>
      <c r="B52" s="1" t="s">
        <v>239</v>
      </c>
      <c r="C52" s="1" t="s">
        <v>418</v>
      </c>
      <c r="D52" s="1" t="s">
        <v>18</v>
      </c>
      <c r="E52">
        <v>999</v>
      </c>
      <c r="F52" t="str">
        <f t="shared" si="0"/>
        <v>--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G52" s="1">
        <f t="shared" si="1"/>
        <v>9</v>
      </c>
      <c r="H52" s="1" t="s">
        <v>21</v>
      </c>
      <c r="I52" s="1" t="s">
        <v>53</v>
      </c>
      <c r="J52" s="1" t="s">
        <v>131</v>
      </c>
      <c r="K52" s="1" t="s">
        <v>24</v>
      </c>
      <c r="L52" s="1" t="s">
        <v>25</v>
      </c>
      <c r="M52" s="1" t="s">
        <v>420</v>
      </c>
      <c r="N52" s="1" t="s">
        <v>25</v>
      </c>
      <c r="O52" s="1" t="s">
        <v>420</v>
      </c>
      <c r="P52">
        <v>6</v>
      </c>
      <c r="Q52" s="9" t="str">
        <f>RIGHT(VLOOKUP(C52,Todos!C:F,4,0),LEN(VLOOKUP(C52,Todos!C:F,4,0))-LEN(TRIM(C52))-26)</f>
        <v>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R52" s="6" t="str">
        <f t="shared" si="2"/>
        <v>INSERT INTO mst_QuerysSqlite VALUES('01','051','ACTUALIZAR mst_Personas','0','999','--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?;','9','NONQUERY','mst_Personas','UPDATE','AC','44363337',GETDATE(),'44363337',GETDATE())</v>
      </c>
    </row>
    <row r="53" spans="1:18" x14ac:dyDescent="0.35">
      <c r="A53" s="1" t="s">
        <v>15</v>
      </c>
      <c r="B53" s="1" t="s">
        <v>242</v>
      </c>
      <c r="C53" s="1" t="s">
        <v>422</v>
      </c>
      <c r="D53" s="1" t="s">
        <v>18</v>
      </c>
      <c r="E53">
        <v>999</v>
      </c>
      <c r="F53" t="str">
        <f t="shared" si="0"/>
        <v>-- Id: 052 / NombreQuery: CLAVE VALOR mst_Personas _x000D_
SELECT NroDocumento Clave,_x000D_
       IdCodigoGeneral Valor,_x000D_
       Paterno || '' '' || Materno || '' '' || Nombres Concatenado_x000D_
  FROM mst_Personas_x000D_
 WHERE IdEmpresa = ?;</v>
      </c>
      <c r="G53" s="1">
        <f t="shared" si="1"/>
        <v>1</v>
      </c>
      <c r="H53" s="1" t="s">
        <v>135</v>
      </c>
      <c r="I53" s="1" t="s">
        <v>53</v>
      </c>
      <c r="J53" s="1" t="s">
        <v>126</v>
      </c>
      <c r="K53" s="1" t="s">
        <v>24</v>
      </c>
      <c r="L53" s="1" t="s">
        <v>25</v>
      </c>
      <c r="M53" s="1" t="s">
        <v>424</v>
      </c>
      <c r="N53" s="1" t="s">
        <v>25</v>
      </c>
      <c r="O53" s="1" t="s">
        <v>424</v>
      </c>
      <c r="P53">
        <v>6</v>
      </c>
      <c r="Q53" s="9" t="str">
        <f>RIGHT(VLOOKUP(C53,Todos!C:F,4,0),LEN(VLOOKUP(C53,Todos!C:F,4,0))-LEN(TRIM(C53))-26)</f>
        <v>_x000D_
SELECT NroDocumento Clave,_x000D_
       IdCodigoGeneral Valor,_x000D_
       Paterno || '' '' || Materno || '' '' || Nombres Concatenado_x000D_
  FROM mst_Personas_x000D_
 WHERE IdEmpresa = ?;</v>
      </c>
      <c r="R53" s="6" t="str">
        <f t="shared" si="2"/>
        <v>INSERT INTO mst_QuerysSqlite VALUES('01','052','CLAVE VALOR mst_Personas','0','999','-- Id: 052 / NombreQuery: CLAVE VALOR mst_Personas _x000D_
SELECT NroDocumento Clave,_x000D_
       IdCodigoGeneral Valor,_x000D_
       Paterno || '''' '''' || Materno || '''' '''' || Nombres Concatenado_x000D_
  FROM mst_Personas_x000D_
 WHERE IdEmpresa = ?;','1','DATATABLE','mst_Personas','READ','AC','44363337',GETDATE(),'44363337',GETDATE())</v>
      </c>
    </row>
    <row r="54" spans="1:18" x14ac:dyDescent="0.35">
      <c r="A54" s="1" t="s">
        <v>15</v>
      </c>
      <c r="B54" s="1" t="s">
        <v>246</v>
      </c>
      <c r="C54" s="1" t="s">
        <v>426</v>
      </c>
      <c r="D54" s="1" t="s">
        <v>18</v>
      </c>
      <c r="E54">
        <v>999</v>
      </c>
      <c r="F54" t="str">
        <f t="shared" si="0"/>
        <v>-- Id: 053 / NombreQuery: DESCARGAR DATA mst_Personas _x000D_
EXEC sp_Dgm_Gen_ListarPersonas</v>
      </c>
      <c r="G54" s="1">
        <f t="shared" si="1"/>
        <v>0</v>
      </c>
      <c r="H54" s="1" t="s">
        <v>135</v>
      </c>
      <c r="I54" s="1" t="s">
        <v>53</v>
      </c>
      <c r="J54" s="1" t="s">
        <v>126</v>
      </c>
      <c r="K54" s="1" t="s">
        <v>24</v>
      </c>
      <c r="L54" s="1" t="s">
        <v>25</v>
      </c>
      <c r="M54" s="1" t="s">
        <v>424</v>
      </c>
      <c r="N54" s="1" t="s">
        <v>25</v>
      </c>
      <c r="O54" s="1" t="s">
        <v>424</v>
      </c>
      <c r="P54">
        <v>6</v>
      </c>
      <c r="Q54" s="9" t="str">
        <f>RIGHT(VLOOKUP(C54,Todos!C:F,4,0),LEN(VLOOKUP(C54,Todos!C:F,4,0))-LEN(TRIM(C54))-26)</f>
        <v>_x000D_
EXEC sp_Dgm_Gen_ListarPersonas</v>
      </c>
      <c r="R54" s="6" t="str">
        <f t="shared" si="2"/>
        <v>INSERT INTO mst_QuerysSqlite VALUES('01','053','DESCARGAR DATA mst_Personas','0','999','-- Id: 053 / NombreQuery: DESCARGAR DATA mst_Personas _x000D_
EXEC sp_Dgm_Gen_ListarPersonas','0','DATATABLE','mst_Personas','READ','AC','44363337',GETDATE(),'44363337',GETDATE())</v>
      </c>
    </row>
    <row r="55" spans="1:18" x14ac:dyDescent="0.35">
      <c r="A55" s="1" t="s">
        <v>15</v>
      </c>
      <c r="B55" s="1" t="s">
        <v>249</v>
      </c>
      <c r="C55" s="1" t="s">
        <v>429</v>
      </c>
      <c r="D55" s="1" t="s">
        <v>18</v>
      </c>
      <c r="E55">
        <v>999</v>
      </c>
      <c r="F55" t="str">
        <f t="shared" si="0"/>
        <v>-- Id: 054 / NombreQuery: ELIMINAR mst_Personas _x000D_
DELETE FROM mst_Personas_x000D_
      WHERE IdEmpresa = ? AND _x000D_
            NroDocumento = ?;</v>
      </c>
      <c r="G55" s="1">
        <f t="shared" si="1"/>
        <v>2</v>
      </c>
      <c r="H55" s="1" t="s">
        <v>21</v>
      </c>
      <c r="I55" s="1" t="s">
        <v>53</v>
      </c>
      <c r="J55" s="1" t="s">
        <v>143</v>
      </c>
      <c r="K55" s="1" t="s">
        <v>24</v>
      </c>
      <c r="L55" s="1" t="s">
        <v>25</v>
      </c>
      <c r="M55" s="1" t="s">
        <v>431</v>
      </c>
      <c r="N55" s="1" t="s">
        <v>25</v>
      </c>
      <c r="O55" s="1" t="s">
        <v>431</v>
      </c>
      <c r="P55">
        <v>6</v>
      </c>
      <c r="Q55" s="9" t="str">
        <f>RIGHT(VLOOKUP(C55,Todos!C:F,4,0),LEN(VLOOKUP(C55,Todos!C:F,4,0))-LEN(TRIM(C55))-26)</f>
        <v>_x000D_
DELETE FROM mst_Personas_x000D_
      WHERE IdEmpresa = ? AND _x000D_
            NroDocumento = ?;</v>
      </c>
      <c r="R55" s="6" t="str">
        <f t="shared" si="2"/>
        <v>INSERT INTO mst_QuerysSqlite VALUES('01','054','ELIMINAR mst_Personas','0','999','-- Id: 054 / NombreQuery: ELIMINAR mst_Personas _x000D_
DELETE FROM mst_Personas_x000D_
      WHERE IdEmpresa = ? AND _x000D_
            NroDocumento = ?;','2','NONQUERY','mst_Personas','DELETE','AC','44363337',GETDATE(),'44363337',GETDATE())</v>
      </c>
    </row>
    <row r="56" spans="1:18" x14ac:dyDescent="0.35">
      <c r="A56" s="1" t="s">
        <v>15</v>
      </c>
      <c r="B56" s="1" t="s">
        <v>253</v>
      </c>
      <c r="C56" s="1" t="s">
        <v>433</v>
      </c>
      <c r="D56" s="1" t="s">
        <v>18</v>
      </c>
      <c r="E56">
        <v>999</v>
      </c>
      <c r="F56" t="str">
        <f t="shared" si="0"/>
        <v>-- Id: 055 / NombreQuery: ELIMINAR TABLA mst_Personas _x000D_
DROP TABLE IF EXISTS mst_Personas;</v>
      </c>
      <c r="G56" s="1">
        <f t="shared" si="1"/>
        <v>0</v>
      </c>
      <c r="H56" s="1" t="s">
        <v>21</v>
      </c>
      <c r="I56" s="1" t="s">
        <v>53</v>
      </c>
      <c r="J56" s="1" t="s">
        <v>148</v>
      </c>
      <c r="K56" s="1" t="s">
        <v>24</v>
      </c>
      <c r="L56" s="1" t="s">
        <v>25</v>
      </c>
      <c r="M56" s="1" t="s">
        <v>435</v>
      </c>
      <c r="N56" s="1" t="s">
        <v>25</v>
      </c>
      <c r="O56" s="1" t="s">
        <v>435</v>
      </c>
      <c r="P56">
        <v>6</v>
      </c>
      <c r="Q56" s="9" t="str">
        <f>RIGHT(VLOOKUP(C56,Todos!C:F,4,0),LEN(VLOOKUP(C56,Todos!C:F,4,0))-LEN(TRIM(C56))-26)</f>
        <v>_x000D_
DROP TABLE IF EXISTS mst_Personas;</v>
      </c>
      <c r="R56" s="6" t="str">
        <f t="shared" si="2"/>
        <v>INSERT INTO mst_QuerysSqlite VALUES('01','055','ELIMINAR TABLA mst_Personas','0','999','-- Id: 055 / NombreQuery: ELIMINAR TABLA mst_Personas _x000D_
DROP TABLE IF EXISTS mst_Personas;','0','NONQUERY','mst_Personas','DELETE TABLE','AC','44363337',GETDATE(),'44363337',GETDATE())</v>
      </c>
    </row>
    <row r="57" spans="1:18" x14ac:dyDescent="0.35">
      <c r="A57" s="1" t="s">
        <v>15</v>
      </c>
      <c r="B57" s="1" t="s">
        <v>256</v>
      </c>
      <c r="C57" s="1" t="s">
        <v>437</v>
      </c>
      <c r="D57" s="1" t="s">
        <v>18</v>
      </c>
      <c r="E57">
        <v>999</v>
      </c>
      <c r="F57" t="str">
        <f t="shared" si="0"/>
        <v>--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G57" s="1">
        <f t="shared" si="1"/>
        <v>10</v>
      </c>
      <c r="H57" s="1" t="s">
        <v>21</v>
      </c>
      <c r="I57" s="1" t="s">
        <v>53</v>
      </c>
      <c r="J57" s="1" t="s">
        <v>152</v>
      </c>
      <c r="K57" s="1" t="s">
        <v>24</v>
      </c>
      <c r="L57" s="1" t="s">
        <v>25</v>
      </c>
      <c r="M57" s="1" t="s">
        <v>435</v>
      </c>
      <c r="N57" s="1" t="s">
        <v>25</v>
      </c>
      <c r="O57" s="1" t="s">
        <v>435</v>
      </c>
      <c r="P57">
        <v>6</v>
      </c>
      <c r="Q57" s="9" t="str">
        <f>RIGHT(VLOOKUP(C57,Todos!C:F,4,0),LEN(VLOOKUP(C57,Todos!C:F,4,0))-LEN(TRIM(C57))-26)</f>
        <v>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R57" s="6" t="str">
        <f t="shared" si="2"/>
        <v>INSERT INTO mst_QuerysSqlite VALUES('01','056','INSERTAR mst_Personas','0','999','--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);','10','NONQUERY','mst_Personas','CREATE','AC','44363337',GETDATE(),'44363337',GETDATE())</v>
      </c>
    </row>
    <row r="58" spans="1:18" x14ac:dyDescent="0.35">
      <c r="A58" s="1" t="s">
        <v>15</v>
      </c>
      <c r="B58" s="1" t="s">
        <v>260</v>
      </c>
      <c r="C58" s="1" t="s">
        <v>440</v>
      </c>
      <c r="D58" s="1" t="s">
        <v>18</v>
      </c>
      <c r="E58">
        <v>999</v>
      </c>
      <c r="F58" t="str">
        <f t="shared" si="0"/>
        <v>-- Id: 057 / NombreQuery: LIMPIAR TABLA mst_Personas _x000D_
DELETE FROM mst_Personas;</v>
      </c>
      <c r="G58" s="1">
        <f t="shared" si="1"/>
        <v>0</v>
      </c>
      <c r="H58" s="1" t="s">
        <v>21</v>
      </c>
      <c r="I58" s="1" t="s">
        <v>53</v>
      </c>
      <c r="J58" s="1" t="s">
        <v>143</v>
      </c>
      <c r="K58" s="1" t="s">
        <v>24</v>
      </c>
      <c r="L58" s="1" t="s">
        <v>25</v>
      </c>
      <c r="M58" s="1" t="s">
        <v>442</v>
      </c>
      <c r="N58" s="1" t="s">
        <v>25</v>
      </c>
      <c r="O58" s="1" t="s">
        <v>442</v>
      </c>
      <c r="P58">
        <v>6</v>
      </c>
      <c r="Q58" s="9" t="str">
        <f>RIGHT(VLOOKUP(C58,Todos!C:F,4,0),LEN(VLOOKUP(C58,Todos!C:F,4,0))-LEN(TRIM(C58))-26)</f>
        <v>_x000D_
DELETE FROM mst_Personas;</v>
      </c>
      <c r="R58" s="6" t="str">
        <f t="shared" si="2"/>
        <v>INSERT INTO mst_QuerysSqlite VALUES('01','057','LIMPIAR TABLA mst_Personas','0','999','-- Id: 057 / NombreQuery: LIMPIAR TABLA mst_Personas _x000D_
DELETE FROM mst_Personas;','0','NONQUERY','mst_Personas','DELETE','AC','44363337',GETDATE(),'44363337',GETDATE())</v>
      </c>
    </row>
    <row r="59" spans="1:18" x14ac:dyDescent="0.35">
      <c r="A59" s="1" t="s">
        <v>15</v>
      </c>
      <c r="B59" s="1" t="s">
        <v>263</v>
      </c>
      <c r="C59" s="1" t="s">
        <v>444</v>
      </c>
      <c r="D59" s="1" t="s">
        <v>18</v>
      </c>
      <c r="E59">
        <v>999</v>
      </c>
      <c r="F59" t="str">
        <f>CONCATENATE("-- Id: ",B59," / NombreQuery: ",C59," ",Q59)</f>
        <v>-- Id: 058 / NombreQuery: LISTAR mst_Personas _x000D_
SELECT *_x000D_
  FROM mst_Personas;</v>
      </c>
      <c r="G59" s="1">
        <f t="shared" si="1"/>
        <v>0</v>
      </c>
      <c r="H59" s="1" t="s">
        <v>135</v>
      </c>
      <c r="I59" s="1" t="s">
        <v>53</v>
      </c>
      <c r="J59" s="1" t="s">
        <v>126</v>
      </c>
      <c r="K59" s="1" t="s">
        <v>24</v>
      </c>
      <c r="L59" s="1" t="s">
        <v>25</v>
      </c>
      <c r="M59" s="1" t="s">
        <v>446</v>
      </c>
      <c r="N59" s="1" t="s">
        <v>25</v>
      </c>
      <c r="O59" s="1" t="s">
        <v>446</v>
      </c>
      <c r="P59">
        <v>6</v>
      </c>
      <c r="Q59" s="9" t="str">
        <f>RIGHT(VLOOKUP(C59,Todos!C:F,4,0),LEN(VLOOKUP(C59,Todos!C:F,4,0))-LEN(TRIM(C59))-26)</f>
        <v>_x000D_
SELECT *_x000D_
  FROM mst_Personas;</v>
      </c>
      <c r="R59" s="6" t="str">
        <f t="shared" si="2"/>
        <v>INSERT INTO mst_QuerysSqlite VALUES('01','058','LISTAR mst_Personas','0','999','-- Id: 058 / NombreQuery: LISTAR mst_Personas _x000D_
SELECT *_x000D_
  FROM mst_Personas;','0','DATATABLE','mst_Personas','READ','AC','44363337',GETDATE(),'44363337',GETDATE())</v>
      </c>
    </row>
    <row r="60" spans="1:18" x14ac:dyDescent="0.35">
      <c r="A60" s="1" t="s">
        <v>15</v>
      </c>
      <c r="B60" s="1" t="s">
        <v>267</v>
      </c>
      <c r="C60" s="1" t="s">
        <v>448</v>
      </c>
      <c r="D60" s="1" t="s">
        <v>18</v>
      </c>
      <c r="E60">
        <v>999</v>
      </c>
      <c r="F60" t="str">
        <f t="shared" si="0"/>
        <v>-- Id: 059 / NombreQuery: OBTENER mst_Personas _x000D_
SELECT *_x000D_
  FROM mst_Personas_x000D_
 WHERE IdEmpresa = ? AND _x000D_
       NroDocumento = ?;</v>
      </c>
      <c r="G60" s="1">
        <f t="shared" si="1"/>
        <v>2</v>
      </c>
      <c r="H60" s="1" t="s">
        <v>135</v>
      </c>
      <c r="I60" s="1" t="s">
        <v>53</v>
      </c>
      <c r="J60" s="1" t="s">
        <v>126</v>
      </c>
      <c r="K60" s="1" t="s">
        <v>24</v>
      </c>
      <c r="L60" s="1" t="s">
        <v>25</v>
      </c>
      <c r="M60" s="1" t="s">
        <v>450</v>
      </c>
      <c r="N60" s="1" t="s">
        <v>25</v>
      </c>
      <c r="O60" s="1" t="s">
        <v>450</v>
      </c>
      <c r="P60">
        <v>6</v>
      </c>
      <c r="Q60" s="9" t="str">
        <f>RIGHT(VLOOKUP(C60,Todos!C:F,4,0),LEN(VLOOKUP(C60,Todos!C:F,4,0))-LEN(TRIM(C60))-26)</f>
        <v>_x000D_
SELECT *_x000D_
  FROM mst_Personas_x000D_
 WHERE IdEmpresa = ? AND _x000D_
       NroDocumento = ?;</v>
      </c>
      <c r="R60" s="6" t="str">
        <f t="shared" si="2"/>
        <v>INSERT INTO mst_QuerysSqlite VALUES('01','059','OBTENER mst_Personas','0','999','-- Id: 059 / NombreQuery: OBTENER mst_Personas _x000D_
SELECT *_x000D_
  FROM mst_Personas_x000D_
 WHERE IdEmpresa = ? AND _x000D_
       NroDocumento = ?;','2','DATATABLE','mst_Personas','READ','AC','44363337',GETDATE(),'44363337',GETDATE())</v>
      </c>
    </row>
    <row r="61" spans="1:18" x14ac:dyDescent="0.35">
      <c r="A61" s="1" t="s">
        <v>15</v>
      </c>
      <c r="B61" s="1" t="s">
        <v>270</v>
      </c>
      <c r="C61" s="1" t="s">
        <v>747</v>
      </c>
      <c r="D61" s="1" t="s">
        <v>19</v>
      </c>
      <c r="E61">
        <v>999</v>
      </c>
      <c r="F61" t="str">
        <f t="shared" si="0"/>
        <v>-- Id: 060 / NombreQuery: OBTENER PLANILLA _x000D_
SELECT IdPlanilla_x000D_
FROM mst_Personas_x000D_
WHERE IdEmpresa=? AND_x000D_
      NroDocumento=?;</v>
      </c>
      <c r="G61" s="1">
        <f t="shared" si="1"/>
        <v>2</v>
      </c>
      <c r="H61" s="1" t="s">
        <v>135</v>
      </c>
      <c r="I61" s="1" t="s">
        <v>53</v>
      </c>
      <c r="J61" s="1" t="s">
        <v>126</v>
      </c>
      <c r="K61" s="1" t="s">
        <v>24</v>
      </c>
      <c r="L61" s="1" t="s">
        <v>25</v>
      </c>
      <c r="M61" s="1" t="s">
        <v>749</v>
      </c>
      <c r="N61" s="1" t="s">
        <v>25</v>
      </c>
      <c r="O61" s="1" t="s">
        <v>749</v>
      </c>
      <c r="P61">
        <v>6</v>
      </c>
      <c r="Q61" s="9" t="str">
        <f>RIGHT(VLOOKUP(C61,Todos!C:F,4,0),LEN(VLOOKUP(C61,Todos!C:F,4,0))-LEN(TRIM(C61))-26)</f>
        <v>_x000D_
SELECT IdPlanilla_x000D_
FROM mst_Personas_x000D_
WHERE IdEmpresa=? AND_x000D_
      NroDocumento=?;</v>
      </c>
      <c r="R61" s="6" t="str">
        <f t="shared" si="2"/>
        <v>INSERT INTO mst_QuerysSqlite VALUES('01','060','OBTENER PLANILLA','1','999','-- Id: 060 / NombreQuery: OBTENER PLANILLA _x000D_
SELECT IdPlanilla_x000D_
FROM mst_Personas_x000D_
WHERE IdEmpresa=? AND_x000D_
      NroDocumento=?;','2','DATATABLE','mst_Personas','READ','AC','44363337',GETDATE(),'44363337',GETDATE())</v>
      </c>
    </row>
    <row r="62" spans="1:18" x14ac:dyDescent="0.35">
      <c r="A62" s="1" t="s">
        <v>15</v>
      </c>
      <c r="B62" s="1" t="s">
        <v>274</v>
      </c>
      <c r="C62" s="1" t="s">
        <v>55</v>
      </c>
      <c r="D62" s="1" t="s">
        <v>18</v>
      </c>
      <c r="E62">
        <v>7</v>
      </c>
      <c r="F62" t="str">
        <f t="shared" si="0"/>
        <v>--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62" s="1">
        <f t="shared" si="1"/>
        <v>0</v>
      </c>
      <c r="H62" s="1" t="s">
        <v>21</v>
      </c>
      <c r="I62" s="1" t="s">
        <v>58</v>
      </c>
      <c r="J62" s="1" t="s">
        <v>23</v>
      </c>
      <c r="K62" s="1" t="s">
        <v>24</v>
      </c>
      <c r="L62" s="1" t="s">
        <v>25</v>
      </c>
      <c r="M62" s="1" t="s">
        <v>59</v>
      </c>
      <c r="N62" s="1" t="s">
        <v>25</v>
      </c>
      <c r="O62" s="1" t="s">
        <v>59</v>
      </c>
      <c r="P62">
        <v>7</v>
      </c>
      <c r="Q62" s="9" t="str">
        <f>RIGHT(VLOOKUP(C62,Todos!C:F,4,0),LEN(VLOOKUP(C62,Todos!C:F,4,0))-LEN(TRIM(C62))-26)</f>
        <v>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62" s="6" t="str">
        <f t="shared" si="2"/>
        <v>INSERT INTO mst_QuerysSqlite VALUES('01','061','CREAR TABLA mst_Cultivos','0','7','--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);','0','NONQUERY','mst_Cultivos','CREATE TABLE','AC','44363337',GETDATE(),'44363337',GETDATE())</v>
      </c>
    </row>
    <row r="63" spans="1:18" x14ac:dyDescent="0.35">
      <c r="A63" s="1" t="s">
        <v>15</v>
      </c>
      <c r="B63" s="1" t="s">
        <v>278</v>
      </c>
      <c r="C63" s="1" t="s">
        <v>197</v>
      </c>
      <c r="D63" s="1" t="s">
        <v>18</v>
      </c>
      <c r="E63">
        <v>999</v>
      </c>
      <c r="F63" t="str">
        <f t="shared" si="0"/>
        <v>-- Id: 062 / NombreQuery: ACTUALIZAR mst_Cultivos _x000D_
UPDATE mst_Cultivos_x000D_
   SET Dex = ?,-- VARCHAR (300),_x000D_
       IdEstado = ?,-- VARCHAR (3),_x000D_
       IdUsuarioActualiza = ?,-- VARCHAR (50),_x000D_
       FechaHoraActualizacion =  DATETIME(''now'',''localtime'') -- DATETIME,_x000D_
 WHERE IdEmpresa = ? AND _x000D_
       Id = ?;</v>
      </c>
      <c r="G63" s="1">
        <f t="shared" si="1"/>
        <v>5</v>
      </c>
      <c r="H63" s="1" t="s">
        <v>21</v>
      </c>
      <c r="I63" s="1" t="s">
        <v>58</v>
      </c>
      <c r="J63" s="1" t="s">
        <v>131</v>
      </c>
      <c r="K63" s="1" t="s">
        <v>24</v>
      </c>
      <c r="L63" s="1" t="s">
        <v>25</v>
      </c>
      <c r="M63" s="1" t="s">
        <v>199</v>
      </c>
      <c r="N63" s="1" t="s">
        <v>25</v>
      </c>
      <c r="O63" s="1" t="s">
        <v>199</v>
      </c>
      <c r="P63">
        <v>7</v>
      </c>
      <c r="Q63" s="9" t="str">
        <f>RIGHT(VLOOKUP(C63,Todos!C:F,4,0),LEN(VLOOKUP(C63,Todos!C:F,4,0))-LEN(TRIM(C63))-26)</f>
        <v>_x000D_
UPDATE mst_Cultivos_x000D_
   SET Dex = ?,-- VARCHAR (300),_x000D_
       IdEstado = ?,-- VARCHAR (3),_x000D_
       IdUsuarioActualiza = ?,-- VARCHAR (50),_x000D_
       FechaHoraActualizacion =  DATETIME(''now'',''localtime'') -- DATETIME,_x000D_
 WHERE IdEmpresa = ? AND _x000D_
       Id = ?;</v>
      </c>
      <c r="R63" s="6" t="str">
        <f t="shared" si="2"/>
        <v>INSERT INTO mst_QuerysSqlite VALUES('01','062','ACTUALIZAR mst_Cultivos','0','999','-- Id: 062 / NombreQuery: ACTUALIZAR mst_Cultivos _x000D_
UPDATE mst_Cultivos_x000D_
   SET Dex = ?,-- VARCHAR (300),_x000D_
       IdEstado = ?,-- VARCHAR (3),_x000D_
       IdUsuarioActualiza = ?,-- VARCHAR (50),_x000D_
       FechaHoraActualizacion =  DATETIME(''''now'''',''''localtime'''') -- DATETIME,_x000D_
 WHERE IdEmpresa = ? AND _x000D_
       Id = ?;','5','NONQUERY','mst_Cultivos','UPDATE','AC','44363337',GETDATE(),'44363337',GETDATE())</v>
      </c>
    </row>
    <row r="64" spans="1:18" x14ac:dyDescent="0.35">
      <c r="A64" s="1" t="s">
        <v>15</v>
      </c>
      <c r="B64" s="1" t="s">
        <v>281</v>
      </c>
      <c r="C64" s="1" t="s">
        <v>201</v>
      </c>
      <c r="D64" s="1" t="s">
        <v>18</v>
      </c>
      <c r="E64">
        <v>999</v>
      </c>
      <c r="F64" t="str">
        <f t="shared" si="0"/>
        <v>-- Id: 063 / NombreQuery: CLAVE VALOR mst_Cultivos _x000D_
SELECT Id Clave,_x000D_
       Dex Valor,_x000D_
       Id || '' | '' || Dex Concatenado_x000D_
  FROM mst_Cultivos_x000D_
 WHERE IdEmpresa = ?;</v>
      </c>
      <c r="G64" s="1">
        <f t="shared" si="1"/>
        <v>1</v>
      </c>
      <c r="H64" s="1" t="s">
        <v>135</v>
      </c>
      <c r="I64" s="1" t="s">
        <v>58</v>
      </c>
      <c r="J64" s="1" t="s">
        <v>126</v>
      </c>
      <c r="K64" s="1" t="s">
        <v>24</v>
      </c>
      <c r="L64" s="1" t="s">
        <v>25</v>
      </c>
      <c r="M64" s="1" t="s">
        <v>199</v>
      </c>
      <c r="N64" s="1" t="s">
        <v>25</v>
      </c>
      <c r="O64" s="1" t="s">
        <v>199</v>
      </c>
      <c r="P64">
        <v>7</v>
      </c>
      <c r="Q64" s="9" t="str">
        <f>RIGHT(VLOOKUP(C64,Todos!C:F,4,0),LEN(VLOOKUP(C64,Todos!C:F,4,0))-LEN(TRIM(C64))-26)</f>
        <v>_x000D_
SELECT Id Clave,_x000D_
       Dex Valor,_x000D_
       Id || '' | '' || Dex Concatenado_x000D_
  FROM mst_Cultivos_x000D_
 WHERE IdEmpresa = ?;</v>
      </c>
      <c r="R64" s="6" t="str">
        <f t="shared" si="2"/>
        <v>INSERT INTO mst_QuerysSqlite VALUES('01','063','CLAVE VALOR mst_Cultivos','0','999','-- Id: 063 / NombreQuery: CLAVE VALOR mst_Cultivos _x000D_
SELECT Id Clave,_x000D_
       Dex Valor,_x000D_
       Id || '''' | '''' || Dex Concatenado_x000D_
  FROM mst_Cultivos_x000D_
 WHERE IdEmpresa = ?;','1','DATATABLE','mst_Cultivos','READ','AC','44363337',GETDATE(),'44363337',GETDATE())</v>
      </c>
    </row>
    <row r="65" spans="1:18" x14ac:dyDescent="0.35">
      <c r="A65" s="1" t="s">
        <v>15</v>
      </c>
      <c r="B65" s="1" t="s">
        <v>285</v>
      </c>
      <c r="C65" s="1" t="s">
        <v>204</v>
      </c>
      <c r="D65" s="1" t="s">
        <v>18</v>
      </c>
      <c r="E65">
        <v>999</v>
      </c>
      <c r="F65" t="str">
        <f t="shared" si="0"/>
        <v>-- Id: 064 / NombreQuery: DESCARGAR DATA mst_Cultivos _x000D_
EXEC sp_Dgm_Gen_ListarCultivos</v>
      </c>
      <c r="G65" s="1">
        <f t="shared" si="1"/>
        <v>0</v>
      </c>
      <c r="H65" s="1" t="s">
        <v>135</v>
      </c>
      <c r="I65" s="1" t="s">
        <v>58</v>
      </c>
      <c r="J65" s="1" t="s">
        <v>126</v>
      </c>
      <c r="K65" s="1" t="s">
        <v>24</v>
      </c>
      <c r="L65" s="1" t="s">
        <v>25</v>
      </c>
      <c r="M65" s="1" t="s">
        <v>206</v>
      </c>
      <c r="N65" s="1" t="s">
        <v>25</v>
      </c>
      <c r="O65" s="1" t="s">
        <v>206</v>
      </c>
      <c r="P65">
        <v>7</v>
      </c>
      <c r="Q65" s="9" t="str">
        <f>RIGHT(VLOOKUP(C65,Todos!C:F,4,0),LEN(VLOOKUP(C65,Todos!C:F,4,0))-LEN(TRIM(C65))-26)</f>
        <v>_x000D_
EXEC sp_Dgm_Gen_ListarCultivos</v>
      </c>
      <c r="R65" s="6" t="str">
        <f t="shared" si="2"/>
        <v>INSERT INTO mst_QuerysSqlite VALUES('01','064','DESCARGAR DATA mst_Cultivos','0','999','-- Id: 064 / NombreQuery: DESCARGAR DATA mst_Cultivos _x000D_
EXEC sp_Dgm_Gen_ListarCultivos','0','DATATABLE','mst_Cultivos','READ','AC','44363337',GETDATE(),'44363337',GETDATE())</v>
      </c>
    </row>
    <row r="66" spans="1:18" x14ac:dyDescent="0.35">
      <c r="A66" s="1" t="s">
        <v>15</v>
      </c>
      <c r="B66" s="1" t="s">
        <v>288</v>
      </c>
      <c r="C66" s="1" t="s">
        <v>208</v>
      </c>
      <c r="D66" s="1" t="s">
        <v>18</v>
      </c>
      <c r="E66">
        <v>999</v>
      </c>
      <c r="F66" t="str">
        <f t="shared" si="0"/>
        <v>-- Id: 065 / NombreQuery: ELIMINAR mst_Cultivos _x000D_
DELETE FROM mst_Cultivos_x000D_
      WHERE IdEmpresa = ? AND _x000D_
            Id = ?;</v>
      </c>
      <c r="G66" s="1">
        <f t="shared" si="1"/>
        <v>2</v>
      </c>
      <c r="H66" s="1" t="s">
        <v>21</v>
      </c>
      <c r="I66" s="1" t="s">
        <v>58</v>
      </c>
      <c r="J66" s="1" t="s">
        <v>143</v>
      </c>
      <c r="K66" s="1" t="s">
        <v>24</v>
      </c>
      <c r="L66" s="1" t="s">
        <v>25</v>
      </c>
      <c r="M66" s="1" t="s">
        <v>206</v>
      </c>
      <c r="N66" s="1" t="s">
        <v>25</v>
      </c>
      <c r="O66" s="1" t="s">
        <v>206</v>
      </c>
      <c r="P66">
        <v>7</v>
      </c>
      <c r="Q66" s="9" t="str">
        <f>RIGHT(VLOOKUP(C66,Todos!C:F,4,0),LEN(VLOOKUP(C66,Todos!C:F,4,0))-LEN(TRIM(C66))-26)</f>
        <v>_x000D_
DELETE FROM mst_Cultivos_x000D_
      WHERE IdEmpresa = ? AND _x000D_
            Id = ?;</v>
      </c>
      <c r="R66" s="6" t="str">
        <f t="shared" si="2"/>
        <v>INSERT INTO mst_QuerysSqlite VALUES('01','065','ELIMINAR mst_Cultivos','0','999','-- Id: 065 / NombreQuery: ELIMINAR mst_Cultivos _x000D_
DELETE FROM mst_Cultivos_x000D_
      WHERE IdEmpresa = ? AND _x000D_
            Id = ?;','2','NONQUERY','mst_Cultivos','DELETE','AC','44363337',GETDATE(),'44363337',GETDATE())</v>
      </c>
    </row>
    <row r="67" spans="1:18" x14ac:dyDescent="0.35">
      <c r="A67" s="1" t="s">
        <v>15</v>
      </c>
      <c r="B67" s="1" t="s">
        <v>292</v>
      </c>
      <c r="C67" s="1" t="s">
        <v>211</v>
      </c>
      <c r="D67" s="1" t="s">
        <v>18</v>
      </c>
      <c r="E67">
        <v>999</v>
      </c>
      <c r="F67" t="str">
        <f t="shared" ref="F67:F88" si="3">CONCATENATE("-- Id: ",B67," / NombreQuery: ",C67," ",Q67)</f>
        <v>-- Id: 066 / NombreQuery: ELIMINAR TABLA mst_Cultivos _x000D_
DROP TABLE IF EXISTS mst_Cultivos;</v>
      </c>
      <c r="G67" s="1">
        <f t="shared" ref="G67:G130" si="4">LEN(F67)-LEN(SUBSTITUTE(F67,"?",""))</f>
        <v>0</v>
      </c>
      <c r="H67" s="1" t="s">
        <v>21</v>
      </c>
      <c r="I67" s="1" t="s">
        <v>58</v>
      </c>
      <c r="J67" s="1" t="s">
        <v>148</v>
      </c>
      <c r="K67" s="1" t="s">
        <v>24</v>
      </c>
      <c r="L67" s="1" t="s">
        <v>25</v>
      </c>
      <c r="M67" s="1" t="s">
        <v>213</v>
      </c>
      <c r="N67" s="1" t="s">
        <v>25</v>
      </c>
      <c r="O67" s="1" t="s">
        <v>213</v>
      </c>
      <c r="P67">
        <v>7</v>
      </c>
      <c r="Q67" s="9" t="str">
        <f>RIGHT(VLOOKUP(C67,Todos!C:F,4,0),LEN(VLOOKUP(C67,Todos!C:F,4,0))-LEN(TRIM(C67))-26)</f>
        <v>_x000D_
DROP TABLE IF EXISTS mst_Cultivos;</v>
      </c>
      <c r="R67" s="6" t="str">
        <f t="shared" ref="R67:R130" si="5">CONCATENATE("INSERT INTO mst_QuerysSqlite VALUES('",A67,"','",B67,"','",C67,"','",D67,"','",E67,"','",SUBSTITUTE(F67,"''","''''"),"','",G67,"','",H67,"','",I67,"','",J67,"','",K67,"','44363337',GETDATE(),'44363337',GETDATE())")</f>
        <v>INSERT INTO mst_QuerysSqlite VALUES('01','066','ELIMINAR TABLA mst_Cultivos','0','999','-- Id: 066 / NombreQuery: ELIMINAR TABLA mst_Cultivos _x000D_
DROP TABLE IF EXISTS mst_Cultivos;','0','NONQUERY','mst_Cultivos','DELETE TABLE','AC','44363337',GETDATE(),'44363337',GETDATE())</v>
      </c>
    </row>
    <row r="68" spans="1:18" x14ac:dyDescent="0.35">
      <c r="A68" s="1" t="s">
        <v>15</v>
      </c>
      <c r="B68" s="1" t="s">
        <v>295</v>
      </c>
      <c r="C68" s="1" t="s">
        <v>215</v>
      </c>
      <c r="D68" s="1" t="s">
        <v>18</v>
      </c>
      <c r="E68">
        <v>999</v>
      </c>
      <c r="F68" t="str">
        <f t="shared" si="3"/>
        <v>--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G68" s="1">
        <f t="shared" si="4"/>
        <v>6</v>
      </c>
      <c r="H68" s="1" t="s">
        <v>21</v>
      </c>
      <c r="I68" s="1" t="s">
        <v>58</v>
      </c>
      <c r="J68" s="1" t="s">
        <v>152</v>
      </c>
      <c r="K68" s="1" t="s">
        <v>24</v>
      </c>
      <c r="L68" s="1" t="s">
        <v>25</v>
      </c>
      <c r="M68" s="1" t="s">
        <v>213</v>
      </c>
      <c r="N68" s="1" t="s">
        <v>25</v>
      </c>
      <c r="O68" s="1" t="s">
        <v>213</v>
      </c>
      <c r="P68">
        <v>7</v>
      </c>
      <c r="Q68" s="9" t="str">
        <f>RIGHT(VLOOKUP(C68,Todos!C:F,4,0),LEN(VLOOKUP(C68,Todos!C:F,4,0))-LEN(TRIM(C68))-26)</f>
        <v>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R68" s="6" t="str">
        <f t="shared" si="5"/>
        <v>INSERT INTO mst_QuerysSqlite VALUES('01','067','INSERTAR mst_Cultivos','0','999','--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);','6','NONQUERY','mst_Cultivos','CREATE','AC','44363337',GETDATE(),'44363337',GETDATE())</v>
      </c>
    </row>
    <row r="69" spans="1:18" x14ac:dyDescent="0.35">
      <c r="A69" s="1" t="s">
        <v>15</v>
      </c>
      <c r="B69" s="1" t="s">
        <v>299</v>
      </c>
      <c r="C69" s="1" t="s">
        <v>218</v>
      </c>
      <c r="D69" s="1" t="s">
        <v>18</v>
      </c>
      <c r="E69">
        <v>999</v>
      </c>
      <c r="F69" t="str">
        <f t="shared" si="3"/>
        <v>-- Id: 068 / NombreQuery: LIMPIAR TABLA mst_Cultivos _x000D_
DELETE FROM mst_Cultivos;</v>
      </c>
      <c r="G69" s="1">
        <f t="shared" si="4"/>
        <v>0</v>
      </c>
      <c r="H69" s="1" t="s">
        <v>21</v>
      </c>
      <c r="I69" s="1" t="s">
        <v>58</v>
      </c>
      <c r="J69" s="1" t="s">
        <v>143</v>
      </c>
      <c r="K69" s="1" t="s">
        <v>24</v>
      </c>
      <c r="L69" s="1" t="s">
        <v>25</v>
      </c>
      <c r="M69" s="1" t="s">
        <v>220</v>
      </c>
      <c r="N69" s="1" t="s">
        <v>25</v>
      </c>
      <c r="O69" s="1" t="s">
        <v>220</v>
      </c>
      <c r="P69">
        <v>7</v>
      </c>
      <c r="Q69" s="9" t="str">
        <f>RIGHT(VLOOKUP(C69,Todos!C:F,4,0),LEN(VLOOKUP(C69,Todos!C:F,4,0))-LEN(TRIM(C69))-26)</f>
        <v>_x000D_
DELETE FROM mst_Cultivos;</v>
      </c>
      <c r="R69" s="6" t="str">
        <f t="shared" si="5"/>
        <v>INSERT INTO mst_QuerysSqlite VALUES('01','068','LIMPIAR TABLA mst_Cultivos','0','999','-- Id: 068 / NombreQuery: LIMPIAR TABLA mst_Cultivos _x000D_
DELETE FROM mst_Cultivos;','0','NONQUERY','mst_Cultivos','DELETE','AC','44363337',GETDATE(),'44363337',GETDATE())</v>
      </c>
    </row>
    <row r="70" spans="1:18" x14ac:dyDescent="0.35">
      <c r="A70" s="1" t="s">
        <v>15</v>
      </c>
      <c r="B70" s="1" t="s">
        <v>302</v>
      </c>
      <c r="C70" s="1" t="s">
        <v>222</v>
      </c>
      <c r="D70" s="1" t="s">
        <v>18</v>
      </c>
      <c r="E70">
        <v>999</v>
      </c>
      <c r="F70" t="str">
        <f t="shared" si="3"/>
        <v>-- Id: 069 / NombreQuery: LISTAR mst_Cultivos _x000D_
SELECT *_x000D_
  FROM mst_Cultivos;</v>
      </c>
      <c r="G70" s="1">
        <f t="shared" si="4"/>
        <v>0</v>
      </c>
      <c r="H70" s="1" t="s">
        <v>135</v>
      </c>
      <c r="I70" s="1" t="s">
        <v>58</v>
      </c>
      <c r="J70" s="1" t="s">
        <v>126</v>
      </c>
      <c r="K70" s="1" t="s">
        <v>24</v>
      </c>
      <c r="L70" s="1" t="s">
        <v>25</v>
      </c>
      <c r="M70" s="1" t="s">
        <v>224</v>
      </c>
      <c r="N70" s="1" t="s">
        <v>25</v>
      </c>
      <c r="O70" s="1" t="s">
        <v>224</v>
      </c>
      <c r="P70">
        <v>7</v>
      </c>
      <c r="Q70" s="9" t="str">
        <f>RIGHT(VLOOKUP(C70,Todos!C:F,4,0),LEN(VLOOKUP(C70,Todos!C:F,4,0))-LEN(TRIM(C70))-26)</f>
        <v>_x000D_
SELECT *_x000D_
  FROM mst_Cultivos;</v>
      </c>
      <c r="R70" s="6" t="str">
        <f t="shared" si="5"/>
        <v>INSERT INTO mst_QuerysSqlite VALUES('01','069','LISTAR mst_Cultivos','0','999','-- Id: 069 / NombreQuery: LISTAR mst_Cultivos _x000D_
SELECT *_x000D_
  FROM mst_Cultivos;','0','DATATABLE','mst_Cultivos','READ','AC','44363337',GETDATE(),'44363337',GETDATE())</v>
      </c>
    </row>
    <row r="71" spans="1:18" x14ac:dyDescent="0.35">
      <c r="A71" s="1" t="s">
        <v>15</v>
      </c>
      <c r="B71" s="1" t="s">
        <v>306</v>
      </c>
      <c r="C71" s="1" t="s">
        <v>226</v>
      </c>
      <c r="D71" s="1" t="s">
        <v>18</v>
      </c>
      <c r="E71">
        <v>999</v>
      </c>
      <c r="F71" t="str">
        <f t="shared" si="3"/>
        <v>-- Id: 070 / NombreQuery: OBTENER mst_Cultivos _x000D_
SELECT *_x000D_
  FROM mst_Cultivos_x000D_
 WHERE IdEmpresa = ? AND _x000D_
       Id = ?;</v>
      </c>
      <c r="G71" s="1">
        <f t="shared" si="4"/>
        <v>2</v>
      </c>
      <c r="H71" s="1" t="s">
        <v>135</v>
      </c>
      <c r="I71" s="1" t="s">
        <v>58</v>
      </c>
      <c r="J71" s="1" t="s">
        <v>126</v>
      </c>
      <c r="K71" s="1" t="s">
        <v>24</v>
      </c>
      <c r="L71" s="1" t="s">
        <v>25</v>
      </c>
      <c r="M71" s="1" t="s">
        <v>224</v>
      </c>
      <c r="N71" s="1" t="s">
        <v>25</v>
      </c>
      <c r="O71" s="1" t="s">
        <v>224</v>
      </c>
      <c r="P71">
        <v>7</v>
      </c>
      <c r="Q71" s="9" t="str">
        <f>RIGHT(VLOOKUP(C71,Todos!C:F,4,0),LEN(VLOOKUP(C71,Todos!C:F,4,0))-LEN(TRIM(C71))-26)</f>
        <v>_x000D_
SELECT *_x000D_
  FROM mst_Cultivos_x000D_
 WHERE IdEmpresa = ? AND _x000D_
       Id = ?;</v>
      </c>
      <c r="R71" s="6" t="str">
        <f t="shared" si="5"/>
        <v>INSERT INTO mst_QuerysSqlite VALUES('01','070','OBTENER mst_Cultivos','0','999','-- Id: 070 / NombreQuery: OBTENER mst_Cultivos _x000D_
SELECT *_x000D_
  FROM mst_Cultivos_x000D_
 WHERE IdEmpresa = ? AND _x000D_
       Id = ?;','2','DATATABLE','mst_Cultivos','READ','AC','44363337',GETDATE(),'44363337',GETDATE())</v>
      </c>
    </row>
    <row r="72" spans="1:18" x14ac:dyDescent="0.35">
      <c r="A72" s="1" t="s">
        <v>15</v>
      </c>
      <c r="B72" s="1" t="s">
        <v>309</v>
      </c>
      <c r="C72" s="1" t="s">
        <v>61</v>
      </c>
      <c r="D72" s="1" t="s">
        <v>18</v>
      </c>
      <c r="E72">
        <v>8</v>
      </c>
      <c r="F72" t="str">
        <f t="shared" si="3"/>
        <v>--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72" s="1">
        <f t="shared" si="4"/>
        <v>0</v>
      </c>
      <c r="H72" s="1" t="s">
        <v>21</v>
      </c>
      <c r="I72" s="1" t="s">
        <v>64</v>
      </c>
      <c r="J72" s="1" t="s">
        <v>23</v>
      </c>
      <c r="K72" s="1" t="s">
        <v>24</v>
      </c>
      <c r="L72" s="1" t="s">
        <v>25</v>
      </c>
      <c r="M72" s="1" t="s">
        <v>59</v>
      </c>
      <c r="N72" s="1" t="s">
        <v>25</v>
      </c>
      <c r="O72" s="1" t="s">
        <v>59</v>
      </c>
      <c r="P72">
        <v>8</v>
      </c>
      <c r="Q72" s="9" t="str">
        <f>RIGHT(VLOOKUP(C72,Todos!C:F,4,0),LEN(VLOOKUP(C72,Todos!C:F,4,0))-LEN(TRIM(C72))-26)</f>
        <v>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72" s="6" t="str">
        <f t="shared" si="5"/>
        <v>INSERT INTO mst_QuerysSqlite VALUES('01','071','CREAR TABLA mst_Variedades','0','8','--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);','0','NONQUERY','mst_Variedades','CREATE TABLE','AC','44363337',GETDATE(),'44363337',GETDATE())</v>
      </c>
    </row>
    <row r="73" spans="1:18" x14ac:dyDescent="0.35">
      <c r="A73" s="1" t="s">
        <v>15</v>
      </c>
      <c r="B73" s="1" t="s">
        <v>313</v>
      </c>
      <c r="C73" s="1" t="s">
        <v>550</v>
      </c>
      <c r="D73" s="1" t="s">
        <v>18</v>
      </c>
      <c r="E73">
        <v>999</v>
      </c>
      <c r="F73" t="str">
        <f t="shared" si="3"/>
        <v>--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v>
      </c>
      <c r="G73" s="1">
        <f t="shared" si="4"/>
        <v>6</v>
      </c>
      <c r="H73" s="1" t="s">
        <v>21</v>
      </c>
      <c r="I73" s="1" t="s">
        <v>64</v>
      </c>
      <c r="J73" s="1" t="s">
        <v>131</v>
      </c>
      <c r="K73" s="1" t="s">
        <v>24</v>
      </c>
      <c r="L73" s="1" t="s">
        <v>25</v>
      </c>
      <c r="M73" s="1" t="s">
        <v>552</v>
      </c>
      <c r="N73" s="1" t="s">
        <v>25</v>
      </c>
      <c r="O73" s="1" t="s">
        <v>552</v>
      </c>
      <c r="P73">
        <v>8</v>
      </c>
      <c r="Q73" s="9" t="str">
        <f>RIGHT(VLOOKUP(C73,Todos!C:F,4,0),LEN(VLOOKUP(C73,Todos!C:F,4,0))-LEN(TRIM(C73))-26)</f>
        <v>_x000D_
UPDATE mst_Variedades_x000D_
   SET Dex = ?,-- VARCHAR (300),_x000D_
       IdEstado = ?,-- VARCHAR (3),_x000D_
       IdUsuarioActualiza = ?,-- VARCHAR (50),_x000D_
       FechaHoraActualizacion = DATETIME(''now'',_x000D_
                                     ''localtime'') -- DATETIME,_x000D_
 WHERE IdEmpresa = ? AND _x000D_
       IdCultivo = ? AND _x000D_
       Id = ?;</v>
      </c>
      <c r="R73" s="6" t="str">
        <f t="shared" si="5"/>
        <v>INSERT INTO mst_QuerysSqlite VALUES('01','072','ACTUALIZAR mst_Variedades','0','999','--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?;','6','NONQUERY','mst_Variedades','UPDATE','AC','44363337',GETDATE(),'44363337',GETDATE())</v>
      </c>
    </row>
    <row r="74" spans="1:18" x14ac:dyDescent="0.35">
      <c r="A74" s="1" t="s">
        <v>15</v>
      </c>
      <c r="B74" s="1" t="s">
        <v>316</v>
      </c>
      <c r="C74" s="1" t="s">
        <v>554</v>
      </c>
      <c r="D74" s="1" t="s">
        <v>18</v>
      </c>
      <c r="E74">
        <v>999</v>
      </c>
      <c r="F74" t="str">
        <f t="shared" si="3"/>
        <v>-- Id: 073 / NombreQuery: CLAVE VALOR mst_Variedades _x000D_
SELECT Id Clave,_x000D_
       Dex Valor,_x000D_
       Id || '' | '' || Dex Concatenado_x000D_
  FROM mst_Variedades_x000D_
 WHERE IdEmpresa = ? AND _x000D_
       IdCultivo = ?;</v>
      </c>
      <c r="G74" s="1">
        <f t="shared" si="4"/>
        <v>2</v>
      </c>
      <c r="H74" s="1" t="s">
        <v>135</v>
      </c>
      <c r="I74" s="1" t="s">
        <v>64</v>
      </c>
      <c r="J74" s="1" t="s">
        <v>126</v>
      </c>
      <c r="K74" s="1" t="s">
        <v>24</v>
      </c>
      <c r="L74" s="1" t="s">
        <v>25</v>
      </c>
      <c r="M74" s="1" t="s">
        <v>556</v>
      </c>
      <c r="N74" s="1" t="s">
        <v>25</v>
      </c>
      <c r="O74" s="1" t="s">
        <v>556</v>
      </c>
      <c r="P74">
        <v>8</v>
      </c>
      <c r="Q74" s="9" t="str">
        <f>RIGHT(VLOOKUP(C74,Todos!C:F,4,0),LEN(VLOOKUP(C74,Todos!C:F,4,0))-LEN(TRIM(C74))-26)</f>
        <v>_x000D_
SELECT Id Clave,_x000D_
       Dex Valor,_x000D_
       Id || '' | '' || Dex Concatenado_x000D_
  FROM mst_Variedades_x000D_
 WHERE IdEmpresa = ? AND _x000D_
       IdCultivo = ?;</v>
      </c>
      <c r="R74" s="6" t="str">
        <f t="shared" si="5"/>
        <v>INSERT INTO mst_QuerysSqlite VALUES('01','073','CLAVE VALOR mst_Variedades','0','999','-- Id: 073 / NombreQuery: CLAVE VALOR mst_Variedades _x000D_
SELECT Id Clave,_x000D_
       Dex Valor,_x000D_
       Id || '''' | '''' || Dex Concatenado_x000D_
  FROM mst_Variedades_x000D_
 WHERE IdEmpresa = ? AND _x000D_
       IdCultivo = ?;','2','DATATABLE','mst_Variedades','READ','AC','44363337',GETDATE(),'44363337',GETDATE())</v>
      </c>
    </row>
    <row r="75" spans="1:18" x14ac:dyDescent="0.35">
      <c r="A75" s="1" t="s">
        <v>15</v>
      </c>
      <c r="B75" s="1" t="s">
        <v>320</v>
      </c>
      <c r="C75" s="1" t="s">
        <v>558</v>
      </c>
      <c r="D75" s="1" t="s">
        <v>18</v>
      </c>
      <c r="E75">
        <v>999</v>
      </c>
      <c r="F75" t="str">
        <f t="shared" si="3"/>
        <v>-- Id: 074 / NombreQuery: DESCARGAR DATA mst_Variedades _x000D_
EXEC sp_Dgm_Gen_ListarVariedades</v>
      </c>
      <c r="G75" s="1">
        <f t="shared" si="4"/>
        <v>0</v>
      </c>
      <c r="H75" s="1" t="s">
        <v>135</v>
      </c>
      <c r="I75" s="1" t="s">
        <v>64</v>
      </c>
      <c r="J75" s="1" t="s">
        <v>126</v>
      </c>
      <c r="K75" s="1" t="s">
        <v>24</v>
      </c>
      <c r="L75" s="1" t="s">
        <v>25</v>
      </c>
      <c r="M75" s="1" t="s">
        <v>556</v>
      </c>
      <c r="N75" s="1" t="s">
        <v>25</v>
      </c>
      <c r="O75" s="1" t="s">
        <v>556</v>
      </c>
      <c r="P75">
        <v>8</v>
      </c>
      <c r="Q75" s="9" t="str">
        <f>RIGHT(VLOOKUP(C75,Todos!C:F,4,0),LEN(VLOOKUP(C75,Todos!C:F,4,0))-LEN(TRIM(C75))-26)</f>
        <v>_x000D_
EXEC sp_Dgm_Gen_ListarVariedades</v>
      </c>
      <c r="R75" s="6" t="str">
        <f t="shared" si="5"/>
        <v>INSERT INTO mst_QuerysSqlite VALUES('01','074','DESCARGAR DATA mst_Variedades','0','999','-- Id: 074 / NombreQuery: DESCARGAR DATA mst_Variedades _x000D_
EXEC sp_Dgm_Gen_ListarVariedades','0','DATATABLE','mst_Variedades','READ','AC','44363337',GETDATE(),'44363337',GETDATE())</v>
      </c>
    </row>
    <row r="76" spans="1:18" x14ac:dyDescent="0.35">
      <c r="A76" s="1" t="s">
        <v>15</v>
      </c>
      <c r="B76" s="1" t="s">
        <v>324</v>
      </c>
      <c r="C76" s="1" t="s">
        <v>561</v>
      </c>
      <c r="D76" s="1" t="s">
        <v>18</v>
      </c>
      <c r="E76">
        <v>999</v>
      </c>
      <c r="F76" t="str">
        <f t="shared" si="3"/>
        <v>-- Id: 075 / NombreQuery: ELIMINAR mst_Variedades _x000D_
DELETE FROM mst_Variedades_x000D_
      WHERE IdEmpresa = ? AND _x000D_
            IdCultivo = ? AND _x000D_
            Id = ?;</v>
      </c>
      <c r="G76" s="1">
        <f t="shared" si="4"/>
        <v>3</v>
      </c>
      <c r="H76" s="1" t="s">
        <v>21</v>
      </c>
      <c r="I76" s="1" t="s">
        <v>64</v>
      </c>
      <c r="J76" s="1" t="s">
        <v>143</v>
      </c>
      <c r="K76" s="1" t="s">
        <v>24</v>
      </c>
      <c r="L76" s="1" t="s">
        <v>25</v>
      </c>
      <c r="M76" s="1" t="s">
        <v>563</v>
      </c>
      <c r="N76" s="1" t="s">
        <v>25</v>
      </c>
      <c r="O76" s="1" t="s">
        <v>563</v>
      </c>
      <c r="P76">
        <v>8</v>
      </c>
      <c r="Q76" s="9" t="str">
        <f>RIGHT(VLOOKUP(C76,Todos!C:F,4,0),LEN(VLOOKUP(C76,Todos!C:F,4,0))-LEN(TRIM(C76))-26)</f>
        <v>_x000D_
DELETE FROM mst_Variedades_x000D_
      WHERE IdEmpresa = ? AND _x000D_
            IdCultivo = ? AND _x000D_
            Id = ?;</v>
      </c>
      <c r="R76" s="6" t="str">
        <f t="shared" si="5"/>
        <v>INSERT INTO mst_QuerysSqlite VALUES('01','075','ELIMINAR mst_Variedades','0','999','-- Id: 075 / NombreQuery: ELIMINAR mst_Variedades _x000D_
DELETE FROM mst_Variedades_x000D_
      WHERE IdEmpresa = ? AND _x000D_
            IdCultivo = ? AND _x000D_
            Id = ?;','3','NONQUERY','mst_Variedades','DELETE','AC','44363337',GETDATE(),'44363337',GETDATE())</v>
      </c>
    </row>
    <row r="77" spans="1:18" x14ac:dyDescent="0.35">
      <c r="A77" s="1" t="s">
        <v>15</v>
      </c>
      <c r="B77" s="1" t="s">
        <v>327</v>
      </c>
      <c r="C77" s="1" t="s">
        <v>565</v>
      </c>
      <c r="D77" s="1" t="s">
        <v>18</v>
      </c>
      <c r="E77">
        <v>999</v>
      </c>
      <c r="F77" t="str">
        <f t="shared" si="3"/>
        <v>-- Id: 076 / NombreQuery: ELIMINAR TABLA mst_Variedades _x000D_
DROP TABLE IF EXISTS mst_Variedades;</v>
      </c>
      <c r="G77" s="1">
        <f t="shared" si="4"/>
        <v>0</v>
      </c>
      <c r="H77" s="1" t="s">
        <v>21</v>
      </c>
      <c r="I77" s="1" t="s">
        <v>64</v>
      </c>
      <c r="J77" s="1" t="s">
        <v>148</v>
      </c>
      <c r="K77" s="1" t="s">
        <v>24</v>
      </c>
      <c r="L77" s="1" t="s">
        <v>25</v>
      </c>
      <c r="M77" s="1" t="s">
        <v>563</v>
      </c>
      <c r="N77" s="1" t="s">
        <v>25</v>
      </c>
      <c r="O77" s="1" t="s">
        <v>563</v>
      </c>
      <c r="P77">
        <v>8</v>
      </c>
      <c r="Q77" s="9" t="str">
        <f>RIGHT(VLOOKUP(C77,Todos!C:F,4,0),LEN(VLOOKUP(C77,Todos!C:F,4,0))-LEN(TRIM(C77))-26)</f>
        <v>_x000D_
DROP TABLE IF EXISTS mst_Variedades;</v>
      </c>
      <c r="R77" s="6" t="str">
        <f t="shared" si="5"/>
        <v>INSERT INTO mst_QuerysSqlite VALUES('01','076','ELIMINAR TABLA mst_Variedades','0','999','-- Id: 076 / NombreQuery: ELIMINAR TABLA mst_Variedades _x000D_
DROP TABLE IF EXISTS mst_Variedades;','0','NONQUERY','mst_Variedades','DELETE TABLE','AC','44363337',GETDATE(),'44363337',GETDATE())</v>
      </c>
    </row>
    <row r="78" spans="1:18" x14ac:dyDescent="0.35">
      <c r="A78" s="1" t="s">
        <v>15</v>
      </c>
      <c r="B78" s="1" t="s">
        <v>331</v>
      </c>
      <c r="C78" s="1" t="s">
        <v>568</v>
      </c>
      <c r="D78" s="1" t="s">
        <v>18</v>
      </c>
      <c r="E78">
        <v>999</v>
      </c>
      <c r="F78" t="str">
        <f t="shared" si="3"/>
        <v>--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78" s="1">
        <f t="shared" si="4"/>
        <v>7</v>
      </c>
      <c r="H78" s="1" t="s">
        <v>21</v>
      </c>
      <c r="I78" s="1" t="s">
        <v>64</v>
      </c>
      <c r="J78" s="1" t="s">
        <v>152</v>
      </c>
      <c r="K78" s="1" t="s">
        <v>24</v>
      </c>
      <c r="L78" s="1" t="s">
        <v>25</v>
      </c>
      <c r="M78" s="1" t="s">
        <v>570</v>
      </c>
      <c r="N78" s="1" t="s">
        <v>25</v>
      </c>
      <c r="O78" s="1" t="s">
        <v>570</v>
      </c>
      <c r="P78">
        <v>8</v>
      </c>
      <c r="Q78" s="9" t="str">
        <f>RIGHT(VLOOKUP(C78,Todos!C:F,4,0),LEN(VLOOKUP(C78,Todos!C:F,4,0))-LEN(TRIM(C78))-26)</f>
        <v>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78" s="6" t="str">
        <f t="shared" si="5"/>
        <v>INSERT INTO mst_QuerysSqlite VALUES('01','077','INSERTAR mst_Variedades','0','999','--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);','7','NONQUERY','mst_Variedades','CREATE','AC','44363337',GETDATE(),'44363337',GETDATE())</v>
      </c>
    </row>
    <row r="79" spans="1:18" x14ac:dyDescent="0.35">
      <c r="A79" s="1" t="s">
        <v>15</v>
      </c>
      <c r="B79" s="1" t="s">
        <v>334</v>
      </c>
      <c r="C79" s="1" t="s">
        <v>572</v>
      </c>
      <c r="D79" s="1" t="s">
        <v>18</v>
      </c>
      <c r="E79">
        <v>999</v>
      </c>
      <c r="F79" t="str">
        <f t="shared" si="3"/>
        <v>-- Id: 078 / NombreQuery: LIMPIAR TABLA mst_Variedades _x000D_
DELETE FROM mst_Variedades;</v>
      </c>
      <c r="G79" s="1">
        <f t="shared" si="4"/>
        <v>0</v>
      </c>
      <c r="H79" s="1" t="s">
        <v>21</v>
      </c>
      <c r="I79" s="1" t="s">
        <v>64</v>
      </c>
      <c r="J79" s="1" t="s">
        <v>143</v>
      </c>
      <c r="K79" s="1" t="s">
        <v>24</v>
      </c>
      <c r="L79" s="1" t="s">
        <v>25</v>
      </c>
      <c r="M79" s="1" t="s">
        <v>570</v>
      </c>
      <c r="N79" s="1" t="s">
        <v>25</v>
      </c>
      <c r="O79" s="1" t="s">
        <v>570</v>
      </c>
      <c r="P79">
        <v>8</v>
      </c>
      <c r="Q79" s="9" t="str">
        <f>RIGHT(VLOOKUP(C79,Todos!C:F,4,0),LEN(VLOOKUP(C79,Todos!C:F,4,0))-LEN(TRIM(C79))-26)</f>
        <v>_x000D_
DELETE FROM mst_Variedades;</v>
      </c>
      <c r="R79" s="6" t="str">
        <f t="shared" si="5"/>
        <v>INSERT INTO mst_QuerysSqlite VALUES('01','078','LIMPIAR TABLA mst_Variedades','0','999','-- Id: 078 / NombreQuery: LIMPIAR TABLA mst_Variedades _x000D_
DELETE FROM mst_Variedades;','0','NONQUERY','mst_Variedades','DELETE','AC','44363337',GETDATE(),'44363337',GETDATE())</v>
      </c>
    </row>
    <row r="80" spans="1:18" x14ac:dyDescent="0.35">
      <c r="A80" s="1" t="s">
        <v>15</v>
      </c>
      <c r="B80" s="1" t="s">
        <v>338</v>
      </c>
      <c r="C80" s="1" t="s">
        <v>575</v>
      </c>
      <c r="D80" s="1" t="s">
        <v>18</v>
      </c>
      <c r="E80">
        <v>999</v>
      </c>
      <c r="F80" t="str">
        <f t="shared" si="3"/>
        <v>-- Id: 079 / NombreQuery: LISTAR mst_Variedades _x000D_
SELECT *_x000D_
  FROM mst_Variedades;</v>
      </c>
      <c r="G80" s="1">
        <f t="shared" si="4"/>
        <v>0</v>
      </c>
      <c r="H80" s="1" t="s">
        <v>135</v>
      </c>
      <c r="I80" s="1" t="s">
        <v>64</v>
      </c>
      <c r="J80" s="1" t="s">
        <v>126</v>
      </c>
      <c r="K80" s="1" t="s">
        <v>24</v>
      </c>
      <c r="L80" s="1" t="s">
        <v>25</v>
      </c>
      <c r="M80" s="1" t="s">
        <v>577</v>
      </c>
      <c r="N80" s="1" t="s">
        <v>25</v>
      </c>
      <c r="O80" s="1" t="s">
        <v>577</v>
      </c>
      <c r="P80">
        <v>8</v>
      </c>
      <c r="Q80" s="9" t="str">
        <f>RIGHT(VLOOKUP(C80,Todos!C:F,4,0),LEN(VLOOKUP(C80,Todos!C:F,4,0))-LEN(TRIM(C80))-26)</f>
        <v>_x000D_
SELECT *_x000D_
  FROM mst_Variedades;</v>
      </c>
      <c r="R80" s="6" t="str">
        <f t="shared" si="5"/>
        <v>INSERT INTO mst_QuerysSqlite VALUES('01','079','LISTAR mst_Variedades','0','999','-- Id: 079 / NombreQuery: LISTAR mst_Variedades _x000D_
SELECT *_x000D_
  FROM mst_Variedades;','0','DATATABLE','mst_Variedades','READ','AC','44363337',GETDATE(),'44363337',GETDATE())</v>
      </c>
    </row>
    <row r="81" spans="1:18" x14ac:dyDescent="0.35">
      <c r="A81" s="1" t="s">
        <v>15</v>
      </c>
      <c r="B81" s="1" t="s">
        <v>341</v>
      </c>
      <c r="C81" s="1" t="s">
        <v>579</v>
      </c>
      <c r="D81" s="1" t="s">
        <v>18</v>
      </c>
      <c r="E81">
        <v>999</v>
      </c>
      <c r="F81" t="str">
        <f t="shared" si="3"/>
        <v>-- Id: 080 / NombreQuery: OBTENER mst_Variedades _x000D_
SELECT *_x000D_
  FROM mst_Variedades_x000D_
 WHERE IdEmpresa = ? AND _x000D_
       IdCultivo = ? AND _x000D_
       Id = ?;</v>
      </c>
      <c r="G81" s="1">
        <f t="shared" si="4"/>
        <v>3</v>
      </c>
      <c r="H81" s="1" t="s">
        <v>135</v>
      </c>
      <c r="I81" s="1" t="s">
        <v>64</v>
      </c>
      <c r="J81" s="1" t="s">
        <v>126</v>
      </c>
      <c r="K81" s="1" t="s">
        <v>24</v>
      </c>
      <c r="L81" s="1" t="s">
        <v>25</v>
      </c>
      <c r="M81" s="1" t="s">
        <v>577</v>
      </c>
      <c r="N81" s="1" t="s">
        <v>25</v>
      </c>
      <c r="O81" s="1" t="s">
        <v>577</v>
      </c>
      <c r="P81">
        <v>8</v>
      </c>
      <c r="Q81" s="9" t="str">
        <f>RIGHT(VLOOKUP(C81,Todos!C:F,4,0),LEN(VLOOKUP(C81,Todos!C:F,4,0))-LEN(TRIM(C81))-26)</f>
        <v>_x000D_
SELECT *_x000D_
  FROM mst_Variedades_x000D_
 WHERE IdEmpresa = ? AND _x000D_
       IdCultivo = ? AND _x000D_
       Id = ?;</v>
      </c>
      <c r="R81" s="6" t="str">
        <f t="shared" si="5"/>
        <v>INSERT INTO mst_QuerysSqlite VALUES('01','080','OBTENER mst_Variedades','0','999','-- Id: 080 / NombreQuery: OBTENER mst_Variedades _x000D_
SELECT *_x000D_
  FROM mst_Variedades_x000D_
 WHERE IdEmpresa = ? AND _x000D_
       IdCultivo = ? AND _x000D_
       Id = ?;','3','DATATABLE','mst_Variedades','READ','AC','44363337',GETDATE(),'44363337',GETDATE())</v>
      </c>
    </row>
    <row r="82" spans="1:18" x14ac:dyDescent="0.35">
      <c r="A82" s="1" t="s">
        <v>15</v>
      </c>
      <c r="B82" s="1" t="s">
        <v>345</v>
      </c>
      <c r="C82" s="1" t="s">
        <v>66</v>
      </c>
      <c r="D82" s="1" t="s">
        <v>18</v>
      </c>
      <c r="E82">
        <v>9</v>
      </c>
      <c r="F82" t="str">
        <f t="shared" si="3"/>
        <v>--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82" s="1">
        <f t="shared" si="4"/>
        <v>0</v>
      </c>
      <c r="H82" s="1" t="s">
        <v>21</v>
      </c>
      <c r="I82" s="1" t="s">
        <v>69</v>
      </c>
      <c r="J82" s="1" t="s">
        <v>23</v>
      </c>
      <c r="K82" s="1" t="s">
        <v>24</v>
      </c>
      <c r="L82" s="1" t="s">
        <v>25</v>
      </c>
      <c r="M82" s="1" t="s">
        <v>70</v>
      </c>
      <c r="N82" s="1" t="s">
        <v>25</v>
      </c>
      <c r="O82" s="1" t="s">
        <v>70</v>
      </c>
      <c r="P82">
        <v>9</v>
      </c>
      <c r="Q82" s="9" t="str">
        <f>RIGHT(VLOOKUP(C82,Todos!C:F,4,0),LEN(VLOOKUP(C82,Todos!C:F,4,0))-LEN(TRIM(C82))-26)</f>
        <v>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82" s="6" t="str">
        <f t="shared" si="5"/>
        <v>INSERT INTO mst_QuerysSqlite VALUES('01','081','CREAR TABLA mst_Actividades','0','9','--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);','0','NONQUERY','mst_Actividades','CREATE TABLE','AC','44363337',GETDATE(),'44363337',GETDATE())</v>
      </c>
    </row>
    <row r="83" spans="1:18" x14ac:dyDescent="0.35">
      <c r="A83" s="1" t="s">
        <v>15</v>
      </c>
      <c r="B83" s="1" t="s">
        <v>348</v>
      </c>
      <c r="C83" s="1" t="s">
        <v>129</v>
      </c>
      <c r="D83" s="1" t="s">
        <v>18</v>
      </c>
      <c r="E83">
        <v>999</v>
      </c>
      <c r="F83" t="str">
        <f t="shared" si="3"/>
        <v>-- Id: 082 / NombreQuery: ACTUALIZAR mst_Actividades _x000D_
UPDATE mst_Actividades_x000D_
   SET Dex = ?,_x000D_
       IdEstado = ?,_x000D_
       IdUsuarioActualiza = ?,_x000D_
       FechaHoraActualiza = DATETIME(''now'',_x000D_
                                     ''localtime'') _x000D_
 WHERE IdEmpresa = ? AND _x000D_
       Id = ?;</v>
      </c>
      <c r="G83" s="1">
        <f t="shared" si="4"/>
        <v>5</v>
      </c>
      <c r="H83" s="1" t="s">
        <v>21</v>
      </c>
      <c r="I83" s="1" t="s">
        <v>69</v>
      </c>
      <c r="J83" s="1" t="s">
        <v>131</v>
      </c>
      <c r="K83" s="1" t="s">
        <v>24</v>
      </c>
      <c r="L83" s="1" t="s">
        <v>25</v>
      </c>
      <c r="M83" s="1" t="s">
        <v>127</v>
      </c>
      <c r="N83" s="1" t="s">
        <v>25</v>
      </c>
      <c r="O83" s="1" t="s">
        <v>127</v>
      </c>
      <c r="P83">
        <v>9</v>
      </c>
      <c r="Q83" s="9" t="str">
        <f>RIGHT(VLOOKUP(C83,Todos!C:F,4,0),LEN(VLOOKUP(C83,Todos!C:F,4,0))-LEN(TRIM(C83))-26)</f>
        <v>_x000D_
UPDATE mst_Actividades_x000D_
   SET Dex = ?,_x000D_
       IdEstado = ?,_x000D_
       IdUsuarioActualiza = ?,_x000D_
       FechaHoraActualiza = DATETIME(''now'',_x000D_
                                     ''localtime'') _x000D_
 WHERE IdEmpresa = ? AND _x000D_
       Id = ?;</v>
      </c>
      <c r="R83" s="6" t="str">
        <f t="shared" si="5"/>
        <v>INSERT INTO mst_QuerysSqlite VALUES('01','082','ACTUALIZAR mst_Actividades','0','999','-- Id: 082 / NombreQuery: ACTUALIZAR mst_Actividades _x000D_
UPDATE mst_Actividades_x000D_
   SET Dex = ?,_x000D_
       IdEstado = ?,_x000D_
       IdUsuarioActualiza = ?,_x000D_
       FechaHoraActualiza = DATETIME(''''now'''',_x000D_
                                     ''''localtime'''') _x000D_
 WHERE IdEmpresa = ? AND _x000D_
       Id = ?;','5','NONQUERY','mst_Actividades','UPDATE','AC','44363337',GETDATE(),'44363337',GETDATE())</v>
      </c>
    </row>
    <row r="84" spans="1:18" x14ac:dyDescent="0.35">
      <c r="A84" s="1" t="s">
        <v>15</v>
      </c>
      <c r="B84" s="1" t="s">
        <v>352</v>
      </c>
      <c r="C84" s="1" t="s">
        <v>133</v>
      </c>
      <c r="D84" s="1" t="s">
        <v>18</v>
      </c>
      <c r="E84">
        <v>999</v>
      </c>
      <c r="F84" t="str">
        <f t="shared" si="3"/>
        <v>-- Id: 083 / NombreQuery: CLAVE VALOR mst_Actividades _x000D_
SELECT Id Clave,_x000D_
       Dex Valor,_x000D_
       Id || '' | '' || Dex Concatenado_x000D_
  FROM mst_Actividades_x000D_
 WHERE IdEmpresa = ?;</v>
      </c>
      <c r="G84" s="1">
        <f t="shared" si="4"/>
        <v>1</v>
      </c>
      <c r="H84" s="1" t="s">
        <v>135</v>
      </c>
      <c r="I84" s="1" t="s">
        <v>69</v>
      </c>
      <c r="J84" s="1" t="s">
        <v>126</v>
      </c>
      <c r="K84" s="1" t="s">
        <v>24</v>
      </c>
      <c r="L84" s="1" t="s">
        <v>25</v>
      </c>
      <c r="M84" s="1" t="s">
        <v>136</v>
      </c>
      <c r="N84" s="1" t="s">
        <v>25</v>
      </c>
      <c r="O84" s="1" t="s">
        <v>136</v>
      </c>
      <c r="P84">
        <v>9</v>
      </c>
      <c r="Q84" s="9" t="str">
        <f>RIGHT(VLOOKUP(C84,Todos!C:F,4,0),LEN(VLOOKUP(C84,Todos!C:F,4,0))-LEN(TRIM(C84))-26)</f>
        <v>_x000D_
SELECT Id Clave,_x000D_
       Dex Valor,_x000D_
       Id || '' | '' || Dex Concatenado_x000D_
  FROM mst_Actividades_x000D_
 WHERE IdEmpresa = ?;</v>
      </c>
      <c r="R84" s="6" t="str">
        <f t="shared" si="5"/>
        <v>INSERT INTO mst_QuerysSqlite VALUES('01','083','CLAVE VALOR mst_Actividades','0','999','-- Id: 083 / NombreQuery: CLAVE VALOR mst_Actividades _x000D_
SELECT Id Clave,_x000D_
       Dex Valor,_x000D_
       Id || '''' | '''' || Dex Concatenado_x000D_
  FROM mst_Actividades_x000D_
 WHERE IdEmpresa = ?;','1','DATATABLE','mst_Actividades','READ','AC','44363337',GETDATE(),'44363337',GETDATE())</v>
      </c>
    </row>
    <row r="85" spans="1:18" x14ac:dyDescent="0.35">
      <c r="A85" s="1" t="s">
        <v>15</v>
      </c>
      <c r="B85" s="1" t="s">
        <v>355</v>
      </c>
      <c r="C85" s="1" t="s">
        <v>138</v>
      </c>
      <c r="D85" s="1" t="s">
        <v>18</v>
      </c>
      <c r="E85">
        <v>999</v>
      </c>
      <c r="F85" t="str">
        <f t="shared" si="3"/>
        <v>-- Id: 084 / NombreQuery: DESCARGAR DATA mst_Actividades _x000D_
EXEC sp_Dgm_Gen_ListarActividades</v>
      </c>
      <c r="G85" s="1">
        <f t="shared" si="4"/>
        <v>0</v>
      </c>
      <c r="H85" s="1" t="s">
        <v>135</v>
      </c>
      <c r="I85" s="1" t="s">
        <v>69</v>
      </c>
      <c r="J85" s="1" t="s">
        <v>126</v>
      </c>
      <c r="K85" s="1" t="s">
        <v>24</v>
      </c>
      <c r="L85" s="1" t="s">
        <v>25</v>
      </c>
      <c r="M85" s="1" t="s">
        <v>136</v>
      </c>
      <c r="N85" s="1" t="s">
        <v>25</v>
      </c>
      <c r="O85" s="1" t="s">
        <v>136</v>
      </c>
      <c r="P85">
        <v>9</v>
      </c>
      <c r="Q85" s="9" t="str">
        <f>RIGHT(VLOOKUP(C85,Todos!C:F,4,0),LEN(VLOOKUP(C85,Todos!C:F,4,0))-LEN(TRIM(C85))-26)</f>
        <v>_x000D_
EXEC sp_Dgm_Gen_ListarActividades</v>
      </c>
      <c r="R85" s="6" t="str">
        <f t="shared" si="5"/>
        <v>INSERT INTO mst_QuerysSqlite VALUES('01','084','DESCARGAR DATA mst_Actividades','0','999','-- Id: 084 / NombreQuery: DESCARGAR DATA mst_Actividades _x000D_
EXEC sp_Dgm_Gen_ListarActividades','0','DATATABLE','mst_Actividades','READ','AC','44363337',GETDATE(),'44363337',GETDATE())</v>
      </c>
    </row>
    <row r="86" spans="1:18" x14ac:dyDescent="0.35">
      <c r="A86" s="1" t="s">
        <v>15</v>
      </c>
      <c r="B86" s="1" t="s">
        <v>359</v>
      </c>
      <c r="C86" s="1" t="s">
        <v>141</v>
      </c>
      <c r="D86" s="1" t="s">
        <v>18</v>
      </c>
      <c r="E86">
        <v>999</v>
      </c>
      <c r="F86" t="str">
        <f t="shared" si="3"/>
        <v>-- Id: 085 / NombreQuery: ELIMINAR mst_Actividades _x000D_
DELETE FROM mst_Actividades_x000D_
      WHERE IdEmpresa = ? AND _x000D_
            Id = ?;</v>
      </c>
      <c r="G86" s="1">
        <f t="shared" si="4"/>
        <v>2</v>
      </c>
      <c r="H86" s="1" t="s">
        <v>21</v>
      </c>
      <c r="I86" s="1" t="s">
        <v>69</v>
      </c>
      <c r="J86" s="1" t="s">
        <v>143</v>
      </c>
      <c r="K86" s="1" t="s">
        <v>24</v>
      </c>
      <c r="L86" s="1" t="s">
        <v>25</v>
      </c>
      <c r="M86" s="1" t="s">
        <v>144</v>
      </c>
      <c r="N86" s="1" t="s">
        <v>25</v>
      </c>
      <c r="O86" s="1" t="s">
        <v>144</v>
      </c>
      <c r="P86">
        <v>9</v>
      </c>
      <c r="Q86" s="9" t="str">
        <f>RIGHT(VLOOKUP(C86,Todos!C:F,4,0),LEN(VLOOKUP(C86,Todos!C:F,4,0))-LEN(TRIM(C86))-26)</f>
        <v>_x000D_
DELETE FROM mst_Actividades_x000D_
      WHERE IdEmpresa = ? AND _x000D_
            Id = ?;</v>
      </c>
      <c r="R86" s="6" t="str">
        <f t="shared" si="5"/>
        <v>INSERT INTO mst_QuerysSqlite VALUES('01','085','ELIMINAR mst_Actividades','0','999','-- Id: 085 / NombreQuery: ELIMINAR mst_Actividades _x000D_
DELETE FROM mst_Actividades_x000D_
      WHERE IdEmpresa = ? AND _x000D_
            Id = ?;','2','NONQUERY','mst_Actividades','DELETE','AC','44363337',GETDATE(),'44363337',GETDATE())</v>
      </c>
    </row>
    <row r="87" spans="1:18" x14ac:dyDescent="0.35">
      <c r="A87" s="1" t="s">
        <v>15</v>
      </c>
      <c r="B87" s="1" t="s">
        <v>362</v>
      </c>
      <c r="C87" s="1" t="s">
        <v>146</v>
      </c>
      <c r="D87" s="1" t="s">
        <v>18</v>
      </c>
      <c r="E87">
        <v>999</v>
      </c>
      <c r="F87" t="str">
        <f t="shared" si="3"/>
        <v>-- Id: 086 / NombreQuery: ELIMINAR TABLA mst_Actividades _x000D_
DROP TABLE IF EXISTS mst_Actividades;</v>
      </c>
      <c r="G87" s="1">
        <f t="shared" si="4"/>
        <v>0</v>
      </c>
      <c r="H87" s="1" t="s">
        <v>21</v>
      </c>
      <c r="I87" s="1" t="s">
        <v>69</v>
      </c>
      <c r="J87" s="1" t="s">
        <v>148</v>
      </c>
      <c r="K87" s="1" t="s">
        <v>24</v>
      </c>
      <c r="L87" s="1" t="s">
        <v>25</v>
      </c>
      <c r="M87" s="1" t="s">
        <v>144</v>
      </c>
      <c r="N87" s="1" t="s">
        <v>25</v>
      </c>
      <c r="O87" s="1" t="s">
        <v>144</v>
      </c>
      <c r="P87">
        <v>9</v>
      </c>
      <c r="Q87" s="9" t="str">
        <f>RIGHT(VLOOKUP(C87,Todos!C:F,4,0),LEN(VLOOKUP(C87,Todos!C:F,4,0))-LEN(TRIM(C87))-26)</f>
        <v>_x000D_
DROP TABLE IF EXISTS mst_Actividades;</v>
      </c>
      <c r="R87" s="6" t="str">
        <f t="shared" si="5"/>
        <v>INSERT INTO mst_QuerysSqlite VALUES('01','086','ELIMINAR TABLA mst_Actividades','0','999','-- Id: 086 / NombreQuery: ELIMINAR TABLA mst_Actividades _x000D_
DROP TABLE IF EXISTS mst_Actividades;','0','NONQUERY','mst_Actividades','DELETE TABLE','AC','44363337',GETDATE(),'44363337',GETDATE())</v>
      </c>
    </row>
    <row r="88" spans="1:18" x14ac:dyDescent="0.35">
      <c r="A88" s="1" t="s">
        <v>15</v>
      </c>
      <c r="B88" s="1" t="s">
        <v>366</v>
      </c>
      <c r="C88" s="1" t="s">
        <v>150</v>
      </c>
      <c r="D88" s="1" t="s">
        <v>18</v>
      </c>
      <c r="E88">
        <v>999</v>
      </c>
      <c r="F88" t="str">
        <f t="shared" si="3"/>
        <v>--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88" s="1">
        <f t="shared" si="4"/>
        <v>6</v>
      </c>
      <c r="H88" s="1" t="s">
        <v>21</v>
      </c>
      <c r="I88" s="1" t="s">
        <v>69</v>
      </c>
      <c r="J88" s="1" t="s">
        <v>152</v>
      </c>
      <c r="K88" s="1" t="s">
        <v>24</v>
      </c>
      <c r="L88" s="1" t="s">
        <v>25</v>
      </c>
      <c r="M88" s="1" t="s">
        <v>153</v>
      </c>
      <c r="N88" s="1" t="s">
        <v>25</v>
      </c>
      <c r="O88" s="1" t="s">
        <v>153</v>
      </c>
      <c r="P88">
        <v>9</v>
      </c>
      <c r="Q88" s="9" t="str">
        <f>RIGHT(VLOOKUP(C88,Todos!C:F,4,0),LEN(VLOOKUP(C88,Todos!C:F,4,0))-LEN(TRIM(C88))-26)</f>
        <v>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88" s="6" t="str">
        <f t="shared" si="5"/>
        <v>INSERT INTO mst_QuerysSqlite VALUES('01','087','INSERTAR mst_Actividades','0','999','--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);','6','NONQUERY','mst_Actividades','CREATE','AC','44363337',GETDATE(),'44363337',GETDATE())</v>
      </c>
    </row>
    <row r="89" spans="1:18" x14ac:dyDescent="0.35">
      <c r="A89" s="1" t="s">
        <v>15</v>
      </c>
      <c r="B89" s="1" t="s">
        <v>369</v>
      </c>
      <c r="C89" s="1" t="s">
        <v>155</v>
      </c>
      <c r="D89" s="1" t="s">
        <v>18</v>
      </c>
      <c r="E89">
        <v>999</v>
      </c>
      <c r="F89" t="str">
        <f>CONCATENATE("-- Id: ",B89," / NombreQuery: ",C89," ",Q89)</f>
        <v>-- Id: 088 / NombreQuery: LIMPIAR TABLA mst_Actividades _x000D_
DELETE FROM mst_Actividades;</v>
      </c>
      <c r="G89" s="1">
        <f t="shared" si="4"/>
        <v>0</v>
      </c>
      <c r="H89" s="1" t="s">
        <v>21</v>
      </c>
      <c r="I89" s="1" t="s">
        <v>69</v>
      </c>
      <c r="J89" s="1" t="s">
        <v>143</v>
      </c>
      <c r="K89" s="1" t="s">
        <v>24</v>
      </c>
      <c r="L89" s="1" t="s">
        <v>25</v>
      </c>
      <c r="M89" s="1" t="s">
        <v>153</v>
      </c>
      <c r="N89" s="1" t="s">
        <v>25</v>
      </c>
      <c r="O89" s="1" t="s">
        <v>153</v>
      </c>
      <c r="P89">
        <v>9</v>
      </c>
      <c r="Q89" s="9" t="str">
        <f>RIGHT(VLOOKUP(C89,Todos!C:F,4,0),LEN(VLOOKUP(C89,Todos!C:F,4,0))-LEN(TRIM(C89))-26)</f>
        <v>_x000D_
DELETE FROM mst_Actividades;</v>
      </c>
      <c r="R89" s="6" t="str">
        <f t="shared" si="5"/>
        <v>INSERT INTO mst_QuerysSqlite VALUES('01','088','LIMPIAR TABLA mst_Actividades','0','999','-- Id: 088 / NombreQuery: LIMPIAR TABLA mst_Actividades _x000D_
DELETE FROM mst_Actividades;','0','NONQUERY','mst_Actividades','DELETE','AC','44363337',GETDATE(),'44363337',GETDATE())</v>
      </c>
    </row>
    <row r="90" spans="1:18" x14ac:dyDescent="0.35">
      <c r="A90" s="1" t="s">
        <v>15</v>
      </c>
      <c r="B90" s="1" t="s">
        <v>373</v>
      </c>
      <c r="C90" s="1" t="s">
        <v>158</v>
      </c>
      <c r="D90" s="1" t="s">
        <v>18</v>
      </c>
      <c r="E90">
        <v>999</v>
      </c>
      <c r="F90" t="str">
        <f t="shared" ref="F90:F109" si="6">CONCATENATE("-- Id: ",B90," / NombreQuery: ",C90," ",Q90)</f>
        <v>-- Id: 089 / NombreQuery: LISTAR mst_Actividades _x000D_
SELECT *_x000D_
  FROM mst_Actividades;</v>
      </c>
      <c r="G90" s="1">
        <f t="shared" si="4"/>
        <v>0</v>
      </c>
      <c r="H90" s="1" t="s">
        <v>135</v>
      </c>
      <c r="I90" s="1" t="s">
        <v>69</v>
      </c>
      <c r="J90" s="1" t="s">
        <v>126</v>
      </c>
      <c r="K90" s="1" t="s">
        <v>24</v>
      </c>
      <c r="L90" s="1" t="s">
        <v>25</v>
      </c>
      <c r="M90" s="1" t="s">
        <v>160</v>
      </c>
      <c r="N90" s="1" t="s">
        <v>25</v>
      </c>
      <c r="O90" s="1" t="s">
        <v>160</v>
      </c>
      <c r="P90">
        <v>9</v>
      </c>
      <c r="Q90" s="9" t="str">
        <f>RIGHT(VLOOKUP(C90,Todos!C:F,4,0),LEN(VLOOKUP(C90,Todos!C:F,4,0))-LEN(TRIM(C90))-26)</f>
        <v>_x000D_
SELECT *_x000D_
  FROM mst_Actividades;</v>
      </c>
      <c r="R90" s="6" t="str">
        <f t="shared" si="5"/>
        <v>INSERT INTO mst_QuerysSqlite VALUES('01','089','LISTAR mst_Actividades','0','999','-- Id: 089 / NombreQuery: LISTAR mst_Actividades _x000D_
SELECT *_x000D_
  FROM mst_Actividades;','0','DATATABLE','mst_Actividades','READ','AC','44363337',GETDATE(),'44363337',GETDATE())</v>
      </c>
    </row>
    <row r="91" spans="1:18" x14ac:dyDescent="0.35">
      <c r="A91" s="1" t="s">
        <v>15</v>
      </c>
      <c r="B91" s="1" t="s">
        <v>377</v>
      </c>
      <c r="C91" s="1" t="s">
        <v>162</v>
      </c>
      <c r="D91" s="1" t="s">
        <v>18</v>
      </c>
      <c r="E91">
        <v>999</v>
      </c>
      <c r="F91" t="str">
        <f t="shared" si="6"/>
        <v>-- Id: 090 / NombreQuery: OBTENER mst_Actividades _x000D_
SELECT *_x000D_
  FROM mst_Actividades_x000D_
 WHERE IdEmpresa = ? AND _x000D_
       Id = ?;</v>
      </c>
      <c r="G91" s="1">
        <f t="shared" si="4"/>
        <v>2</v>
      </c>
      <c r="H91" s="1" t="s">
        <v>135</v>
      </c>
      <c r="I91" s="1" t="s">
        <v>69</v>
      </c>
      <c r="J91" s="1" t="s">
        <v>126</v>
      </c>
      <c r="K91" s="1" t="s">
        <v>24</v>
      </c>
      <c r="L91" s="1" t="s">
        <v>25</v>
      </c>
      <c r="M91" s="1" t="s">
        <v>164</v>
      </c>
      <c r="N91" s="1" t="s">
        <v>25</v>
      </c>
      <c r="O91" s="1" t="s">
        <v>164</v>
      </c>
      <c r="P91">
        <v>9</v>
      </c>
      <c r="Q91" s="9" t="str">
        <f>RIGHT(VLOOKUP(C91,Todos!C:F,4,0),LEN(VLOOKUP(C91,Todos!C:F,4,0))-LEN(TRIM(C91))-26)</f>
        <v>_x000D_
SELECT *_x000D_
  FROM mst_Actividades_x000D_
 WHERE IdEmpresa = ? AND _x000D_
       Id = ?;</v>
      </c>
      <c r="R91" s="6" t="str">
        <f t="shared" si="5"/>
        <v>INSERT INTO mst_QuerysSqlite VALUES('01','090','OBTENER mst_Actividades','0','999','-- Id: 090 / NombreQuery: OBTENER mst_Actividades _x000D_
SELECT *_x000D_
  FROM mst_Actividades_x000D_
 WHERE IdEmpresa = ? AND _x000D_
       Id = ?;','2','DATATABLE','mst_Actividades','READ','AC','44363337',GETDATE(),'44363337',GETDATE())</v>
      </c>
    </row>
    <row r="92" spans="1:18" x14ac:dyDescent="0.35">
      <c r="A92" s="1" t="s">
        <v>15</v>
      </c>
      <c r="B92" s="1" t="s">
        <v>380</v>
      </c>
      <c r="C92" s="1" t="s">
        <v>72</v>
      </c>
      <c r="D92" s="1" t="s">
        <v>18</v>
      </c>
      <c r="E92">
        <v>10</v>
      </c>
      <c r="F92" t="str">
        <f t="shared" si="6"/>
        <v>--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92" s="1">
        <f t="shared" si="4"/>
        <v>0</v>
      </c>
      <c r="H92" s="1" t="s">
        <v>21</v>
      </c>
      <c r="I92" s="1" t="s">
        <v>75</v>
      </c>
      <c r="J92" s="1" t="s">
        <v>23</v>
      </c>
      <c r="K92" s="1" t="s">
        <v>24</v>
      </c>
      <c r="L92" s="1" t="s">
        <v>25</v>
      </c>
      <c r="M92" s="1" t="s">
        <v>70</v>
      </c>
      <c r="N92" s="1" t="s">
        <v>25</v>
      </c>
      <c r="O92" s="1" t="s">
        <v>70</v>
      </c>
      <c r="P92">
        <v>10</v>
      </c>
      <c r="Q92" s="9" t="str">
        <f>RIGHT(VLOOKUP(C92,Todos!C:F,4,0),LEN(VLOOKUP(C92,Todos!C:F,4,0))-LEN(TRIM(C92))-26)</f>
        <v>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92" s="6" t="str">
        <f t="shared" si="5"/>
        <v>INSERT INTO mst_QuerysSqlite VALUES('01','091','CREAR TABLA mst_Labores','0','10','--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);','0','NONQUERY','mst_Labores','CREATE TABLE','AC','44363337',GETDATE(),'44363337',GETDATE())</v>
      </c>
    </row>
    <row r="93" spans="1:18" x14ac:dyDescent="0.35">
      <c r="A93" s="1" t="s">
        <v>15</v>
      </c>
      <c r="B93" s="1" t="s">
        <v>384</v>
      </c>
      <c r="C93" s="1" t="s">
        <v>321</v>
      </c>
      <c r="D93" s="1" t="s">
        <v>18</v>
      </c>
      <c r="E93">
        <v>999</v>
      </c>
      <c r="F93" t="str">
        <f t="shared" si="6"/>
        <v>-- Id: 092 / NombreQuery: ACTUALIZAR mst_Labores _x000D_
UPDATE mst_Labores_x000D_
   SET Dex = ?,_x000D_
       IdEstado = ?,_x000D_
       IdUsuarioActualiza = ?,_x000D_
       FechaHoraActualizacion = DATETIME(''now'',_x000D_
                                         ''localtime'') _x000D_
 WHERE IdEmpresa = ? AND _x000D_
       IdActividad = ? AND _x000D_
       Id = ?;</v>
      </c>
      <c r="G93" s="1">
        <f t="shared" si="4"/>
        <v>6</v>
      </c>
      <c r="H93" s="1" t="s">
        <v>21</v>
      </c>
      <c r="I93" s="1" t="s">
        <v>75</v>
      </c>
      <c r="J93" s="1" t="s">
        <v>131</v>
      </c>
      <c r="K93" s="1" t="s">
        <v>24</v>
      </c>
      <c r="L93" s="1" t="s">
        <v>25</v>
      </c>
      <c r="M93" s="1" t="s">
        <v>323</v>
      </c>
      <c r="N93" s="1" t="s">
        <v>25</v>
      </c>
      <c r="O93" s="1" t="s">
        <v>323</v>
      </c>
      <c r="P93">
        <v>10</v>
      </c>
      <c r="Q93" s="9" t="str">
        <f>RIGHT(VLOOKUP(C93,Todos!C:F,4,0),LEN(VLOOKUP(C93,Todos!C:F,4,0))-LEN(TRIM(C93))-26)</f>
        <v>_x000D_
UPDATE mst_Labores_x000D_
   SET Dex = ?,_x000D_
       IdEstado = ?,_x000D_
       IdUsuarioActualiza = ?,_x000D_
       FechaHoraActualizacion = DATETIME(''now'',_x000D_
                                         ''localtime'') _x000D_
 WHERE IdEmpresa = ? AND _x000D_
       IdActividad = ? AND _x000D_
       Id = ?;</v>
      </c>
      <c r="R93" s="6" t="str">
        <f t="shared" si="5"/>
        <v>INSERT INTO mst_QuerysSqlite VALUES('01','092','ACTUALIZAR mst_Labores','0','999','-- Id: 092 / NombreQuery: ACTUALIZAR mst_Labores _x000D_
UPDATE mst_Labores_x000D_
   SET Dex = ?,_x000D_
       IdEstado = ?,_x000D_
       IdUsuarioActualiza = ?,_x000D_
       FechaHoraActualizacion = DATETIME(''''now'''',_x000D_
                                         ''''localtime'''') _x000D_
 WHERE IdEmpresa = ? AND _x000D_
       IdActividad = ? AND _x000D_
       Id = ?;','6','NONQUERY','mst_Labores','UPDATE','AC','44363337',GETDATE(),'44363337',GETDATE())</v>
      </c>
    </row>
    <row r="94" spans="1:18" x14ac:dyDescent="0.35">
      <c r="A94" s="1" t="s">
        <v>15</v>
      </c>
      <c r="B94" s="1" t="s">
        <v>388</v>
      </c>
      <c r="C94" s="1" t="s">
        <v>325</v>
      </c>
      <c r="D94" s="1" t="s">
        <v>18</v>
      </c>
      <c r="E94">
        <v>999</v>
      </c>
      <c r="F94" t="str">
        <f t="shared" si="6"/>
        <v>-- Id: 093 / NombreQuery: CLAVE VALOR mst_Labores _x000D_
SELECT Id Clave,_x000D_
       Dex Valor,_x000D_
       Id || '' | '' || Dex Concatenado_x000D_
  FROM mst_Labores_x000D_
 WHERE IdEmpresa = ? AND _x000D_
       IdActividad = ?;</v>
      </c>
      <c r="G94" s="1">
        <f t="shared" si="4"/>
        <v>2</v>
      </c>
      <c r="H94" s="1" t="s">
        <v>135</v>
      </c>
      <c r="I94" s="1" t="s">
        <v>75</v>
      </c>
      <c r="J94" s="1" t="s">
        <v>126</v>
      </c>
      <c r="K94" s="1" t="s">
        <v>24</v>
      </c>
      <c r="L94" s="1" t="s">
        <v>25</v>
      </c>
      <c r="M94" s="1" t="s">
        <v>323</v>
      </c>
      <c r="N94" s="1" t="s">
        <v>25</v>
      </c>
      <c r="O94" s="1" t="s">
        <v>323</v>
      </c>
      <c r="P94">
        <v>10</v>
      </c>
      <c r="Q94" s="9" t="str">
        <f>RIGHT(VLOOKUP(C94,Todos!C:F,4,0),LEN(VLOOKUP(C94,Todos!C:F,4,0))-LEN(TRIM(C94))-26)</f>
        <v>_x000D_
SELECT Id Clave,_x000D_
       Dex Valor,_x000D_
       Id || '' | '' || Dex Concatenado_x000D_
  FROM mst_Labores_x000D_
 WHERE IdEmpresa = ? AND _x000D_
       IdActividad = ?;</v>
      </c>
      <c r="R94" s="6" t="str">
        <f t="shared" si="5"/>
        <v>INSERT INTO mst_QuerysSqlite VALUES('01','093','CLAVE VALOR mst_Labores','0','999','-- Id: 093 / NombreQuery: CLAVE VALOR mst_Labores _x000D_
SELECT Id Clave,_x000D_
       Dex Valor,_x000D_
       Id || '''' | '''' || Dex Concatenado_x000D_
  FROM mst_Labores_x000D_
 WHERE IdEmpresa = ? AND _x000D_
       IdActividad = ?;','2','DATATABLE','mst_Labores','READ','AC','44363337',GETDATE(),'44363337',GETDATE())</v>
      </c>
    </row>
    <row r="95" spans="1:18" x14ac:dyDescent="0.35">
      <c r="A95" s="1" t="s">
        <v>15</v>
      </c>
      <c r="B95" s="1" t="s">
        <v>392</v>
      </c>
      <c r="C95" s="1" t="s">
        <v>328</v>
      </c>
      <c r="D95" s="1" t="s">
        <v>18</v>
      </c>
      <c r="E95">
        <v>999</v>
      </c>
      <c r="F95" t="str">
        <f t="shared" si="6"/>
        <v>-- Id: 094 / NombreQuery: DESCARGAR DATA mst_Labores _x000D_
EXEC sp_Dgm_Gen_ListarLabores</v>
      </c>
      <c r="G95" s="1">
        <f t="shared" si="4"/>
        <v>0</v>
      </c>
      <c r="H95" s="1" t="s">
        <v>135</v>
      </c>
      <c r="I95" s="1" t="s">
        <v>75</v>
      </c>
      <c r="J95" s="1" t="s">
        <v>126</v>
      </c>
      <c r="K95" s="1" t="s">
        <v>24</v>
      </c>
      <c r="L95" s="1" t="s">
        <v>25</v>
      </c>
      <c r="M95" s="1" t="s">
        <v>330</v>
      </c>
      <c r="N95" s="1" t="s">
        <v>25</v>
      </c>
      <c r="O95" s="1" t="s">
        <v>330</v>
      </c>
      <c r="P95">
        <v>10</v>
      </c>
      <c r="Q95" s="9" t="str">
        <f>RIGHT(VLOOKUP(C95,Todos!C:F,4,0),LEN(VLOOKUP(C95,Todos!C:F,4,0))-LEN(TRIM(C95))-26)</f>
        <v>_x000D_
EXEC sp_Dgm_Gen_ListarLabores</v>
      </c>
      <c r="R95" s="6" t="str">
        <f t="shared" si="5"/>
        <v>INSERT INTO mst_QuerysSqlite VALUES('01','094','DESCARGAR DATA mst_Labores','0','999','-- Id: 094 / NombreQuery: DESCARGAR DATA mst_Labores _x000D_
EXEC sp_Dgm_Gen_ListarLabores','0','DATATABLE','mst_Labores','READ','AC','44363337',GETDATE(),'44363337',GETDATE())</v>
      </c>
    </row>
    <row r="96" spans="1:18" x14ac:dyDescent="0.35">
      <c r="A96" s="1" t="s">
        <v>15</v>
      </c>
      <c r="B96" s="1" t="s">
        <v>396</v>
      </c>
      <c r="C96" s="1" t="s">
        <v>332</v>
      </c>
      <c r="D96" s="1" t="s">
        <v>18</v>
      </c>
      <c r="E96">
        <v>999</v>
      </c>
      <c r="F96" t="str">
        <f t="shared" si="6"/>
        <v>-- Id: 095 / NombreQuery: ELIMINAR mst_Labores _x000D_
DELETE FROM mst_Labores_x000D_
      WHERE IdEmpresa = ? AND _x000D_
            IdActividad = ? AND _x000D_
            Id = ?;</v>
      </c>
      <c r="G96" s="1">
        <f t="shared" si="4"/>
        <v>3</v>
      </c>
      <c r="H96" s="1" t="s">
        <v>21</v>
      </c>
      <c r="I96" s="1" t="s">
        <v>75</v>
      </c>
      <c r="J96" s="1" t="s">
        <v>143</v>
      </c>
      <c r="K96" s="1" t="s">
        <v>24</v>
      </c>
      <c r="L96" s="1" t="s">
        <v>25</v>
      </c>
      <c r="M96" s="1" t="s">
        <v>330</v>
      </c>
      <c r="N96" s="1" t="s">
        <v>25</v>
      </c>
      <c r="O96" s="1" t="s">
        <v>330</v>
      </c>
      <c r="P96">
        <v>10</v>
      </c>
      <c r="Q96" s="9" t="str">
        <f>RIGHT(VLOOKUP(C96,Todos!C:F,4,0),LEN(VLOOKUP(C96,Todos!C:F,4,0))-LEN(TRIM(C96))-26)</f>
        <v>_x000D_
DELETE FROM mst_Labores_x000D_
      WHERE IdEmpresa = ? AND _x000D_
            IdActividad = ? AND _x000D_
            Id = ?;</v>
      </c>
      <c r="R96" s="6" t="str">
        <f t="shared" si="5"/>
        <v>INSERT INTO mst_QuerysSqlite VALUES('01','095','ELIMINAR mst_Labores','0','999','-- Id: 095 / NombreQuery: ELIMINAR mst_Labores _x000D_
DELETE FROM mst_Labores_x000D_
      WHERE IdEmpresa = ? AND _x000D_
            IdActividad = ? AND _x000D_
            Id = ?;','3','NONQUERY','mst_Labores','DELETE','AC','44363337',GETDATE(),'44363337',GETDATE())</v>
      </c>
    </row>
    <row r="97" spans="1:18" x14ac:dyDescent="0.35">
      <c r="A97" s="1" t="s">
        <v>15</v>
      </c>
      <c r="B97" s="1" t="s">
        <v>399</v>
      </c>
      <c r="C97" s="1" t="s">
        <v>335</v>
      </c>
      <c r="D97" s="1" t="s">
        <v>18</v>
      </c>
      <c r="E97">
        <v>999</v>
      </c>
      <c r="F97" t="str">
        <f t="shared" si="6"/>
        <v>-- Id: 096 / NombreQuery: ELIMINAR TABLA mst_Labores _x000D_
DROP TABLE IF EXISTS mst_Labores;</v>
      </c>
      <c r="G97" s="1">
        <f t="shared" si="4"/>
        <v>0</v>
      </c>
      <c r="H97" s="1" t="s">
        <v>21</v>
      </c>
      <c r="I97" s="1" t="s">
        <v>75</v>
      </c>
      <c r="J97" s="1" t="s">
        <v>148</v>
      </c>
      <c r="K97" s="1" t="s">
        <v>24</v>
      </c>
      <c r="L97" s="1" t="s">
        <v>25</v>
      </c>
      <c r="M97" s="1" t="s">
        <v>337</v>
      </c>
      <c r="N97" s="1" t="s">
        <v>25</v>
      </c>
      <c r="O97" s="1" t="s">
        <v>337</v>
      </c>
      <c r="P97">
        <v>10</v>
      </c>
      <c r="Q97" s="9" t="str">
        <f>RIGHT(VLOOKUP(C97,Todos!C:F,4,0),LEN(VLOOKUP(C97,Todos!C:F,4,0))-LEN(TRIM(C97))-26)</f>
        <v>_x000D_
DROP TABLE IF EXISTS mst_Labores;</v>
      </c>
      <c r="R97" s="6" t="str">
        <f t="shared" si="5"/>
        <v>INSERT INTO mst_QuerysSqlite VALUES('01','096','ELIMINAR TABLA mst_Labores','0','999','-- Id: 096 / NombreQuery: ELIMINAR TABLA mst_Labores _x000D_
DROP TABLE IF EXISTS mst_Labores;','0','NONQUERY','mst_Labores','DELETE TABLE','AC','44363337',GETDATE(),'44363337',GETDATE())</v>
      </c>
    </row>
    <row r="98" spans="1:18" x14ac:dyDescent="0.35">
      <c r="A98" s="1" t="s">
        <v>15</v>
      </c>
      <c r="B98" s="1" t="s">
        <v>403</v>
      </c>
      <c r="C98" s="1" t="s">
        <v>339</v>
      </c>
      <c r="D98" s="1" t="s">
        <v>18</v>
      </c>
      <c r="E98">
        <v>999</v>
      </c>
      <c r="F98" t="str">
        <f t="shared" si="6"/>
        <v>--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G98" s="1">
        <f t="shared" si="4"/>
        <v>7</v>
      </c>
      <c r="H98" s="1" t="s">
        <v>21</v>
      </c>
      <c r="I98" s="1" t="s">
        <v>75</v>
      </c>
      <c r="J98" s="1" t="s">
        <v>152</v>
      </c>
      <c r="K98" s="1" t="s">
        <v>24</v>
      </c>
      <c r="L98" s="1" t="s">
        <v>25</v>
      </c>
      <c r="M98" s="1" t="s">
        <v>337</v>
      </c>
      <c r="N98" s="1" t="s">
        <v>25</v>
      </c>
      <c r="O98" s="1" t="s">
        <v>337</v>
      </c>
      <c r="P98">
        <v>10</v>
      </c>
      <c r="Q98" s="9" t="str">
        <f>RIGHT(VLOOKUP(C98,Todos!C:F,4,0),LEN(VLOOKUP(C98,Todos!C:F,4,0))-LEN(TRIM(C98))-26)</f>
        <v>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R98" s="6" t="str">
        <f t="shared" si="5"/>
        <v>INSERT INTO mst_QuerysSqlite VALUES('01','097','INSERTAR mst_Labores','0','999','--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);','7','NONQUERY','mst_Labores','CREATE','AC','44363337',GETDATE(),'44363337',GETDATE())</v>
      </c>
    </row>
    <row r="99" spans="1:18" x14ac:dyDescent="0.35">
      <c r="A99" s="1" t="s">
        <v>15</v>
      </c>
      <c r="B99" s="1" t="s">
        <v>406</v>
      </c>
      <c r="C99" s="1" t="s">
        <v>342</v>
      </c>
      <c r="D99" s="1" t="s">
        <v>18</v>
      </c>
      <c r="E99">
        <v>999</v>
      </c>
      <c r="F99" t="str">
        <f t="shared" si="6"/>
        <v>-- Id: 098 / NombreQuery: LIMPIAR TABLA mst_Labores _x000D_
DELETE FROM mst_Labores;</v>
      </c>
      <c r="G99" s="1">
        <f t="shared" si="4"/>
        <v>0</v>
      </c>
      <c r="H99" s="1" t="s">
        <v>21</v>
      </c>
      <c r="I99" s="1" t="s">
        <v>75</v>
      </c>
      <c r="J99" s="1" t="s">
        <v>143</v>
      </c>
      <c r="K99" s="1" t="s">
        <v>24</v>
      </c>
      <c r="L99" s="1" t="s">
        <v>25</v>
      </c>
      <c r="M99" s="1" t="s">
        <v>344</v>
      </c>
      <c r="N99" s="1" t="s">
        <v>25</v>
      </c>
      <c r="O99" s="1" t="s">
        <v>344</v>
      </c>
      <c r="P99">
        <v>10</v>
      </c>
      <c r="Q99" s="9" t="str">
        <f>RIGHT(VLOOKUP(C99,Todos!C:F,4,0),LEN(VLOOKUP(C99,Todos!C:F,4,0))-LEN(TRIM(C99))-26)</f>
        <v>_x000D_
DELETE FROM mst_Labores;</v>
      </c>
      <c r="R99" s="6" t="str">
        <f t="shared" si="5"/>
        <v>INSERT INTO mst_QuerysSqlite VALUES('01','098','LIMPIAR TABLA mst_Labores','0','999','-- Id: 098 / NombreQuery: LIMPIAR TABLA mst_Labores _x000D_
DELETE FROM mst_Labores;','0','NONQUERY','mst_Labores','DELETE','AC','44363337',GETDATE(),'44363337',GETDATE())</v>
      </c>
    </row>
    <row r="100" spans="1:18" x14ac:dyDescent="0.35">
      <c r="A100" s="1" t="s">
        <v>15</v>
      </c>
      <c r="B100" s="1" t="s">
        <v>410</v>
      </c>
      <c r="C100" s="1" t="s">
        <v>346</v>
      </c>
      <c r="D100" s="1" t="s">
        <v>18</v>
      </c>
      <c r="E100">
        <v>999</v>
      </c>
      <c r="F100" t="str">
        <f t="shared" si="6"/>
        <v>-- Id: 099 / NombreQuery: LISTAR mst_Labores _x000D_
SELECT *_x000D_
  FROM mst_Labores;</v>
      </c>
      <c r="G100" s="1">
        <f t="shared" si="4"/>
        <v>0</v>
      </c>
      <c r="H100" s="1" t="s">
        <v>135</v>
      </c>
      <c r="I100" s="1" t="s">
        <v>75</v>
      </c>
      <c r="J100" s="1" t="s">
        <v>126</v>
      </c>
      <c r="K100" s="1" t="s">
        <v>24</v>
      </c>
      <c r="L100" s="1" t="s">
        <v>25</v>
      </c>
      <c r="M100" s="1" t="s">
        <v>344</v>
      </c>
      <c r="N100" s="1" t="s">
        <v>25</v>
      </c>
      <c r="O100" s="1" t="s">
        <v>344</v>
      </c>
      <c r="P100">
        <v>10</v>
      </c>
      <c r="Q100" s="9" t="str">
        <f>RIGHT(VLOOKUP(C100,Todos!C:F,4,0),LEN(VLOOKUP(C100,Todos!C:F,4,0))-LEN(TRIM(C100))-26)</f>
        <v>_x000D_
SELECT *_x000D_
  FROM mst_Labores;</v>
      </c>
      <c r="R100" s="6" t="str">
        <f t="shared" si="5"/>
        <v>INSERT INTO mst_QuerysSqlite VALUES('01','099','LISTAR mst_Labores','0','999','-- Id: 099 / NombreQuery: LISTAR mst_Labores _x000D_
SELECT *_x000D_
  FROM mst_Labores;','0','DATATABLE','mst_Labores','READ','AC','44363337',GETDATE(),'44363337',GETDATE())</v>
      </c>
    </row>
    <row r="101" spans="1:18" x14ac:dyDescent="0.35">
      <c r="A101" s="1" t="s">
        <v>15</v>
      </c>
      <c r="B101" s="1" t="s">
        <v>414</v>
      </c>
      <c r="C101" s="1" t="s">
        <v>349</v>
      </c>
      <c r="D101" s="1" t="s">
        <v>18</v>
      </c>
      <c r="E101">
        <v>999</v>
      </c>
      <c r="F101" t="str">
        <f t="shared" si="6"/>
        <v>-- Id: 100 / NombreQuery: OBTENER mst_Labores _x000D_
SELECT *_x000D_
  FROM mst_Labores_x000D_
 WHERE IdEmpresa = ? AND _x000D_
       IdActividad = ? AND _x000D_
       Id = ?;</v>
      </c>
      <c r="G101" s="1">
        <f t="shared" si="4"/>
        <v>3</v>
      </c>
      <c r="H101" s="1" t="s">
        <v>135</v>
      </c>
      <c r="I101" s="1" t="s">
        <v>75</v>
      </c>
      <c r="J101" s="1" t="s">
        <v>126</v>
      </c>
      <c r="K101" s="1" t="s">
        <v>24</v>
      </c>
      <c r="L101" s="1" t="s">
        <v>25</v>
      </c>
      <c r="M101" s="1" t="s">
        <v>351</v>
      </c>
      <c r="N101" s="1" t="s">
        <v>25</v>
      </c>
      <c r="O101" s="1" t="s">
        <v>351</v>
      </c>
      <c r="P101">
        <v>10</v>
      </c>
      <c r="Q101" s="9" t="str">
        <f>RIGHT(VLOOKUP(C101,Todos!C:F,4,0),LEN(VLOOKUP(C101,Todos!C:F,4,0))-LEN(TRIM(C101))-26)</f>
        <v>_x000D_
SELECT *_x000D_
  FROM mst_Labores_x000D_
 WHERE IdEmpresa = ? AND _x000D_
       IdActividad = ? AND _x000D_
       Id = ?;</v>
      </c>
      <c r="R101" s="6" t="str">
        <f t="shared" si="5"/>
        <v>INSERT INTO mst_QuerysSqlite VALUES('01','100','OBTENER mst_Labores','0','999','-- Id: 100 / NombreQuery: OBTENER mst_Labores _x000D_
SELECT *_x000D_
  FROM mst_Labores_x000D_
 WHERE IdEmpresa = ? AND _x000D_
       IdActividad = ? AND _x000D_
       Id = ?;','3','DATATABLE','mst_Labores','READ','AC','44363337',GETDATE(),'44363337',GETDATE())</v>
      </c>
    </row>
    <row r="102" spans="1:18" x14ac:dyDescent="0.35">
      <c r="A102" s="1" t="s">
        <v>15</v>
      </c>
      <c r="B102" s="1" t="s">
        <v>417</v>
      </c>
      <c r="C102" s="1" t="s">
        <v>77</v>
      </c>
      <c r="D102" s="1" t="s">
        <v>18</v>
      </c>
      <c r="E102">
        <v>11</v>
      </c>
      <c r="F102" t="str">
        <f t="shared" si="6"/>
        <v>--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02" s="1">
        <f t="shared" si="4"/>
        <v>0</v>
      </c>
      <c r="H102" s="1" t="s">
        <v>21</v>
      </c>
      <c r="I102" s="1" t="s">
        <v>80</v>
      </c>
      <c r="J102" s="1" t="s">
        <v>23</v>
      </c>
      <c r="K102" s="1" t="s">
        <v>24</v>
      </c>
      <c r="L102" s="1" t="s">
        <v>25</v>
      </c>
      <c r="M102" s="1" t="s">
        <v>81</v>
      </c>
      <c r="N102" s="1" t="s">
        <v>25</v>
      </c>
      <c r="O102" s="1" t="s">
        <v>81</v>
      </c>
      <c r="P102">
        <v>11</v>
      </c>
      <c r="Q102" s="9" t="str">
        <f>RIGHT(VLOOKUP(C102,Todos!C:F,4,0),LEN(VLOOKUP(C102,Todos!C:F,4,0))-LEN(TRIM(C102))-26)</f>
        <v>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02" s="6" t="str">
        <f t="shared" si="5"/>
        <v>INSERT INTO mst_QuerysSqlite VALUES('01','101','CREAR TABLA mst_Consumidores','0','11','--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);','0','NONQUERY','mst_Consumidores','CREATE TABLE','AC','44363337',GETDATE(),'44363337',GETDATE())</v>
      </c>
    </row>
    <row r="103" spans="1:18" x14ac:dyDescent="0.35">
      <c r="A103" s="1" t="s">
        <v>15</v>
      </c>
      <c r="B103" s="1" t="s">
        <v>421</v>
      </c>
      <c r="C103" s="1" t="s">
        <v>166</v>
      </c>
      <c r="D103" s="1" t="s">
        <v>18</v>
      </c>
      <c r="E103">
        <v>999</v>
      </c>
      <c r="F103" t="str">
        <f t="shared" si="6"/>
        <v>-- Id: 102 / NombreQuery: ACTUALIZAR mst_Consumidores _x000D_
UPDATE mst_Consumidores_x000D_
   SET Dex = ?,_x000D_
       IdEstado = ?,_x000D_
       IdUsuarioActualiza = ?,_x000D_
       FechaHoraActualizacion = DATETIME(''now'',_x000D_
                                         ''localtime'') _x000D_
 WHERE IdEmpresa = ? AND _x000D_
       Id = ?;</v>
      </c>
      <c r="G103" s="1">
        <f t="shared" si="4"/>
        <v>5</v>
      </c>
      <c r="H103" s="1" t="s">
        <v>21</v>
      </c>
      <c r="I103" s="1" t="s">
        <v>80</v>
      </c>
      <c r="J103" s="1" t="s">
        <v>131</v>
      </c>
      <c r="K103" s="1" t="s">
        <v>24</v>
      </c>
      <c r="L103" s="1" t="s">
        <v>25</v>
      </c>
      <c r="M103" s="1" t="s">
        <v>164</v>
      </c>
      <c r="N103" s="1" t="s">
        <v>25</v>
      </c>
      <c r="O103" s="1" t="s">
        <v>164</v>
      </c>
      <c r="P103">
        <v>11</v>
      </c>
      <c r="Q103" s="9" t="str">
        <f>RIGHT(VLOOKUP(C103,Todos!C:F,4,0),LEN(VLOOKUP(C103,Todos!C:F,4,0))-LEN(TRIM(C103))-26)</f>
        <v>_x000D_
UPDATE mst_Consumidores_x000D_
   SET Dex = ?,_x000D_
       IdEstado = ?,_x000D_
       IdUsuarioActualiza = ?,_x000D_
       FechaHoraActualizacion = DATETIME(''now'',_x000D_
                                         ''localtime'') _x000D_
 WHERE IdEmpresa = ? AND _x000D_
       Id = ?;</v>
      </c>
      <c r="R103" s="6" t="str">
        <f t="shared" si="5"/>
        <v>INSERT INTO mst_QuerysSqlite VALUES('01','102','ACTUALIZAR mst_Consumidores','0','999','-- Id: 102 / NombreQuery: ACTUALIZAR mst_Consumidores _x000D_
UPDATE mst_Consumidores_x000D_
   SET Dex = ?,_x000D_
       IdEstado = ?,_x000D_
       IdUsuarioActualiza = ?,_x000D_
       FechaHoraActualizacion = DATETIME(''''now'''',_x000D_
                                         ''''localtime'''') _x000D_
 WHERE IdEmpresa = ? AND _x000D_
       Id = ?;','5','NONQUERY','mst_Consumidores','UPDATE','AC','44363337',GETDATE(),'44363337',GETDATE())</v>
      </c>
    </row>
    <row r="104" spans="1:18" x14ac:dyDescent="0.35">
      <c r="A104" s="1" t="s">
        <v>15</v>
      </c>
      <c r="B104" s="1" t="s">
        <v>425</v>
      </c>
      <c r="C104" s="1" t="s">
        <v>169</v>
      </c>
      <c r="D104" s="1" t="s">
        <v>18</v>
      </c>
      <c r="E104">
        <v>999</v>
      </c>
      <c r="F104" t="str">
        <f t="shared" si="6"/>
        <v>-- Id: 103 / NombreQuery: CLAVE VALOR mst_Consumidores _x000D_
SELECT Id Clave,_x000D_
       Dex Valor,_x000D_
       Id || '' | '' || Dex Concatenado_x000D_
  FROM mst_Consumidores_x000D_
 WHERE IdEmpresa = ?;</v>
      </c>
      <c r="G104" s="1">
        <f t="shared" si="4"/>
        <v>1</v>
      </c>
      <c r="H104" s="1" t="s">
        <v>135</v>
      </c>
      <c r="I104" s="1" t="s">
        <v>80</v>
      </c>
      <c r="J104" s="1" t="s">
        <v>126</v>
      </c>
      <c r="K104" s="1" t="s">
        <v>24</v>
      </c>
      <c r="L104" s="1" t="s">
        <v>25</v>
      </c>
      <c r="M104" s="1" t="s">
        <v>171</v>
      </c>
      <c r="N104" s="1" t="s">
        <v>25</v>
      </c>
      <c r="O104" s="1" t="s">
        <v>171</v>
      </c>
      <c r="P104">
        <v>11</v>
      </c>
      <c r="Q104" s="9" t="str">
        <f>RIGHT(VLOOKUP(C104,Todos!C:F,4,0),LEN(VLOOKUP(C104,Todos!C:F,4,0))-LEN(TRIM(C104))-26)</f>
        <v>_x000D_
SELECT Id Clave,_x000D_
       Dex Valor,_x000D_
       Id || '' | '' || Dex Concatenado_x000D_
  FROM mst_Consumidores_x000D_
 WHERE IdEmpresa = ?;</v>
      </c>
      <c r="R104" s="6" t="str">
        <f t="shared" si="5"/>
        <v>INSERT INTO mst_QuerysSqlite VALUES('01','103','CLAVE VALOR mst_Consumidores','0','999','-- Id: 103 / NombreQuery: CLAVE VALOR mst_Consumidores _x000D_
SELECT Id Clave,_x000D_
       Dex Valor,_x000D_
       Id || '''' | '''' || Dex Concatenado_x000D_
  FROM mst_Consumidores_x000D_
 WHERE IdEmpresa = ?;','1','DATATABLE','mst_Consumidores','READ','AC','44363337',GETDATE(),'44363337',GETDATE())</v>
      </c>
    </row>
    <row r="105" spans="1:18" x14ac:dyDescent="0.35">
      <c r="A105" s="1" t="s">
        <v>15</v>
      </c>
      <c r="B105" s="1" t="s">
        <v>428</v>
      </c>
      <c r="C105" s="1" t="s">
        <v>173</v>
      </c>
      <c r="D105" s="1" t="s">
        <v>18</v>
      </c>
      <c r="E105">
        <v>999</v>
      </c>
      <c r="F105" t="str">
        <f t="shared" si="6"/>
        <v>-- Id: 104 / NombreQuery: DESCARGAR DATA mst_Consumidores _x000D_
EXEC sp_Dgm_Gen_ListarConsumidores</v>
      </c>
      <c r="G105" s="1">
        <f t="shared" si="4"/>
        <v>0</v>
      </c>
      <c r="H105" s="1" t="s">
        <v>135</v>
      </c>
      <c r="I105" s="1" t="s">
        <v>80</v>
      </c>
      <c r="J105" s="1" t="s">
        <v>126</v>
      </c>
      <c r="K105" s="1" t="s">
        <v>24</v>
      </c>
      <c r="L105" s="1" t="s">
        <v>25</v>
      </c>
      <c r="M105" s="1" t="s">
        <v>171</v>
      </c>
      <c r="N105" s="1" t="s">
        <v>25</v>
      </c>
      <c r="O105" s="1" t="s">
        <v>171</v>
      </c>
      <c r="P105">
        <v>11</v>
      </c>
      <c r="Q105" s="9" t="str">
        <f>RIGHT(VLOOKUP(C105,Todos!C:F,4,0),LEN(VLOOKUP(C105,Todos!C:F,4,0))-LEN(TRIM(C105))-26)</f>
        <v>_x000D_
EXEC sp_Dgm_Gen_ListarConsumidores</v>
      </c>
      <c r="R105" s="6" t="str">
        <f t="shared" si="5"/>
        <v>INSERT INTO mst_QuerysSqlite VALUES('01','104','DESCARGAR DATA mst_Consumidores','0','999','-- Id: 104 / NombreQuery: DESCARGAR DATA mst_Consumidores _x000D_
EXEC sp_Dgm_Gen_ListarConsumidores','0','DATATABLE','mst_Consumidores','READ','AC','44363337',GETDATE(),'44363337',GETDATE())</v>
      </c>
    </row>
    <row r="106" spans="1:18" x14ac:dyDescent="0.35">
      <c r="A106" s="1" t="s">
        <v>15</v>
      </c>
      <c r="B106" s="1" t="s">
        <v>432</v>
      </c>
      <c r="C106" s="1" t="s">
        <v>176</v>
      </c>
      <c r="D106" s="1" t="s">
        <v>18</v>
      </c>
      <c r="E106">
        <v>999</v>
      </c>
      <c r="F106" t="str">
        <f t="shared" si="6"/>
        <v>-- Id: 105 / NombreQuery: ELIMINAR mst_Consumidores _x000D_
DELETE FROM mst_Consumidores_x000D_
      WHERE IdEmpresa = ? AND _x000D_
            Id = ?;</v>
      </c>
      <c r="G106" s="1">
        <f t="shared" si="4"/>
        <v>2</v>
      </c>
      <c r="H106" s="1" t="s">
        <v>21</v>
      </c>
      <c r="I106" s="1" t="s">
        <v>80</v>
      </c>
      <c r="J106" s="1" t="s">
        <v>143</v>
      </c>
      <c r="K106" s="1" t="s">
        <v>24</v>
      </c>
      <c r="L106" s="1" t="s">
        <v>25</v>
      </c>
      <c r="M106" s="1" t="s">
        <v>178</v>
      </c>
      <c r="N106" s="1" t="s">
        <v>25</v>
      </c>
      <c r="O106" s="1" t="s">
        <v>178</v>
      </c>
      <c r="P106">
        <v>11</v>
      </c>
      <c r="Q106" s="9" t="str">
        <f>RIGHT(VLOOKUP(C106,Todos!C:F,4,0),LEN(VLOOKUP(C106,Todos!C:F,4,0))-LEN(TRIM(C106))-26)</f>
        <v>_x000D_
DELETE FROM mst_Consumidores_x000D_
      WHERE IdEmpresa = ? AND _x000D_
            Id = ?;</v>
      </c>
      <c r="R106" s="6" t="str">
        <f t="shared" si="5"/>
        <v>INSERT INTO mst_QuerysSqlite VALUES('01','105','ELIMINAR mst_Consumidores','0','999','-- Id: 105 / NombreQuery: ELIMINAR mst_Consumidores _x000D_
DELETE FROM mst_Consumidores_x000D_
      WHERE IdEmpresa = ? AND _x000D_
            Id = ?;','2','NONQUERY','mst_Consumidores','DELETE','AC','44363337',GETDATE(),'44363337',GETDATE())</v>
      </c>
    </row>
    <row r="107" spans="1:18" x14ac:dyDescent="0.35">
      <c r="A107" s="1" t="s">
        <v>15</v>
      </c>
      <c r="B107" s="1" t="s">
        <v>436</v>
      </c>
      <c r="C107" s="1" t="s">
        <v>180</v>
      </c>
      <c r="D107" s="1" t="s">
        <v>18</v>
      </c>
      <c r="E107">
        <v>999</v>
      </c>
      <c r="F107" t="str">
        <f t="shared" si="6"/>
        <v>-- Id: 106 / NombreQuery: ELIMINAR TABLA mst_Consumidores _x000D_
DROP TABLE IF EXISTS mst_Consumidores;</v>
      </c>
      <c r="G107" s="1">
        <f t="shared" si="4"/>
        <v>0</v>
      </c>
      <c r="H107" s="1" t="s">
        <v>21</v>
      </c>
      <c r="I107" s="1" t="s">
        <v>80</v>
      </c>
      <c r="J107" s="1" t="s">
        <v>148</v>
      </c>
      <c r="K107" s="1" t="s">
        <v>24</v>
      </c>
      <c r="L107" s="1" t="s">
        <v>25</v>
      </c>
      <c r="M107" s="1" t="s">
        <v>178</v>
      </c>
      <c r="N107" s="1" t="s">
        <v>25</v>
      </c>
      <c r="O107" s="1" t="s">
        <v>178</v>
      </c>
      <c r="P107">
        <v>11</v>
      </c>
      <c r="Q107" s="9" t="str">
        <f>RIGHT(VLOOKUP(C107,Todos!C:F,4,0),LEN(VLOOKUP(C107,Todos!C:F,4,0))-LEN(TRIM(C107))-26)</f>
        <v>_x000D_
DROP TABLE IF EXISTS mst_Consumidores;</v>
      </c>
      <c r="R107" s="6" t="str">
        <f t="shared" si="5"/>
        <v>INSERT INTO mst_QuerysSqlite VALUES('01','106','ELIMINAR TABLA mst_Consumidores','0','999','-- Id: 106 / NombreQuery: ELIMINAR TABLA mst_Consumidores _x000D_
DROP TABLE IF EXISTS mst_Consumidores;','0','NONQUERY','mst_Consumidores','DELETE TABLE','AC','44363337',GETDATE(),'44363337',GETDATE())</v>
      </c>
    </row>
    <row r="108" spans="1:18" x14ac:dyDescent="0.35">
      <c r="A108" s="1" t="s">
        <v>15</v>
      </c>
      <c r="B108" s="1" t="s">
        <v>439</v>
      </c>
      <c r="C108" s="1" t="s">
        <v>183</v>
      </c>
      <c r="D108" s="1" t="s">
        <v>18</v>
      </c>
      <c r="E108">
        <v>999</v>
      </c>
      <c r="F108" t="str">
        <f t="shared" si="6"/>
        <v>--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G108" s="1">
        <f t="shared" si="4"/>
        <v>6</v>
      </c>
      <c r="H108" s="1" t="s">
        <v>21</v>
      </c>
      <c r="I108" s="1" t="s">
        <v>80</v>
      </c>
      <c r="J108" s="1" t="s">
        <v>152</v>
      </c>
      <c r="K108" s="1" t="s">
        <v>24</v>
      </c>
      <c r="L108" s="1" t="s">
        <v>25</v>
      </c>
      <c r="M108" s="1" t="s">
        <v>185</v>
      </c>
      <c r="N108" s="1" t="s">
        <v>25</v>
      </c>
      <c r="O108" s="1" t="s">
        <v>185</v>
      </c>
      <c r="P108">
        <v>11</v>
      </c>
      <c r="Q108" s="9" t="str">
        <f>RIGHT(VLOOKUP(C108,Todos!C:F,4,0),LEN(VLOOKUP(C108,Todos!C:F,4,0))-LEN(TRIM(C108))-26)</f>
        <v>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R108" s="6" t="str">
        <f t="shared" si="5"/>
        <v>INSERT INTO mst_QuerysSqlite VALUES('01','107','INSERTAR mst_Consumidores','0','999','--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);','6','NONQUERY','mst_Consumidores','CREATE','AC','44363337',GETDATE(),'44363337',GETDATE())</v>
      </c>
    </row>
    <row r="109" spans="1:18" x14ac:dyDescent="0.35">
      <c r="A109" s="1" t="s">
        <v>15</v>
      </c>
      <c r="B109" s="1" t="s">
        <v>443</v>
      </c>
      <c r="C109" s="1" t="s">
        <v>187</v>
      </c>
      <c r="D109" s="1" t="s">
        <v>18</v>
      </c>
      <c r="E109">
        <v>999</v>
      </c>
      <c r="F109" t="str">
        <f t="shared" si="6"/>
        <v>-- Id: 108 / NombreQuery: LIMPIAR TABLA mst_Consumidores _x000D_
DELETE FROM mst_Consumidores;</v>
      </c>
      <c r="G109" s="1">
        <f t="shared" si="4"/>
        <v>0</v>
      </c>
      <c r="H109" s="1" t="s">
        <v>21</v>
      </c>
      <c r="I109" s="1" t="s">
        <v>80</v>
      </c>
      <c r="J109" s="1" t="s">
        <v>143</v>
      </c>
      <c r="K109" s="1" t="s">
        <v>24</v>
      </c>
      <c r="L109" s="1" t="s">
        <v>25</v>
      </c>
      <c r="M109" s="1" t="s">
        <v>185</v>
      </c>
      <c r="N109" s="1" t="s">
        <v>25</v>
      </c>
      <c r="O109" s="1" t="s">
        <v>185</v>
      </c>
      <c r="P109">
        <v>11</v>
      </c>
      <c r="Q109" s="9" t="str">
        <f>RIGHT(VLOOKUP(C109,Todos!C:F,4,0),LEN(VLOOKUP(C109,Todos!C:F,4,0))-LEN(TRIM(C109))-26)</f>
        <v>_x000D_
DELETE FROM mst_Consumidores;</v>
      </c>
      <c r="R109" s="6" t="str">
        <f t="shared" si="5"/>
        <v>INSERT INTO mst_QuerysSqlite VALUES('01','108','LIMPIAR TABLA mst_Consumidores','0','999','-- Id: 108 / NombreQuery: LIMPIAR TABLA mst_Consumidores _x000D_
DELETE FROM mst_Consumidores;','0','NONQUERY','mst_Consumidores','DELETE','AC','44363337',GETDATE(),'44363337',GETDATE())</v>
      </c>
    </row>
    <row r="110" spans="1:18" x14ac:dyDescent="0.35">
      <c r="A110" s="1" t="s">
        <v>15</v>
      </c>
      <c r="B110" s="1" t="s">
        <v>447</v>
      </c>
      <c r="C110" s="1" t="s">
        <v>190</v>
      </c>
      <c r="D110" s="1" t="s">
        <v>18</v>
      </c>
      <c r="E110">
        <v>999</v>
      </c>
      <c r="F110" t="str">
        <f>CONCATENATE("-- Id: ",B110," / NombreQuery: ",C110," ",Q110)</f>
        <v>-- Id: 109 / NombreQuery: LISTAR mst_Consumidores _x000D_
SELECT *_x000D_
  FROM mst_Consumidores;</v>
      </c>
      <c r="G110" s="1">
        <f t="shared" si="4"/>
        <v>0</v>
      </c>
      <c r="H110" s="1" t="s">
        <v>135</v>
      </c>
      <c r="I110" s="1" t="s">
        <v>80</v>
      </c>
      <c r="J110" s="1" t="s">
        <v>126</v>
      </c>
      <c r="K110" s="1" t="s">
        <v>24</v>
      </c>
      <c r="L110" s="1" t="s">
        <v>25</v>
      </c>
      <c r="M110" s="1" t="s">
        <v>192</v>
      </c>
      <c r="N110" s="1" t="s">
        <v>25</v>
      </c>
      <c r="O110" s="1" t="s">
        <v>192</v>
      </c>
      <c r="P110">
        <v>11</v>
      </c>
      <c r="Q110" s="9" t="str">
        <f>RIGHT(VLOOKUP(C110,Todos!C:F,4,0),LEN(VLOOKUP(C110,Todos!C:F,4,0))-LEN(TRIM(C110))-26)</f>
        <v>_x000D_
SELECT *_x000D_
  FROM mst_Consumidores;</v>
      </c>
      <c r="R110" s="6" t="str">
        <f t="shared" si="5"/>
        <v>INSERT INTO mst_QuerysSqlite VALUES('01','109','LISTAR mst_Consumidores','0','999','-- Id: 109 / NombreQuery: LISTAR mst_Consumidores _x000D_
SELECT *_x000D_
  FROM mst_Consumidores;','0','DATATABLE','mst_Consumidores','READ','AC','44363337',GETDATE(),'44363337',GETDATE())</v>
      </c>
    </row>
    <row r="111" spans="1:18" x14ac:dyDescent="0.35">
      <c r="A111" s="1" t="s">
        <v>15</v>
      </c>
      <c r="B111" s="1" t="s">
        <v>451</v>
      </c>
      <c r="C111" s="1" t="s">
        <v>194</v>
      </c>
      <c r="D111" s="1" t="s">
        <v>18</v>
      </c>
      <c r="E111">
        <v>999</v>
      </c>
      <c r="F111" t="str">
        <f t="shared" ref="F111:F131" si="7">CONCATENATE("-- Id: ",B111," / NombreQuery: ",C111," ",Q111)</f>
        <v>-- Id: 110 / NombreQuery: OBTENER mst_Consumidores _x000D_
SELECT *_x000D_
  FROM mst_Consumidores_x000D_
 WHERE IdEmpresa = ? AND _x000D_
       Id = ?;</v>
      </c>
      <c r="G111" s="1">
        <f t="shared" si="4"/>
        <v>2</v>
      </c>
      <c r="H111" s="1" t="s">
        <v>135</v>
      </c>
      <c r="I111" s="1" t="s">
        <v>80</v>
      </c>
      <c r="J111" s="1" t="s">
        <v>126</v>
      </c>
      <c r="K111" s="1" t="s">
        <v>24</v>
      </c>
      <c r="L111" s="1" t="s">
        <v>25</v>
      </c>
      <c r="M111" s="1" t="s">
        <v>192</v>
      </c>
      <c r="N111" s="1" t="s">
        <v>25</v>
      </c>
      <c r="O111" s="1" t="s">
        <v>192</v>
      </c>
      <c r="P111">
        <v>11</v>
      </c>
      <c r="Q111" s="9" t="str">
        <f>RIGHT(VLOOKUP(C111,Todos!C:F,4,0),LEN(VLOOKUP(C111,Todos!C:F,4,0))-LEN(TRIM(C111))-26)</f>
        <v>_x000D_
SELECT *_x000D_
  FROM mst_Consumidores_x000D_
 WHERE IdEmpresa = ? AND _x000D_
       Id = ?;</v>
      </c>
      <c r="R111" s="6" t="str">
        <f t="shared" si="5"/>
        <v>INSERT INTO mst_QuerysSqlite VALUES('01','110','OBTENER mst_Consumidores','0','999','-- Id: 110 / NombreQuery: OBTENER mst_Consumidores _x000D_
SELECT *_x000D_
  FROM mst_Consumidores_x000D_
 WHERE IdEmpresa = ? AND _x000D_
       Id = ?;','2','DATATABLE','mst_Consumidores','READ','AC','44363337',GETDATE(),'44363337',GETDATE())</v>
      </c>
    </row>
    <row r="112" spans="1:18" x14ac:dyDescent="0.35">
      <c r="A112" s="1" t="s">
        <v>15</v>
      </c>
      <c r="B112" s="1" t="s">
        <v>455</v>
      </c>
      <c r="C112" s="1" t="s">
        <v>113</v>
      </c>
      <c r="D112" s="1" t="s">
        <v>18</v>
      </c>
      <c r="E112">
        <v>12</v>
      </c>
      <c r="F112" t="str">
        <f t="shared" si="7"/>
        <v>--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12" s="1">
        <f t="shared" si="4"/>
        <v>0</v>
      </c>
      <c r="H112" s="1" t="s">
        <v>21</v>
      </c>
      <c r="I112" s="1" t="s">
        <v>115</v>
      </c>
      <c r="J112" s="1" t="s">
        <v>23</v>
      </c>
      <c r="K112" s="1" t="s">
        <v>24</v>
      </c>
      <c r="L112" s="1" t="s">
        <v>25</v>
      </c>
      <c r="M112" s="1" t="s">
        <v>116</v>
      </c>
      <c r="N112" s="1" t="s">
        <v>25</v>
      </c>
      <c r="O112" s="1" t="s">
        <v>116</v>
      </c>
      <c r="P112">
        <v>12</v>
      </c>
      <c r="Q112" s="9" t="str">
        <f>RIGHT(VLOOKUP(C112,Todos!C:F,4,0),LEN(VLOOKUP(C112,Todos!C:F,4,0))-LEN(TRIM(C112))-26)</f>
        <v>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12" s="6" t="str">
        <f t="shared" si="5"/>
        <v>INSERT INTO mst_QuerysSqlite VALUES('01','111','CREAR TABLA mst_Turnos','0','12','--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);','0','NONQUERY','mst_Turnos','CREATE TABLE','AC','44363337',GETDATE(),'44363337',GETDATE())</v>
      </c>
    </row>
    <row r="113" spans="1:18" x14ac:dyDescent="0.35">
      <c r="A113" s="1" t="s">
        <v>15</v>
      </c>
      <c r="B113" s="1" t="s">
        <v>458</v>
      </c>
      <c r="C113" s="1" t="s">
        <v>486</v>
      </c>
      <c r="D113" s="1" t="s">
        <v>18</v>
      </c>
      <c r="E113">
        <v>999</v>
      </c>
      <c r="F113" t="str">
        <f t="shared" si="7"/>
        <v>-- Id: 112 / NombreQuery: ACTUALIZAR mst_Turnos _x000D_
UPDATE mst_Turnos_x000D_
   SET Dex = ?,_x000D_
       IdEstado = ?,_x000D_
       IdUsuarioActualiza = ?,_x000D_
       FechaHoraActualiza = DATETIME(''now'',_x000D_
                                     ''localtime'') _x000D_
 WHERE IdEmpresa = ? AND _x000D_
       Id = ?;</v>
      </c>
      <c r="G113" s="1">
        <f t="shared" si="4"/>
        <v>5</v>
      </c>
      <c r="H113" s="1" t="s">
        <v>21</v>
      </c>
      <c r="I113" s="1" t="s">
        <v>115</v>
      </c>
      <c r="J113" s="1" t="s">
        <v>131</v>
      </c>
      <c r="K113" s="1" t="s">
        <v>24</v>
      </c>
      <c r="L113" s="1" t="s">
        <v>25</v>
      </c>
      <c r="M113" s="1" t="s">
        <v>484</v>
      </c>
      <c r="N113" s="1" t="s">
        <v>25</v>
      </c>
      <c r="O113" s="1" t="s">
        <v>484</v>
      </c>
      <c r="P113">
        <v>12</v>
      </c>
      <c r="Q113" s="9" t="str">
        <f>RIGHT(VLOOKUP(C113,Todos!C:F,4,0),LEN(VLOOKUP(C113,Todos!C:F,4,0))-LEN(TRIM(C113))-26)</f>
        <v>_x000D_
UPDATE mst_Turnos_x000D_
   SET Dex = ?,_x000D_
       IdEstado = ?,_x000D_
       IdUsuarioActualiza = ?,_x000D_
       FechaHoraActualiza = DATETIME(''now'',_x000D_
                                     ''localtime'') _x000D_
 WHERE IdEmpresa = ? AND _x000D_
       Id = ?;</v>
      </c>
      <c r="R113" s="6" t="str">
        <f t="shared" si="5"/>
        <v>INSERT INTO mst_QuerysSqlite VALUES('01','112','ACTUALIZAR mst_Turnos','0','999','-- Id: 112 / NombreQuery: ACTUALIZAR mst_Turnos _x000D_
UPDATE mst_Turnos_x000D_
   SET Dex = ?,_x000D_
       IdEstado = ?,_x000D_
       IdUsuarioActualiza = ?,_x000D_
       FechaHoraActualiza = DATETIME(''''now'''',_x000D_
                                     ''''localtime'''') _x000D_
 WHERE IdEmpresa = ? AND _x000D_
       Id = ?;','5','NONQUERY','mst_Turnos','UPDATE','AC','44363337',GETDATE(),'44363337',GETDATE())</v>
      </c>
    </row>
    <row r="114" spans="1:18" x14ac:dyDescent="0.35">
      <c r="A114" s="1" t="s">
        <v>15</v>
      </c>
      <c r="B114" s="1" t="s">
        <v>462</v>
      </c>
      <c r="C114" s="1" t="s">
        <v>489</v>
      </c>
      <c r="D114" s="1" t="s">
        <v>18</v>
      </c>
      <c r="E114">
        <v>999</v>
      </c>
      <c r="F114" t="str">
        <f t="shared" si="7"/>
        <v>-- Id: 113 / NombreQuery: CLAVE VALOR mst_Turnos _x000D_
SELECT Id Clave,_x000D_
       Dex Valor,_x000D_
       Id || '' | '' || Dex Concatenado_x000D_
  FROM mst_Turnos_x000D_
 WHERE IdEmpresa = ?;</v>
      </c>
      <c r="G114" s="1">
        <f t="shared" si="4"/>
        <v>1</v>
      </c>
      <c r="H114" s="1" t="s">
        <v>135</v>
      </c>
      <c r="I114" s="1" t="s">
        <v>115</v>
      </c>
      <c r="J114" s="1" t="s">
        <v>126</v>
      </c>
      <c r="K114" s="1" t="s">
        <v>24</v>
      </c>
      <c r="L114" s="1" t="s">
        <v>25</v>
      </c>
      <c r="M114" s="1" t="s">
        <v>491</v>
      </c>
      <c r="N114" s="1" t="s">
        <v>25</v>
      </c>
      <c r="O114" s="1" t="s">
        <v>491</v>
      </c>
      <c r="P114">
        <v>12</v>
      </c>
      <c r="Q114" s="9" t="str">
        <f>RIGHT(VLOOKUP(C114,Todos!C:F,4,0),LEN(VLOOKUP(C114,Todos!C:F,4,0))-LEN(TRIM(C114))-26)</f>
        <v>_x000D_
SELECT Id Clave,_x000D_
       Dex Valor,_x000D_
       Id || '' | '' || Dex Concatenado_x000D_
  FROM mst_Turnos_x000D_
 WHERE IdEmpresa = ?;</v>
      </c>
      <c r="R114" s="6" t="str">
        <f t="shared" si="5"/>
        <v>INSERT INTO mst_QuerysSqlite VALUES('01','113','CLAVE VALOR mst_Turnos','0','999','-- Id: 113 / NombreQuery: CLAVE VALOR mst_Turnos _x000D_
SELECT Id Clave,_x000D_
       Dex Valor,_x000D_
       Id || '''' | '''' || Dex Concatenado_x000D_
  FROM mst_Turnos_x000D_
 WHERE IdEmpresa = ?;','1','DATATABLE','mst_Turnos','READ','AC','44363337',GETDATE(),'44363337',GETDATE())</v>
      </c>
    </row>
    <row r="115" spans="1:18" x14ac:dyDescent="0.35">
      <c r="A115" s="1" t="s">
        <v>15</v>
      </c>
      <c r="B115" s="1" t="s">
        <v>466</v>
      </c>
      <c r="C115" s="1" t="s">
        <v>493</v>
      </c>
      <c r="D115" s="1" t="s">
        <v>18</v>
      </c>
      <c r="E115">
        <v>999</v>
      </c>
      <c r="F115" t="str">
        <f t="shared" si="7"/>
        <v>-- Id: 114 / NombreQuery: DESCARGAR DATA mst_Turnos _x000D_
EXEC sp_Dgm_Gen_ListarTurnos</v>
      </c>
      <c r="G115" s="1">
        <f t="shared" si="4"/>
        <v>0</v>
      </c>
      <c r="H115" s="1" t="s">
        <v>135</v>
      </c>
      <c r="I115" s="1" t="s">
        <v>115</v>
      </c>
      <c r="J115" s="1" t="s">
        <v>126</v>
      </c>
      <c r="K115" s="1" t="s">
        <v>24</v>
      </c>
      <c r="L115" s="1" t="s">
        <v>25</v>
      </c>
      <c r="M115" s="1" t="s">
        <v>491</v>
      </c>
      <c r="N115" s="1" t="s">
        <v>25</v>
      </c>
      <c r="O115" s="1" t="s">
        <v>491</v>
      </c>
      <c r="P115">
        <v>12</v>
      </c>
      <c r="Q115" s="9" t="str">
        <f>RIGHT(VLOOKUP(C115,Todos!C:F,4,0),LEN(VLOOKUP(C115,Todos!C:F,4,0))-LEN(TRIM(C115))-26)</f>
        <v>_x000D_
EXEC sp_Dgm_Gen_ListarTurnos</v>
      </c>
      <c r="R115" s="6" t="str">
        <f t="shared" si="5"/>
        <v>INSERT INTO mst_QuerysSqlite VALUES('01','114','DESCARGAR DATA mst_Turnos','0','999','-- Id: 114 / NombreQuery: DESCARGAR DATA mst_Turnos _x000D_
EXEC sp_Dgm_Gen_ListarTurnos','0','DATATABLE','mst_Turnos','READ','AC','44363337',GETDATE(),'44363337',GETDATE())</v>
      </c>
    </row>
    <row r="116" spans="1:18" x14ac:dyDescent="0.35">
      <c r="A116" s="1" t="s">
        <v>15</v>
      </c>
      <c r="B116" s="1" t="s">
        <v>469</v>
      </c>
      <c r="C116" s="1" t="s">
        <v>496</v>
      </c>
      <c r="D116" s="1" t="s">
        <v>18</v>
      </c>
      <c r="E116">
        <v>999</v>
      </c>
      <c r="F116" t="str">
        <f t="shared" si="7"/>
        <v>-- Id: 115 / NombreQuery: ELIMINAR mst_Turnos _x000D_
DELETE FROM mst_Turnos_x000D_
      WHERE IdEmpresa = ? AND _x000D_
            Id = ?;</v>
      </c>
      <c r="G116" s="1">
        <f t="shared" si="4"/>
        <v>2</v>
      </c>
      <c r="H116" s="1" t="s">
        <v>21</v>
      </c>
      <c r="I116" s="1" t="s">
        <v>115</v>
      </c>
      <c r="J116" s="1" t="s">
        <v>143</v>
      </c>
      <c r="K116" s="1" t="s">
        <v>24</v>
      </c>
      <c r="L116" s="1" t="s">
        <v>25</v>
      </c>
      <c r="M116" s="1" t="s">
        <v>498</v>
      </c>
      <c r="N116" s="1" t="s">
        <v>25</v>
      </c>
      <c r="O116" s="1" t="s">
        <v>498</v>
      </c>
      <c r="P116">
        <v>12</v>
      </c>
      <c r="Q116" s="9" t="str">
        <f>RIGHT(VLOOKUP(C116,Todos!C:F,4,0),LEN(VLOOKUP(C116,Todos!C:F,4,0))-LEN(TRIM(C116))-26)</f>
        <v>_x000D_
DELETE FROM mst_Turnos_x000D_
      WHERE IdEmpresa = ? AND _x000D_
            Id = ?;</v>
      </c>
      <c r="R116" s="6" t="str">
        <f t="shared" si="5"/>
        <v>INSERT INTO mst_QuerysSqlite VALUES('01','115','ELIMINAR mst_Turnos','0','999','-- Id: 115 / NombreQuery: ELIMINAR mst_Turnos _x000D_
DELETE FROM mst_Turnos_x000D_
      WHERE IdEmpresa = ? AND _x000D_
            Id = ?;','2','NONQUERY','mst_Turnos','DELETE','AC','44363337',GETDATE(),'44363337',GETDATE())</v>
      </c>
    </row>
    <row r="117" spans="1:18" x14ac:dyDescent="0.35">
      <c r="A117" s="1" t="s">
        <v>15</v>
      </c>
      <c r="B117" s="1" t="s">
        <v>473</v>
      </c>
      <c r="C117" s="1" t="s">
        <v>500</v>
      </c>
      <c r="D117" s="1" t="s">
        <v>18</v>
      </c>
      <c r="E117">
        <v>999</v>
      </c>
      <c r="F117" t="str">
        <f t="shared" si="7"/>
        <v>-- Id: 116 / NombreQuery: ELIMINAR TABLA mst_Turnos _x000D_
DROP TABLE IF EXISTS mst_Turnos;</v>
      </c>
      <c r="G117" s="1">
        <f t="shared" si="4"/>
        <v>0</v>
      </c>
      <c r="H117" s="1" t="s">
        <v>21</v>
      </c>
      <c r="I117" s="1" t="s">
        <v>115</v>
      </c>
      <c r="J117" s="1" t="s">
        <v>148</v>
      </c>
      <c r="K117" s="1" t="s">
        <v>24</v>
      </c>
      <c r="L117" s="1" t="s">
        <v>25</v>
      </c>
      <c r="M117" s="1" t="s">
        <v>502</v>
      </c>
      <c r="N117" s="1" t="s">
        <v>25</v>
      </c>
      <c r="O117" s="1" t="s">
        <v>502</v>
      </c>
      <c r="P117">
        <v>12</v>
      </c>
      <c r="Q117" s="9" t="str">
        <f>RIGHT(VLOOKUP(C117,Todos!C:F,4,0),LEN(VLOOKUP(C117,Todos!C:F,4,0))-LEN(TRIM(C117))-26)</f>
        <v>_x000D_
DROP TABLE IF EXISTS mst_Turnos;</v>
      </c>
      <c r="R117" s="6" t="str">
        <f t="shared" si="5"/>
        <v>INSERT INTO mst_QuerysSqlite VALUES('01','116','ELIMINAR TABLA mst_Turnos','0','999','-- Id: 116 / NombreQuery: ELIMINAR TABLA mst_Turnos _x000D_
DROP TABLE IF EXISTS mst_Turnos;','0','NONQUERY','mst_Turnos','DELETE TABLE','AC','44363337',GETDATE(),'44363337',GETDATE())</v>
      </c>
    </row>
    <row r="118" spans="1:18" x14ac:dyDescent="0.35">
      <c r="A118" s="1" t="s">
        <v>15</v>
      </c>
      <c r="B118" s="1" t="s">
        <v>477</v>
      </c>
      <c r="C118" s="1" t="s">
        <v>504</v>
      </c>
      <c r="D118" s="1" t="s">
        <v>18</v>
      </c>
      <c r="E118">
        <v>999</v>
      </c>
      <c r="F118" t="str">
        <f t="shared" si="7"/>
        <v>--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118" s="1">
        <f t="shared" si="4"/>
        <v>6</v>
      </c>
      <c r="H118" s="1" t="s">
        <v>21</v>
      </c>
      <c r="I118" s="1" t="s">
        <v>115</v>
      </c>
      <c r="J118" s="1" t="s">
        <v>152</v>
      </c>
      <c r="K118" s="1" t="s">
        <v>24</v>
      </c>
      <c r="L118" s="1" t="s">
        <v>25</v>
      </c>
      <c r="M118" s="1" t="s">
        <v>506</v>
      </c>
      <c r="N118" s="1" t="s">
        <v>25</v>
      </c>
      <c r="O118" s="1" t="s">
        <v>506</v>
      </c>
      <c r="P118">
        <v>12</v>
      </c>
      <c r="Q118" s="9" t="str">
        <f>RIGHT(VLOOKUP(C118,Todos!C:F,4,0),LEN(VLOOKUP(C118,Todos!C:F,4,0))-LEN(TRIM(C118))-26)</f>
        <v>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118" s="6" t="str">
        <f t="shared" si="5"/>
        <v>INSERT INTO mst_QuerysSqlite VALUES('01','117','INSERTAR mst_Turnos','0','999','--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);','6','NONQUERY','mst_Turnos','CREATE','AC','44363337',GETDATE(),'44363337',GETDATE())</v>
      </c>
    </row>
    <row r="119" spans="1:18" x14ac:dyDescent="0.35">
      <c r="A119" s="1" t="s">
        <v>15</v>
      </c>
      <c r="B119" s="1" t="s">
        <v>481</v>
      </c>
      <c r="C119" s="1" t="s">
        <v>508</v>
      </c>
      <c r="D119" s="1" t="s">
        <v>18</v>
      </c>
      <c r="E119">
        <v>999</v>
      </c>
      <c r="F119" t="str">
        <f t="shared" si="7"/>
        <v>-- Id: 118 / NombreQuery: LIMPIAR TABLA mst_Turnos _x000D_
DELETE FROM mst_Turnos;</v>
      </c>
      <c r="G119" s="1">
        <f t="shared" si="4"/>
        <v>0</v>
      </c>
      <c r="H119" s="1" t="s">
        <v>21</v>
      </c>
      <c r="I119" s="1" t="s">
        <v>115</v>
      </c>
      <c r="J119" s="1" t="s">
        <v>143</v>
      </c>
      <c r="K119" s="1" t="s">
        <v>24</v>
      </c>
      <c r="L119" s="1" t="s">
        <v>25</v>
      </c>
      <c r="M119" s="1" t="s">
        <v>506</v>
      </c>
      <c r="N119" s="1" t="s">
        <v>25</v>
      </c>
      <c r="O119" s="1" t="s">
        <v>506</v>
      </c>
      <c r="P119">
        <v>12</v>
      </c>
      <c r="Q119" s="9" t="str">
        <f>RIGHT(VLOOKUP(C119,Todos!C:F,4,0),LEN(VLOOKUP(C119,Todos!C:F,4,0))-LEN(TRIM(C119))-26)</f>
        <v>_x000D_
DELETE FROM mst_Turnos;</v>
      </c>
      <c r="R119" s="6" t="str">
        <f t="shared" si="5"/>
        <v>INSERT INTO mst_QuerysSqlite VALUES('01','118','LIMPIAR TABLA mst_Turnos','0','999','-- Id: 118 / NombreQuery: LIMPIAR TABLA mst_Turnos _x000D_
DELETE FROM mst_Turnos;','0','NONQUERY','mst_Turnos','DELETE','AC','44363337',GETDATE(),'44363337',GETDATE())</v>
      </c>
    </row>
    <row r="120" spans="1:18" x14ac:dyDescent="0.35">
      <c r="A120" s="1" t="s">
        <v>15</v>
      </c>
      <c r="B120" s="1" t="s">
        <v>485</v>
      </c>
      <c r="C120" s="1" t="s">
        <v>511</v>
      </c>
      <c r="D120" s="1" t="s">
        <v>18</v>
      </c>
      <c r="E120">
        <v>999</v>
      </c>
      <c r="F120" t="str">
        <f t="shared" si="7"/>
        <v>-- Id: 119 / NombreQuery: LISTAR mst_Turnos _x000D_
SELECT *_x000D_
  FROM mst_Turnos;</v>
      </c>
      <c r="G120" s="1">
        <f t="shared" si="4"/>
        <v>0</v>
      </c>
      <c r="H120" s="1" t="s">
        <v>135</v>
      </c>
      <c r="I120" s="1" t="s">
        <v>115</v>
      </c>
      <c r="J120" s="1" t="s">
        <v>126</v>
      </c>
      <c r="K120" s="1" t="s">
        <v>24</v>
      </c>
      <c r="L120" s="1" t="s">
        <v>25</v>
      </c>
      <c r="M120" s="1" t="s">
        <v>513</v>
      </c>
      <c r="N120" s="1" t="s">
        <v>25</v>
      </c>
      <c r="O120" s="1" t="s">
        <v>513</v>
      </c>
      <c r="P120">
        <v>12</v>
      </c>
      <c r="Q120" s="9" t="str">
        <f>RIGHT(VLOOKUP(C120,Todos!C:F,4,0),LEN(VLOOKUP(C120,Todos!C:F,4,0))-LEN(TRIM(C120))-26)</f>
        <v>_x000D_
SELECT *_x000D_
  FROM mst_Turnos;</v>
      </c>
      <c r="R120" s="6" t="str">
        <f t="shared" si="5"/>
        <v>INSERT INTO mst_QuerysSqlite VALUES('01','119','LISTAR mst_Turnos','0','999','-- Id: 119 / NombreQuery: LISTAR mst_Turnos _x000D_
SELECT *_x000D_
  FROM mst_Turnos;','0','DATATABLE','mst_Turnos','READ','AC','44363337',GETDATE(),'44363337',GETDATE())</v>
      </c>
    </row>
    <row r="121" spans="1:18" x14ac:dyDescent="0.35">
      <c r="A121" s="1" t="s">
        <v>15</v>
      </c>
      <c r="B121" s="1" t="s">
        <v>488</v>
      </c>
      <c r="C121" s="1" t="s">
        <v>515</v>
      </c>
      <c r="D121" s="1" t="s">
        <v>18</v>
      </c>
      <c r="E121">
        <v>999</v>
      </c>
      <c r="F121" t="str">
        <f t="shared" si="7"/>
        <v>-- Id: 120 / NombreQuery: OBTENER mst_Turnos _x000D_
SELECT *_x000D_
  FROM mst_Turnos_x000D_
 WHERE IdEmpresa = ? AND _x000D_
       Id = ?;</v>
      </c>
      <c r="G121" s="1">
        <f t="shared" si="4"/>
        <v>2</v>
      </c>
      <c r="H121" s="1" t="s">
        <v>135</v>
      </c>
      <c r="I121" s="1" t="s">
        <v>115</v>
      </c>
      <c r="J121" s="1" t="s">
        <v>126</v>
      </c>
      <c r="K121" s="1" t="s">
        <v>24</v>
      </c>
      <c r="L121" s="1" t="s">
        <v>25</v>
      </c>
      <c r="M121" s="1" t="s">
        <v>513</v>
      </c>
      <c r="N121" s="1" t="s">
        <v>25</v>
      </c>
      <c r="O121" s="1" t="s">
        <v>513</v>
      </c>
      <c r="P121">
        <v>12</v>
      </c>
      <c r="Q121" s="9" t="str">
        <f>RIGHT(VLOOKUP(C121,Todos!C:F,4,0),LEN(VLOOKUP(C121,Todos!C:F,4,0))-LEN(TRIM(C121))-26)</f>
        <v>_x000D_
SELECT *_x000D_
  FROM mst_Turnos_x000D_
 WHERE IdEmpresa = ? AND _x000D_
       Id = ?;</v>
      </c>
      <c r="R121" s="6" t="str">
        <f t="shared" si="5"/>
        <v>INSERT INTO mst_QuerysSqlite VALUES('01','120','OBTENER mst_Turnos','0','999','-- Id: 120 / NombreQuery: OBTENER mst_Turnos _x000D_
SELECT *_x000D_
  FROM mst_Turnos_x000D_
 WHERE IdEmpresa = ? AND _x000D_
       Id = ?;','2','DATATABLE','mst_Turnos','READ','AC','44363337',GETDATE(),'44363337',GETDATE())</v>
      </c>
    </row>
    <row r="122" spans="1:18" x14ac:dyDescent="0.35">
      <c r="A122" s="1" t="s">
        <v>15</v>
      </c>
      <c r="B122" s="1" t="s">
        <v>492</v>
      </c>
      <c r="C122" s="1" t="s">
        <v>94</v>
      </c>
      <c r="D122" s="1" t="s">
        <v>18</v>
      </c>
      <c r="E122">
        <v>13</v>
      </c>
      <c r="F122" t="str">
        <f t="shared" si="7"/>
        <v>--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22" s="1">
        <f t="shared" si="4"/>
        <v>0</v>
      </c>
      <c r="H122" s="1" t="s">
        <v>21</v>
      </c>
      <c r="I122" s="1" t="s">
        <v>96</v>
      </c>
      <c r="J122" s="1" t="s">
        <v>23</v>
      </c>
      <c r="K122" s="1" t="s">
        <v>24</v>
      </c>
      <c r="L122" s="1" t="s">
        <v>25</v>
      </c>
      <c r="M122" s="1" t="s">
        <v>92</v>
      </c>
      <c r="N122" s="1" t="s">
        <v>25</v>
      </c>
      <c r="O122" s="1" t="s">
        <v>92</v>
      </c>
      <c r="P122">
        <v>13</v>
      </c>
      <c r="Q122" s="9" t="str">
        <f>RIGHT(VLOOKUP(C122,Todos!C:F,4,0),LEN(VLOOKUP(C122,Todos!C:F,4,0))-LEN(TRIM(C122))-26)</f>
        <v>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22" s="6" t="str">
        <f t="shared" si="5"/>
        <v>INSERT INTO mst_QuerysSqlite VALUES('01','121','CREAR TABLA mst_OpcionesConfiguracion','0','13','--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);','0','NONQUERY','mst_OpcionesConfiguracion','CREATE TABLE','AC','44363337',GETDATE(),'44363337',GETDATE())</v>
      </c>
    </row>
    <row r="123" spans="1:18" x14ac:dyDescent="0.35">
      <c r="A123" s="1" t="s">
        <v>15</v>
      </c>
      <c r="B123" s="1" t="s">
        <v>495</v>
      </c>
      <c r="C123" s="1" t="s">
        <v>385</v>
      </c>
      <c r="D123" s="1" t="s">
        <v>18</v>
      </c>
      <c r="E123">
        <v>999</v>
      </c>
      <c r="F123" t="str">
        <f t="shared" si="7"/>
        <v>--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G123" s="1">
        <f t="shared" si="4"/>
        <v>6</v>
      </c>
      <c r="H123" s="1" t="s">
        <v>21</v>
      </c>
      <c r="I123" s="1" t="s">
        <v>96</v>
      </c>
      <c r="J123" s="1" t="s">
        <v>131</v>
      </c>
      <c r="K123" s="1" t="s">
        <v>24</v>
      </c>
      <c r="L123" s="1" t="s">
        <v>25</v>
      </c>
      <c r="M123" s="1" t="s">
        <v>387</v>
      </c>
      <c r="N123" s="1" t="s">
        <v>25</v>
      </c>
      <c r="O123" s="1" t="s">
        <v>387</v>
      </c>
      <c r="P123">
        <v>13</v>
      </c>
      <c r="Q123" s="9" t="str">
        <f>RIGHT(VLOOKUP(C123,Todos!C:F,4,0),LEN(VLOOKUP(C123,Todos!C:F,4,0))-LEN(TRIM(C123))-26)</f>
        <v>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R123" s="6" t="str">
        <f t="shared" si="5"/>
        <v>INSERT INTO mst_QuerysSqlite VALUES('01','122','ACTUALIZAR mst_OpcionesConfiguracion','0','999','--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?;','6','NONQUERY','mst_OpcionesConfiguracion','UPDATE','AC','44363337',GETDATE(),'44363337',GETDATE())</v>
      </c>
    </row>
    <row r="124" spans="1:18" x14ac:dyDescent="0.35">
      <c r="A124" s="1" t="s">
        <v>15</v>
      </c>
      <c r="B124" s="1" t="s">
        <v>499</v>
      </c>
      <c r="C124" s="1" t="s">
        <v>389</v>
      </c>
      <c r="D124" s="1" t="s">
        <v>18</v>
      </c>
      <c r="E124">
        <v>999</v>
      </c>
      <c r="F124" t="str">
        <f t="shared" si="7"/>
        <v>-- Id: 123 / NombreQuery: CLAVE VALOR mst_OpcionesConfiguracion _x000D_
SELECT Id Clave,_x000D_
       Dex Valor,_x000D_
       Id || '' | '' || Dex Concatenado_x000D_
  FROM mst_OpcionesConfiguracion_x000D_
 WHERE IdEmpresa = ?;</v>
      </c>
      <c r="G124" s="1">
        <f t="shared" si="4"/>
        <v>1</v>
      </c>
      <c r="H124" s="1" t="s">
        <v>135</v>
      </c>
      <c r="I124" s="1" t="s">
        <v>96</v>
      </c>
      <c r="J124" s="1" t="s">
        <v>126</v>
      </c>
      <c r="K124" s="1" t="s">
        <v>24</v>
      </c>
      <c r="L124" s="1" t="s">
        <v>25</v>
      </c>
      <c r="M124" s="1" t="s">
        <v>391</v>
      </c>
      <c r="N124" s="1" t="s">
        <v>25</v>
      </c>
      <c r="O124" s="1" t="s">
        <v>391</v>
      </c>
      <c r="P124">
        <v>13</v>
      </c>
      <c r="Q124" s="9" t="str">
        <f>RIGHT(VLOOKUP(C124,Todos!C:F,4,0),LEN(VLOOKUP(C124,Todos!C:F,4,0))-LEN(TRIM(C124))-26)</f>
        <v>_x000D_
SELECT Id Clave,_x000D_
       Dex Valor,_x000D_
       Id || '' | '' || Dex Concatenado_x000D_
  FROM mst_OpcionesConfiguracion_x000D_
 WHERE IdEmpresa = ?;</v>
      </c>
      <c r="R124" s="6" t="str">
        <f t="shared" si="5"/>
        <v>INSERT INTO mst_QuerysSqlite VALUES('01','123','CLAVE VALOR mst_OpcionesConfiguracion','0','999','-- Id: 123 / NombreQuery: CLAVE VALOR mst_OpcionesConfiguracion _x000D_
SELECT Id Clave,_x000D_
       Dex Valor,_x000D_
       Id || '''' | '''' || Dex Concatenado_x000D_
  FROM mst_OpcionesConfiguracion_x000D_
 WHERE IdEmpresa = ?;','1','DATATABLE','mst_OpcionesConfiguracion','READ','AC','44363337',GETDATE(),'44363337',GETDATE())</v>
      </c>
    </row>
    <row r="125" spans="1:18" x14ac:dyDescent="0.35">
      <c r="A125" s="1" t="s">
        <v>15</v>
      </c>
      <c r="B125" s="1" t="s">
        <v>503</v>
      </c>
      <c r="C125" s="1" t="s">
        <v>393</v>
      </c>
      <c r="D125" s="1" t="s">
        <v>18</v>
      </c>
      <c r="E125">
        <v>999</v>
      </c>
      <c r="F125" t="str">
        <f t="shared" si="7"/>
        <v>-- Id: 124 / NombreQuery: DESCARGAR DATA mst_OpcionesConfiguracion _x000D_
EXEC sp_Dgm_Gen_ListarOpcionesConfiguracion</v>
      </c>
      <c r="G125" s="1">
        <f t="shared" si="4"/>
        <v>0</v>
      </c>
      <c r="H125" s="1" t="s">
        <v>135</v>
      </c>
      <c r="I125" s="1" t="s">
        <v>96</v>
      </c>
      <c r="J125" s="1" t="s">
        <v>126</v>
      </c>
      <c r="K125" s="1" t="s">
        <v>24</v>
      </c>
      <c r="L125" s="1" t="s">
        <v>25</v>
      </c>
      <c r="M125" s="1" t="s">
        <v>395</v>
      </c>
      <c r="N125" s="1" t="s">
        <v>25</v>
      </c>
      <c r="O125" s="1" t="s">
        <v>395</v>
      </c>
      <c r="P125">
        <v>13</v>
      </c>
      <c r="Q125" s="9" t="str">
        <f>RIGHT(VLOOKUP(C125,Todos!C:F,4,0),LEN(VLOOKUP(C125,Todos!C:F,4,0))-LEN(TRIM(C125))-26)</f>
        <v>_x000D_
EXEC sp_Dgm_Gen_ListarOpcionesConfiguracion</v>
      </c>
      <c r="R125" s="6" t="str">
        <f t="shared" si="5"/>
        <v>INSERT INTO mst_QuerysSqlite VALUES('01','124','DESCARGAR DATA mst_OpcionesConfiguracion','0','999','-- Id: 124 / NombreQuery: DESCARGAR DATA mst_OpcionesConfiguracion _x000D_
EXEC sp_Dgm_Gen_ListarOpcionesConfiguracion','0','DATATABLE','mst_OpcionesConfiguracion','READ','AC','44363337',GETDATE(),'44363337',GETDATE())</v>
      </c>
    </row>
    <row r="126" spans="1:18" x14ac:dyDescent="0.35">
      <c r="A126" s="1" t="s">
        <v>15</v>
      </c>
      <c r="B126" s="1" t="s">
        <v>507</v>
      </c>
      <c r="C126" s="1" t="s">
        <v>397</v>
      </c>
      <c r="D126" s="1" t="s">
        <v>18</v>
      </c>
      <c r="E126">
        <v>999</v>
      </c>
      <c r="F126" t="str">
        <f t="shared" si="7"/>
        <v>-- Id: 125 / NombreQuery: ELIMINAR mst_OpcionesConfiguracion _x000D_
DELETE FROM mst_OpcionesConfiguracion_x000D_
      WHERE Id = ? AND _x000D_
            IdModulos = ?;</v>
      </c>
      <c r="G126" s="1">
        <f t="shared" si="4"/>
        <v>2</v>
      </c>
      <c r="H126" s="1" t="s">
        <v>21</v>
      </c>
      <c r="I126" s="1" t="s">
        <v>96</v>
      </c>
      <c r="J126" s="1" t="s">
        <v>143</v>
      </c>
      <c r="K126" s="1" t="s">
        <v>24</v>
      </c>
      <c r="L126" s="1" t="s">
        <v>25</v>
      </c>
      <c r="M126" s="1" t="s">
        <v>395</v>
      </c>
      <c r="N126" s="1" t="s">
        <v>25</v>
      </c>
      <c r="O126" s="1" t="s">
        <v>395</v>
      </c>
      <c r="P126">
        <v>13</v>
      </c>
      <c r="Q126" s="9" t="str">
        <f>RIGHT(VLOOKUP(C126,Todos!C:F,4,0),LEN(VLOOKUP(C126,Todos!C:F,4,0))-LEN(TRIM(C126))-26)</f>
        <v>_x000D_
DELETE FROM mst_OpcionesConfiguracion_x000D_
      WHERE Id = ? AND _x000D_
            IdModulos = ?;</v>
      </c>
      <c r="R126" s="6" t="str">
        <f t="shared" si="5"/>
        <v>INSERT INTO mst_QuerysSqlite VALUES('01','125','ELIMINAR mst_OpcionesConfiguracion','0','999','-- Id: 125 / NombreQuery: ELIMINAR mst_OpcionesConfiguracion _x000D_
DELETE FROM mst_OpcionesConfiguracion_x000D_
      WHERE Id = ? AND _x000D_
            IdModulos = ?;','2','NONQUERY','mst_OpcionesConfiguracion','DELETE','AC','44363337',GETDATE(),'44363337',GETDATE())</v>
      </c>
    </row>
    <row r="127" spans="1:18" x14ac:dyDescent="0.35">
      <c r="A127" s="1" t="s">
        <v>15</v>
      </c>
      <c r="B127" s="1" t="s">
        <v>510</v>
      </c>
      <c r="C127" s="1" t="s">
        <v>400</v>
      </c>
      <c r="D127" s="1" t="s">
        <v>18</v>
      </c>
      <c r="E127">
        <v>999</v>
      </c>
      <c r="F127" t="str">
        <f t="shared" si="7"/>
        <v>-- Id: 126 / NombreQuery: ELIMINAR TABLA mst_OpcionesConfiguracion _x000D_
DROP TABLE IF EXISTS mst_OpcionesConfiguracion;</v>
      </c>
      <c r="G127" s="1">
        <f t="shared" si="4"/>
        <v>0</v>
      </c>
      <c r="H127" s="1" t="s">
        <v>21</v>
      </c>
      <c r="I127" s="1" t="s">
        <v>96</v>
      </c>
      <c r="J127" s="1" t="s">
        <v>148</v>
      </c>
      <c r="K127" s="1" t="s">
        <v>24</v>
      </c>
      <c r="L127" s="1" t="s">
        <v>25</v>
      </c>
      <c r="M127" s="1" t="s">
        <v>402</v>
      </c>
      <c r="N127" s="1" t="s">
        <v>25</v>
      </c>
      <c r="O127" s="1" t="s">
        <v>402</v>
      </c>
      <c r="P127">
        <v>13</v>
      </c>
      <c r="Q127" s="9" t="str">
        <f>RIGHT(VLOOKUP(C127,Todos!C:F,4,0),LEN(VLOOKUP(C127,Todos!C:F,4,0))-LEN(TRIM(C127))-26)</f>
        <v>_x000D_
DROP TABLE IF EXISTS mst_OpcionesConfiguracion;</v>
      </c>
      <c r="R127" s="6" t="str">
        <f t="shared" si="5"/>
        <v>INSERT INTO mst_QuerysSqlite VALUES('01','126','ELIMINAR TABLA mst_OpcionesConfiguracion','0','999','-- Id: 126 / NombreQuery: ELIMINAR TABLA mst_OpcionesConfiguracion _x000D_
DROP TABLE IF EXISTS mst_OpcionesConfiguracion;','0','NONQUERY','mst_OpcionesConfiguracion','DELETE TABLE','AC','44363337',GETDATE(),'44363337',GETDATE())</v>
      </c>
    </row>
    <row r="128" spans="1:18" x14ac:dyDescent="0.35">
      <c r="A128" s="1" t="s">
        <v>15</v>
      </c>
      <c r="B128" s="1" t="s">
        <v>514</v>
      </c>
      <c r="C128" s="1" t="s">
        <v>404</v>
      </c>
      <c r="D128" s="1" t="s">
        <v>18</v>
      </c>
      <c r="E128">
        <v>999</v>
      </c>
      <c r="F128" t="str">
        <f t="shared" si="7"/>
        <v>--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G128" s="1">
        <f t="shared" si="4"/>
        <v>7</v>
      </c>
      <c r="H128" s="1" t="s">
        <v>21</v>
      </c>
      <c r="I128" s="1" t="s">
        <v>96</v>
      </c>
      <c r="J128" s="1" t="s">
        <v>152</v>
      </c>
      <c r="K128" s="1" t="s">
        <v>24</v>
      </c>
      <c r="L128" s="1" t="s">
        <v>25</v>
      </c>
      <c r="M128" s="1" t="s">
        <v>402</v>
      </c>
      <c r="N128" s="1" t="s">
        <v>25</v>
      </c>
      <c r="O128" s="1" t="s">
        <v>402</v>
      </c>
      <c r="P128">
        <v>13</v>
      </c>
      <c r="Q128" s="9" t="str">
        <f>RIGHT(VLOOKUP(C128,Todos!C:F,4,0),LEN(VLOOKUP(C128,Todos!C:F,4,0))-LEN(TRIM(C128))-26)</f>
        <v>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R128" s="6" t="str">
        <f t="shared" si="5"/>
        <v>INSERT INTO mst_QuerysSqlite VALUES('01','127','INSERTAR mst_OpcionesConfiguracion','0','999','--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);','7','NONQUERY','mst_OpcionesConfiguracion','CREATE','AC','44363337',GETDATE(),'44363337',GETDATE())</v>
      </c>
    </row>
    <row r="129" spans="1:18" x14ac:dyDescent="0.35">
      <c r="A129" s="1" t="s">
        <v>15</v>
      </c>
      <c r="B129" s="1" t="s">
        <v>517</v>
      </c>
      <c r="C129" s="1" t="s">
        <v>407</v>
      </c>
      <c r="D129" s="1" t="s">
        <v>18</v>
      </c>
      <c r="E129">
        <v>999</v>
      </c>
      <c r="F129" t="str">
        <f t="shared" si="7"/>
        <v>-- Id: 128 / NombreQuery: LIMPIAR TABLA mst_OpcionesConfiguracion _x000D_
DELETE FROM mst_OpcionesConfiguracion;</v>
      </c>
      <c r="G129" s="1">
        <f t="shared" si="4"/>
        <v>0</v>
      </c>
      <c r="H129" s="1" t="s">
        <v>21</v>
      </c>
      <c r="I129" s="1" t="s">
        <v>96</v>
      </c>
      <c r="J129" s="1" t="s">
        <v>143</v>
      </c>
      <c r="K129" s="1" t="s">
        <v>24</v>
      </c>
      <c r="L129" s="1" t="s">
        <v>25</v>
      </c>
      <c r="M129" s="1" t="s">
        <v>409</v>
      </c>
      <c r="N129" s="1" t="s">
        <v>25</v>
      </c>
      <c r="O129" s="1" t="s">
        <v>409</v>
      </c>
      <c r="P129">
        <v>13</v>
      </c>
      <c r="Q129" s="9" t="str">
        <f>RIGHT(VLOOKUP(C129,Todos!C:F,4,0),LEN(VLOOKUP(C129,Todos!C:F,4,0))-LEN(TRIM(C129))-26)</f>
        <v>_x000D_
DELETE FROM mst_OpcionesConfiguracion;</v>
      </c>
      <c r="R129" s="6" t="str">
        <f t="shared" si="5"/>
        <v>INSERT INTO mst_QuerysSqlite VALUES('01','128','LIMPIAR TABLA mst_OpcionesConfiguracion','0','999','-- Id: 128 / NombreQuery: LIMPIAR TABLA mst_OpcionesConfiguracion _x000D_
DELETE FROM mst_OpcionesConfiguracion;','0','NONQUERY','mst_OpcionesConfiguracion','DELETE','AC','44363337',GETDATE(),'44363337',GETDATE())</v>
      </c>
    </row>
    <row r="130" spans="1:18" x14ac:dyDescent="0.35">
      <c r="A130" s="1" t="s">
        <v>15</v>
      </c>
      <c r="B130" s="1" t="s">
        <v>521</v>
      </c>
      <c r="C130" s="1" t="s">
        <v>411</v>
      </c>
      <c r="D130" s="1" t="s">
        <v>18</v>
      </c>
      <c r="E130">
        <v>999</v>
      </c>
      <c r="F130" t="str">
        <f t="shared" si="7"/>
        <v>-- Id: 129 / NombreQuery: LISTAR mst_OpcionesConfiguracion _x000D_
SELECT *_x000D_
  FROM mst_OpcionesConfiguracion;</v>
      </c>
      <c r="G130" s="1">
        <f t="shared" si="4"/>
        <v>0</v>
      </c>
      <c r="H130" s="1" t="s">
        <v>135</v>
      </c>
      <c r="I130" s="1" t="s">
        <v>96</v>
      </c>
      <c r="J130" s="1" t="s">
        <v>126</v>
      </c>
      <c r="K130" s="1" t="s">
        <v>24</v>
      </c>
      <c r="L130" s="1" t="s">
        <v>25</v>
      </c>
      <c r="M130" s="1" t="s">
        <v>413</v>
      </c>
      <c r="N130" s="1" t="s">
        <v>25</v>
      </c>
      <c r="O130" s="1" t="s">
        <v>413</v>
      </c>
      <c r="P130">
        <v>13</v>
      </c>
      <c r="Q130" s="9" t="str">
        <f>RIGHT(VLOOKUP(C130,Todos!C:F,4,0),LEN(VLOOKUP(C130,Todos!C:F,4,0))-LEN(TRIM(C130))-26)</f>
        <v>_x000D_
SELECT *_x000D_
  FROM mst_OpcionesConfiguracion;</v>
      </c>
      <c r="R130" s="6" t="str">
        <f t="shared" si="5"/>
        <v>INSERT INTO mst_QuerysSqlite VALUES('01','129','LISTAR mst_OpcionesConfiguracion','0','999','-- Id: 129 / NombreQuery: LISTAR mst_OpcionesConfiguracion _x000D_
SELECT *_x000D_
  FROM mst_OpcionesConfiguracion;','0','DATATABLE','mst_OpcionesConfiguracion','READ','AC','44363337',GETDATE(),'44363337',GETDATE())</v>
      </c>
    </row>
    <row r="131" spans="1:18" x14ac:dyDescent="0.35">
      <c r="A131" s="1" t="s">
        <v>15</v>
      </c>
      <c r="B131" s="1" t="s">
        <v>525</v>
      </c>
      <c r="C131" s="1" t="s">
        <v>415</v>
      </c>
      <c r="D131" s="1" t="s">
        <v>18</v>
      </c>
      <c r="E131">
        <v>999</v>
      </c>
      <c r="F131" t="str">
        <f t="shared" si="7"/>
        <v>-- Id: 130 / NombreQuery: OBTENER mst_OpcionesConfiguracion _x000D_
SELECT *_x000D_
  FROM mst_OpcionesConfiguracion_x000D_
 WHERE Id = ? AND _x000D_
       IdModulo = ?;</v>
      </c>
      <c r="G131" s="1">
        <f t="shared" ref="G131:G194" si="8">LEN(F131)-LEN(SUBSTITUTE(F131,"?",""))</f>
        <v>2</v>
      </c>
      <c r="H131" s="1" t="s">
        <v>135</v>
      </c>
      <c r="I131" s="1" t="s">
        <v>96</v>
      </c>
      <c r="J131" s="1" t="s">
        <v>126</v>
      </c>
      <c r="K131" s="1" t="s">
        <v>24</v>
      </c>
      <c r="L131" s="1" t="s">
        <v>25</v>
      </c>
      <c r="M131" s="1" t="s">
        <v>413</v>
      </c>
      <c r="N131" s="1" t="s">
        <v>25</v>
      </c>
      <c r="O131" s="1" t="s">
        <v>413</v>
      </c>
      <c r="P131">
        <v>13</v>
      </c>
      <c r="Q131" s="9" t="str">
        <f>RIGHT(VLOOKUP(C131,Todos!C:F,4,0),LEN(VLOOKUP(C131,Todos!C:F,4,0))-LEN(TRIM(C131))-26)</f>
        <v>_x000D_
SELECT *_x000D_
  FROM mst_OpcionesConfiguracion_x000D_
 WHERE Id = ? AND _x000D_
       IdModulo = ?;</v>
      </c>
      <c r="R131" s="6" t="str">
        <f t="shared" ref="R131:R195" si="9">CONCATENATE("INSERT INTO mst_QuerysSqlite VALUES('",A131,"','",B131,"','",C131,"','",D131,"','",E131,"','",SUBSTITUTE(F131,"''","''''"),"','",G131,"','",H131,"','",I131,"','",J131,"','",K131,"','44363337',GETDATE(),'44363337',GETDATE())")</f>
        <v>INSERT INTO mst_QuerysSqlite VALUES('01','130','OBTENER mst_OpcionesConfiguracion','0','999','-- Id: 130 / NombreQuery: OBTENER mst_OpcionesConfiguracion _x000D_
SELECT *_x000D_
  FROM mst_OpcionesConfiguracion_x000D_
 WHERE Id = ? AND _x000D_
       IdModulo = ?;','2','DATATABLE','mst_OpcionesConfiguracion','READ','AC','44363337',GETDATE(),'44363337',GETDATE())</v>
      </c>
    </row>
    <row r="132" spans="1:18" x14ac:dyDescent="0.35">
      <c r="A132" s="2" t="s">
        <v>15</v>
      </c>
      <c r="B132" s="1" t="s">
        <v>528</v>
      </c>
      <c r="C132" s="2" t="s">
        <v>828</v>
      </c>
      <c r="D132" s="2" t="s">
        <v>18</v>
      </c>
      <c r="E132">
        <v>14</v>
      </c>
      <c r="F132" s="3" t="str">
        <f t="shared" ref="F132:F142" si="10">CONCATENATE("-- Id: ",B132," / NombreQuery: ",C132," ",Q132)</f>
        <v>--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v>
      </c>
      <c r="G132" s="1">
        <f t="shared" si="8"/>
        <v>0</v>
      </c>
      <c r="H132" s="2" t="s">
        <v>21</v>
      </c>
      <c r="I132" s="2" t="s">
        <v>827</v>
      </c>
      <c r="J132" s="2" t="s">
        <v>23</v>
      </c>
      <c r="K132" s="2" t="s">
        <v>24</v>
      </c>
      <c r="L132" s="2" t="s">
        <v>25</v>
      </c>
      <c r="M132" s="2" t="s">
        <v>81</v>
      </c>
      <c r="N132" s="2" t="s">
        <v>25</v>
      </c>
      <c r="O132" s="2" t="s">
        <v>81</v>
      </c>
      <c r="P132">
        <v>14</v>
      </c>
      <c r="Q132" s="4" t="s">
        <v>840</v>
      </c>
      <c r="R132" s="6" t="str">
        <f t="shared" si="9"/>
        <v>INSERT INTO mst_QuerysSqlite VALUES('01','131','CREAR TABLA mst_DispositivosMoviles','0','14','-- Id: 131 / NombreQuery: CREAR TABLA mst_DispositivosMoviles CREATE TABLE mst_DispositivosMoviles (
    IdEmpresa              VARCHAR (2)   NOT NULL,
    Mac                    VARCHAR (30)  NOT NULL,
    Imei                   VARCHAR (30)  NOT NULL,
    Indice                 VARCHAR (3),
    NroTelefonico          VARCHAR (20),
    Propietario            VARCHAR (300),
    IdEstado               VARCHAR (3),
    IdUsuarioCrea          VARCHAR (50),
    FechaHoraCreacion      DATETIME,
    IdUsuarioActualiza     VARCHAR (50),
    FechaHoraActualizacion DATETIME,
    PRIMARY KEY (
        IdEmpresa,
        Mac,
        Imei
    ),
    FOREIGN KEY (
        IdEmpresa
    )
    REFERENCES mst_Empresas (Id),
    FOREIGN KEY (
        IdEstado
    )
    REFERENCES mst_Estados (Id),
    FOREIGN KEY (
        IdEmpresa,
        IdUsuarioCrea
    )
    REFERENCES mst_Usuarios (IdEmpresa,
    Id),
    FOREIGN KEY (
        IdEmpresa,
        IdUsuarioActualiza
    )
    REFERENCES mst_Usuarios (IdEmpresa,
    Id) 
);','0','NONQUERY','mst_DispositivosMoviles','CREATE TABLE','AC','44363337',GETDATE(),'44363337',GETDATE())</v>
      </c>
    </row>
    <row r="133" spans="1:18" x14ac:dyDescent="0.35">
      <c r="A133" s="2" t="s">
        <v>15</v>
      </c>
      <c r="B133" s="1" t="s">
        <v>532</v>
      </c>
      <c r="C133" s="2" t="s">
        <v>829</v>
      </c>
      <c r="D133" s="2" t="s">
        <v>18</v>
      </c>
      <c r="E133">
        <v>999</v>
      </c>
      <c r="F133" s="3" t="str">
        <f t="shared" si="10"/>
        <v>-- Id: 132 / NombreQuery: ACTUALIZAR mst_DispositivosMoviles UPDATE mst_DispositivosMoviles
   SET NroTelefonico = ?,
       Propietario = ?,
       IdEstado = ?,
       IdUsuarioActualiza = ?,
       FechaHoraActualizacion = DATETIME(''now'', ''localtime'') 
 WHERE IdEmpresa = ? AND 
       Mac = ? AND 
       Imei = ?;</v>
      </c>
      <c r="G133" s="1">
        <f t="shared" si="8"/>
        <v>7</v>
      </c>
      <c r="H133" s="2" t="s">
        <v>21</v>
      </c>
      <c r="I133" s="2" t="s">
        <v>827</v>
      </c>
      <c r="J133" s="2" t="s">
        <v>131</v>
      </c>
      <c r="K133" s="2" t="s">
        <v>24</v>
      </c>
      <c r="L133" s="2" t="s">
        <v>25</v>
      </c>
      <c r="M133" s="2" t="s">
        <v>164</v>
      </c>
      <c r="N133" s="2" t="s">
        <v>25</v>
      </c>
      <c r="O133" s="2" t="s">
        <v>164</v>
      </c>
      <c r="P133">
        <v>14</v>
      </c>
      <c r="Q133" s="4" t="s">
        <v>861</v>
      </c>
      <c r="R133" s="6" t="str">
        <f t="shared" si="9"/>
        <v>INSERT INTO mst_QuerysSqlite VALUES('01','132','ACTUALIZAR mst_DispositivosMoviles','0','999','-- Id: 132 / NombreQuery: ACTUALIZAR mst_DispositivosMoviles UPDATE mst_DispositivosMoviles
   SET NroTelefonico = ?,
       Propietario = ?,
       IdEstado = ?,
       IdUsuarioActualiza = ?,
       FechaHoraActualizacion = DATETIME(''''now'''', ''''localtime'''') 
 WHERE IdEmpresa = ? AND 
       Mac = ? AND 
       Imei = ?;','7','NONQUERY','mst_DispositivosMoviles','UPDATE','AC','44363337',GETDATE(),'44363337',GETDATE())</v>
      </c>
    </row>
    <row r="134" spans="1:18" x14ac:dyDescent="0.35">
      <c r="A134" s="2" t="s">
        <v>15</v>
      </c>
      <c r="B134" s="1" t="s">
        <v>535</v>
      </c>
      <c r="C134" s="2" t="s">
        <v>830</v>
      </c>
      <c r="D134" s="2" t="s">
        <v>18</v>
      </c>
      <c r="E134">
        <v>999</v>
      </c>
      <c r="F134" s="3" t="str">
        <f t="shared" si="10"/>
        <v>-- Id: 133 / NombreQuery: CLAVE VALOR mst_DispositivosMoviles SELECT Indice Clave,
       Imei || Propietario Valor,
       Indice || '' | '' || Imei || Propietario Concatenado
  FROM mst_DispositivosMoviles
 WHERE IdEmpresa = ?;</v>
      </c>
      <c r="G134" s="1">
        <f t="shared" si="8"/>
        <v>1</v>
      </c>
      <c r="H134" s="2" t="s">
        <v>135</v>
      </c>
      <c r="I134" s="2" t="s">
        <v>827</v>
      </c>
      <c r="J134" s="2" t="s">
        <v>126</v>
      </c>
      <c r="K134" s="2" t="s">
        <v>24</v>
      </c>
      <c r="L134" s="2" t="s">
        <v>25</v>
      </c>
      <c r="M134" s="2" t="s">
        <v>171</v>
      </c>
      <c r="N134" s="2" t="s">
        <v>25</v>
      </c>
      <c r="O134" s="2" t="s">
        <v>171</v>
      </c>
      <c r="P134">
        <v>14</v>
      </c>
      <c r="Q134" s="4" t="s">
        <v>862</v>
      </c>
      <c r="R134" s="6" t="str">
        <f t="shared" si="9"/>
        <v>INSERT INTO mst_QuerysSqlite VALUES('01','133','CLAVE VALOR mst_DispositivosMoviles','0','999','-- Id: 133 / NombreQuery: CLAVE VALOR mst_DispositivosMoviles SELECT Indice Clave,
       Imei || Propietario Valor,
       Indice || '''' | '''' || Imei || Propietario Concatenado
  FROM mst_DispositivosMoviles
 WHERE IdEmpresa = ?;','1','DATATABLE','mst_DispositivosMoviles','READ','AC','44363337',GETDATE(),'44363337',GETDATE())</v>
      </c>
    </row>
    <row r="135" spans="1:18" x14ac:dyDescent="0.35">
      <c r="A135" s="2" t="s">
        <v>15</v>
      </c>
      <c r="B135" s="1" t="s">
        <v>539</v>
      </c>
      <c r="C135" s="2" t="s">
        <v>831</v>
      </c>
      <c r="D135" s="2" t="s">
        <v>18</v>
      </c>
      <c r="E135">
        <v>999</v>
      </c>
      <c r="F135" s="3" t="str">
        <f t="shared" si="10"/>
        <v>-- Id: 134 / NombreQuery: DESCARGAR DATA mst_DispositivosMoviles EXEC sp_Dgm_Gen_ListarDispositivosMoviles</v>
      </c>
      <c r="G135" s="1">
        <f t="shared" si="8"/>
        <v>0</v>
      </c>
      <c r="H135" s="2" t="s">
        <v>135</v>
      </c>
      <c r="I135" s="2" t="s">
        <v>827</v>
      </c>
      <c r="J135" s="2" t="s">
        <v>126</v>
      </c>
      <c r="K135" s="2" t="s">
        <v>24</v>
      </c>
      <c r="L135" s="2" t="s">
        <v>25</v>
      </c>
      <c r="M135" s="2" t="s">
        <v>171</v>
      </c>
      <c r="N135" s="2" t="s">
        <v>25</v>
      </c>
      <c r="O135" s="2" t="s">
        <v>171</v>
      </c>
      <c r="P135">
        <v>14</v>
      </c>
      <c r="Q135" s="4" t="s">
        <v>843</v>
      </c>
      <c r="R135" s="6" t="str">
        <f t="shared" si="9"/>
        <v>INSERT INTO mst_QuerysSqlite VALUES('01','134','DESCARGAR DATA mst_DispositivosMoviles','0','999','-- Id: 134 / NombreQuery: DESCARGAR DATA mst_DispositivosMoviles EXEC sp_Dgm_Gen_ListarDispositivosMoviles','0','DATATABLE','mst_DispositivosMoviles','READ','AC','44363337',GETDATE(),'44363337',GETDATE())</v>
      </c>
    </row>
    <row r="136" spans="1:18" x14ac:dyDescent="0.35">
      <c r="A136" s="2" t="s">
        <v>15</v>
      </c>
      <c r="B136" s="1" t="s">
        <v>542</v>
      </c>
      <c r="C136" s="2" t="s">
        <v>832</v>
      </c>
      <c r="D136" s="2" t="s">
        <v>18</v>
      </c>
      <c r="E136">
        <v>999</v>
      </c>
      <c r="F136" s="3" t="str">
        <f t="shared" si="10"/>
        <v>-- Id: 135 / NombreQuery: ELIMINAR mst_DispositivosMoviles DELETE FROM mst_DispositivosMoviles
      WHERE IdEmpresa = ? AND 
            Mac = ? AND
            Imei = ?;</v>
      </c>
      <c r="G136" s="1">
        <f t="shared" si="8"/>
        <v>3</v>
      </c>
      <c r="H136" s="2" t="s">
        <v>21</v>
      </c>
      <c r="I136" s="2" t="s">
        <v>827</v>
      </c>
      <c r="J136" s="2" t="s">
        <v>143</v>
      </c>
      <c r="K136" s="2" t="s">
        <v>24</v>
      </c>
      <c r="L136" s="2" t="s">
        <v>25</v>
      </c>
      <c r="M136" s="2" t="s">
        <v>178</v>
      </c>
      <c r="N136" s="2" t="s">
        <v>25</v>
      </c>
      <c r="O136" s="2" t="s">
        <v>178</v>
      </c>
      <c r="P136">
        <v>14</v>
      </c>
      <c r="Q136" s="4" t="s">
        <v>844</v>
      </c>
      <c r="R136" s="6" t="str">
        <f t="shared" si="9"/>
        <v>INSERT INTO mst_QuerysSqlite VALUES('01','135','ELIMINAR mst_DispositivosMoviles','0','999','-- Id: 135 / NombreQuery: ELIMINAR mst_DispositivosMoviles DELETE FROM mst_DispositivosMoviles
      WHERE IdEmpresa = ? AND 
            Mac = ? AND
            Imei = ?;','3','NONQUERY','mst_DispositivosMoviles','DELETE','AC','44363337',GETDATE(),'44363337',GETDATE())</v>
      </c>
    </row>
    <row r="137" spans="1:18" x14ac:dyDescent="0.35">
      <c r="A137" s="2" t="s">
        <v>15</v>
      </c>
      <c r="B137" s="1" t="s">
        <v>546</v>
      </c>
      <c r="C137" s="2" t="s">
        <v>833</v>
      </c>
      <c r="D137" s="2" t="s">
        <v>18</v>
      </c>
      <c r="E137">
        <v>999</v>
      </c>
      <c r="F137" s="3" t="str">
        <f t="shared" si="10"/>
        <v>-- Id: 136 / NombreQuery: ELIMINAR TABLA mst_DispositivosMoviles DROP TABLE IF EXISTS mst_DispositivosMoviles;</v>
      </c>
      <c r="G137" s="1">
        <f t="shared" si="8"/>
        <v>0</v>
      </c>
      <c r="H137" s="2" t="s">
        <v>21</v>
      </c>
      <c r="I137" s="2" t="s">
        <v>827</v>
      </c>
      <c r="J137" s="2" t="s">
        <v>148</v>
      </c>
      <c r="K137" s="2" t="s">
        <v>24</v>
      </c>
      <c r="L137" s="2" t="s">
        <v>25</v>
      </c>
      <c r="M137" s="2" t="s">
        <v>178</v>
      </c>
      <c r="N137" s="2" t="s">
        <v>25</v>
      </c>
      <c r="O137" s="2" t="s">
        <v>178</v>
      </c>
      <c r="P137">
        <v>14</v>
      </c>
      <c r="Q137" s="4" t="s">
        <v>845</v>
      </c>
      <c r="R137" s="6" t="str">
        <f t="shared" si="9"/>
        <v>INSERT INTO mst_QuerysSqlite VALUES('01','136','ELIMINAR TABLA mst_DispositivosMoviles','0','999','-- Id: 136 / NombreQuery: ELIMINAR TABLA mst_DispositivosMoviles DROP TABLE IF EXISTS mst_DispositivosMoviles;','0','NONQUERY','mst_DispositivosMoviles','DELETE TABLE','AC','44363337',GETDATE(),'44363337',GETDATE())</v>
      </c>
    </row>
    <row r="138" spans="1:18" x14ac:dyDescent="0.35">
      <c r="A138" s="2" t="s">
        <v>15</v>
      </c>
      <c r="B138" s="1" t="s">
        <v>549</v>
      </c>
      <c r="C138" s="2" t="s">
        <v>834</v>
      </c>
      <c r="D138" s="2" t="s">
        <v>18</v>
      </c>
      <c r="E138">
        <v>999</v>
      </c>
      <c r="F138" s="3" t="str">
        <f t="shared" si="10"/>
        <v>--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v>
      </c>
      <c r="G138" s="1">
        <f t="shared" si="8"/>
        <v>9</v>
      </c>
      <c r="H138" s="2" t="s">
        <v>21</v>
      </c>
      <c r="I138" s="2" t="s">
        <v>827</v>
      </c>
      <c r="J138" s="2" t="s">
        <v>152</v>
      </c>
      <c r="K138" s="2" t="s">
        <v>24</v>
      </c>
      <c r="L138" s="2" t="s">
        <v>25</v>
      </c>
      <c r="M138" s="2" t="s">
        <v>185</v>
      </c>
      <c r="N138" s="2" t="s">
        <v>25</v>
      </c>
      <c r="O138" s="2" t="s">
        <v>185</v>
      </c>
      <c r="P138">
        <v>14</v>
      </c>
      <c r="Q138" s="4" t="s">
        <v>863</v>
      </c>
      <c r="R138" s="6" t="str">
        <f t="shared" si="9"/>
        <v>INSERT INTO mst_QuerysSqlite VALUES('01','137','INSERTAR mst_DispositivosMoviles','0','999','-- Id: 137 / NombreQuery: INSERTAR mst_DispositivosMoviles INSERT INTO mst_DispositivosMoviles VALUES (
                                 ?,-- IdEmpresa              VARCHAR (2)   NOT NULL,
                                 ?,-- Mac                    VARCHAR (30)  NOT NULL,
                                 ?,-- Imei                   VARCHAR (30)  NOT NULL,
                                 ?,-- Indice                 VARCHAR (3),
                                 ?,-- NroTelefonico          VARCHAR (20),
                                 ?,-- Propietario            VARCHAR (300),
                                 ?,-- IdEstado               VARCHAR (3),
                                 ?,-- IdUsuarioCrea          VARCHAR (50),
                                 DATETIME(''''now'''', ''''localtime''''),-- FechaHoraCreacion      DATETIME,
                                 ?,-- IdUsuarioActualiza     VARCHAR (50),
                                 DATETIME(''''now'''', ''''localtime'''')-- FechaHoraActualizacion DATETIME, 
                             );','9','NONQUERY','mst_DispositivosMoviles','CREATE','AC','44363337',GETDATE(),'44363337',GETDATE())</v>
      </c>
    </row>
    <row r="139" spans="1:18" x14ac:dyDescent="0.35">
      <c r="A139" s="2" t="s">
        <v>15</v>
      </c>
      <c r="B139" s="1" t="s">
        <v>553</v>
      </c>
      <c r="C139" s="2" t="s">
        <v>835</v>
      </c>
      <c r="D139" s="2" t="s">
        <v>18</v>
      </c>
      <c r="E139">
        <v>999</v>
      </c>
      <c r="F139" s="3" t="str">
        <f t="shared" si="10"/>
        <v>-- Id: 138 / NombreQuery: LIMPIAR TABLA mst_DispositivosMoviles DELETE FROM mst_DispositivosMoviles;</v>
      </c>
      <c r="G139" s="1">
        <f t="shared" si="8"/>
        <v>0</v>
      </c>
      <c r="H139" s="2" t="s">
        <v>21</v>
      </c>
      <c r="I139" s="2" t="s">
        <v>827</v>
      </c>
      <c r="J139" s="2" t="s">
        <v>143</v>
      </c>
      <c r="K139" s="2" t="s">
        <v>24</v>
      </c>
      <c r="L139" s="2" t="s">
        <v>25</v>
      </c>
      <c r="M139" s="2" t="s">
        <v>185</v>
      </c>
      <c r="N139" s="2" t="s">
        <v>25</v>
      </c>
      <c r="O139" s="2" t="s">
        <v>185</v>
      </c>
      <c r="P139">
        <v>14</v>
      </c>
      <c r="Q139" s="4" t="s">
        <v>847</v>
      </c>
      <c r="R139" s="6" t="str">
        <f t="shared" si="9"/>
        <v>INSERT INTO mst_QuerysSqlite VALUES('01','138','LIMPIAR TABLA mst_DispositivosMoviles','0','999','-- Id: 138 / NombreQuery: LIMPIAR TABLA mst_DispositivosMoviles DELETE FROM mst_DispositivosMoviles;','0','NONQUERY','mst_DispositivosMoviles','DELETE','AC','44363337',GETDATE(),'44363337',GETDATE())</v>
      </c>
    </row>
    <row r="140" spans="1:18" x14ac:dyDescent="0.35">
      <c r="A140" s="2" t="s">
        <v>15</v>
      </c>
      <c r="B140" s="1" t="s">
        <v>557</v>
      </c>
      <c r="C140" s="2" t="s">
        <v>836</v>
      </c>
      <c r="D140" s="2" t="s">
        <v>18</v>
      </c>
      <c r="E140">
        <v>999</v>
      </c>
      <c r="F140" s="3" t="str">
        <f t="shared" si="10"/>
        <v>-- Id: 139 / NombreQuery: LISTAR mst_DispositivosMoviles SELECT *
  FROM mst_DispositivosMoviles;</v>
      </c>
      <c r="G140" s="1">
        <f t="shared" si="8"/>
        <v>0</v>
      </c>
      <c r="H140" s="2" t="s">
        <v>135</v>
      </c>
      <c r="I140" s="2" t="s">
        <v>827</v>
      </c>
      <c r="J140" s="2" t="s">
        <v>126</v>
      </c>
      <c r="K140" s="2" t="s">
        <v>24</v>
      </c>
      <c r="L140" s="2" t="s">
        <v>25</v>
      </c>
      <c r="M140" s="2" t="s">
        <v>192</v>
      </c>
      <c r="N140" s="2" t="s">
        <v>25</v>
      </c>
      <c r="O140" s="2" t="s">
        <v>192</v>
      </c>
      <c r="P140">
        <v>14</v>
      </c>
      <c r="Q140" s="4" t="s">
        <v>848</v>
      </c>
      <c r="R140" s="6" t="str">
        <f t="shared" si="9"/>
        <v>INSERT INTO mst_QuerysSqlite VALUES('01','139','LISTAR mst_DispositivosMoviles','0','999','-- Id: 139 / NombreQuery: LISTAR mst_DispositivosMoviles SELECT *
  FROM mst_DispositivosMoviles;','0','DATATABLE','mst_DispositivosMoviles','READ','AC','44363337',GETDATE(),'44363337',GETDATE())</v>
      </c>
    </row>
    <row r="141" spans="1:18" x14ac:dyDescent="0.35">
      <c r="A141" s="2" t="s">
        <v>15</v>
      </c>
      <c r="B141" s="1" t="s">
        <v>560</v>
      </c>
      <c r="C141" s="2" t="s">
        <v>837</v>
      </c>
      <c r="D141" s="2" t="s">
        <v>18</v>
      </c>
      <c r="E141">
        <v>999</v>
      </c>
      <c r="F141" s="3" t="str">
        <f t="shared" si="10"/>
        <v>-- Id: 140 / NombreQuery: OBTENER mst_DispositivosMoviles SELECT *
  FROM mst_DispositivosMoviles
 WHERE IdEmpresa = ? AND 
       Mac = ? AND 
       Imei = ?;</v>
      </c>
      <c r="G141" s="1">
        <f t="shared" si="8"/>
        <v>3</v>
      </c>
      <c r="H141" s="2" t="s">
        <v>135</v>
      </c>
      <c r="I141" s="2" t="s">
        <v>827</v>
      </c>
      <c r="J141" s="2" t="s">
        <v>126</v>
      </c>
      <c r="K141" s="2" t="s">
        <v>24</v>
      </c>
      <c r="L141" s="2" t="s">
        <v>25</v>
      </c>
      <c r="M141" s="2" t="s">
        <v>192</v>
      </c>
      <c r="N141" s="2" t="s">
        <v>25</v>
      </c>
      <c r="O141" s="2" t="s">
        <v>192</v>
      </c>
      <c r="P141">
        <v>14</v>
      </c>
      <c r="Q141" s="4" t="s">
        <v>849</v>
      </c>
      <c r="R141" s="6" t="str">
        <f t="shared" si="9"/>
        <v>INSERT INTO mst_QuerysSqlite VALUES('01','140','OBTENER mst_DispositivosMoviles','0','999','-- Id: 140 / NombreQuery: OBTENER mst_DispositivosMoviles SELECT *
  FROM mst_DispositivosMoviles
 WHERE IdEmpresa = ? AND 
       Mac = ? AND 
       Imei = ?;','3','DATATABLE','mst_DispositivosMoviles','READ','AC','44363337',GETDATE(),'44363337',GETDATE())</v>
      </c>
    </row>
    <row r="142" spans="1:18" x14ac:dyDescent="0.35">
      <c r="A142" s="1" t="s">
        <v>15</v>
      </c>
      <c r="B142" s="1" t="s">
        <v>564</v>
      </c>
      <c r="C142" s="1" t="s">
        <v>109</v>
      </c>
      <c r="D142" s="1" t="s">
        <v>18</v>
      </c>
      <c r="E142">
        <v>15</v>
      </c>
      <c r="F142" t="str">
        <f t="shared" si="10"/>
        <v>--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G142" s="1">
        <f t="shared" si="8"/>
        <v>0</v>
      </c>
      <c r="H142" s="1" t="s">
        <v>21</v>
      </c>
      <c r="I142" s="1" t="s">
        <v>111</v>
      </c>
      <c r="J142" s="1" t="s">
        <v>23</v>
      </c>
      <c r="K142" s="1" t="s">
        <v>24</v>
      </c>
      <c r="L142" s="1" t="s">
        <v>25</v>
      </c>
      <c r="M142" s="1" t="s">
        <v>107</v>
      </c>
      <c r="N142" s="1" t="s">
        <v>25</v>
      </c>
      <c r="O142" s="1" t="s">
        <v>107</v>
      </c>
      <c r="P142">
        <v>15</v>
      </c>
      <c r="Q142" s="9" t="str">
        <f>RIGHT(VLOOKUP(C142,Todos!C:F,4,0),LEN(VLOOKUP(C142,Todos!C:F,4,0))-LEN(TRIM(C142))-26)</f>
        <v>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R142" s="6" t="str">
        <f t="shared" si="9"/>
        <v>INSERT INTO mst_QuerysSqlite VALUES('01','141','CREAR TABLA mst_QuerysSqlite','0','15','--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);','0','NONQUERY','mst_QuerysSqlite','CREATE TABLE','AC','44363337',GETDATE(),'44363337',GETDATE())</v>
      </c>
    </row>
    <row r="143" spans="1:18" x14ac:dyDescent="0.35">
      <c r="A143" s="1" t="s">
        <v>15</v>
      </c>
      <c r="B143" s="1" t="s">
        <v>567</v>
      </c>
      <c r="C143" s="1" t="s">
        <v>452</v>
      </c>
      <c r="D143" s="1" t="s">
        <v>18</v>
      </c>
      <c r="E143">
        <v>999</v>
      </c>
      <c r="F143" t="str">
        <f t="shared" ref="F143:F207" si="11">CONCATENATE("-- Id: ",B143," / NombreQuery: ",C143," ",Q143)</f>
        <v>--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G143" s="1">
        <f t="shared" si="8"/>
        <v>11</v>
      </c>
      <c r="H143" s="1" t="s">
        <v>21</v>
      </c>
      <c r="I143" s="1" t="s">
        <v>111</v>
      </c>
      <c r="J143" s="1" t="s">
        <v>131</v>
      </c>
      <c r="K143" s="1" t="s">
        <v>24</v>
      </c>
      <c r="L143" s="1" t="s">
        <v>25</v>
      </c>
      <c r="M143" s="1" t="s">
        <v>454</v>
      </c>
      <c r="N143" s="1" t="s">
        <v>25</v>
      </c>
      <c r="O143" s="1" t="s">
        <v>454</v>
      </c>
      <c r="P143">
        <v>15</v>
      </c>
      <c r="Q143" s="9" t="str">
        <f>RIGHT(VLOOKUP(C143,Todos!C:F,4,0),LEN(VLOOKUP(C143,Todos!C:F,4,0))-LEN(TRIM(C143))-26)</f>
        <v>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R143" s="6" t="str">
        <f t="shared" si="9"/>
        <v>INSERT INTO mst_QuerysSqlite VALUES('01','142','ACTUALIZAR mst_QuerysSqlite','0','999','--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?;','11','NONQUERY','mst_QuerysSqlite','UPDATE','AC','44363337',GETDATE(),'44363337',GETDATE())</v>
      </c>
    </row>
    <row r="144" spans="1:18" x14ac:dyDescent="0.35">
      <c r="A144" s="1" t="s">
        <v>15</v>
      </c>
      <c r="B144" s="1" t="s">
        <v>571</v>
      </c>
      <c r="C144" s="1" t="s">
        <v>456</v>
      </c>
      <c r="D144" s="1" t="s">
        <v>18</v>
      </c>
      <c r="E144">
        <v>999</v>
      </c>
      <c r="F144" t="str">
        <f t="shared" si="11"/>
        <v>-- Id: 143 / NombreQuery: CLAVE VALOR mst_QuerysSqlite _x000D_
SELECT Id Clave,_x000D_
       Dex Valor,_x000D_
       Id || '' | '' || Dex Concatenado_x000D_
  FROM mst_OpcionesConfiguracion_x000D_
 WHERE IdEmpresa = ?;</v>
      </c>
      <c r="G144" s="1">
        <f t="shared" si="8"/>
        <v>1</v>
      </c>
      <c r="H144" s="1" t="s">
        <v>135</v>
      </c>
      <c r="I144" s="1" t="s">
        <v>111</v>
      </c>
      <c r="J144" s="1" t="s">
        <v>126</v>
      </c>
      <c r="K144" s="1" t="s">
        <v>24</v>
      </c>
      <c r="L144" s="1" t="s">
        <v>25</v>
      </c>
      <c r="M144" s="1" t="s">
        <v>454</v>
      </c>
      <c r="N144" s="1" t="s">
        <v>25</v>
      </c>
      <c r="O144" s="1" t="s">
        <v>454</v>
      </c>
      <c r="P144">
        <v>15</v>
      </c>
      <c r="Q144" s="9" t="str">
        <f>RIGHT(VLOOKUP(C144,Todos!C:F,4,0),LEN(VLOOKUP(C144,Todos!C:F,4,0))-LEN(TRIM(C144))-26)</f>
        <v>_x000D_
SELECT Id Clave,_x000D_
       Dex Valor,_x000D_
       Id || '' | '' || Dex Concatenado_x000D_
  FROM mst_OpcionesConfiguracion_x000D_
 WHERE IdEmpresa = ?;</v>
      </c>
      <c r="R144" s="6" t="str">
        <f t="shared" si="9"/>
        <v>INSERT INTO mst_QuerysSqlite VALUES('01','143','CLAVE VALOR mst_QuerysSqlite','0','999','-- Id: 143 / NombreQuery: CLAVE VALOR mst_QuerysSqlite _x000D_
SELECT Id Clave,_x000D_
       Dex Valor,_x000D_
       Id || '''' | '''' || Dex Concatenado_x000D_
  FROM mst_OpcionesConfiguracion_x000D_
 WHERE IdEmpresa = ?;','1','DATATABLE','mst_QuerysSqlite','READ','AC','44363337',GETDATE(),'44363337',GETDATE())</v>
      </c>
    </row>
    <row r="145" spans="1:18" x14ac:dyDescent="0.35">
      <c r="A145" s="1" t="s">
        <v>15</v>
      </c>
      <c r="B145" s="1" t="s">
        <v>574</v>
      </c>
      <c r="C145" s="1" t="s">
        <v>459</v>
      </c>
      <c r="D145" s="1" t="s">
        <v>18</v>
      </c>
      <c r="E145">
        <v>999</v>
      </c>
      <c r="F145" t="str">
        <f t="shared" si="11"/>
        <v>-- Id: 144 / NombreQuery: DESCARGAR DATA mst_QuerysSqlite _x000D_
EXEC sp_Dgm_Gen_ListarQuerys</v>
      </c>
      <c r="G145" s="1">
        <f t="shared" si="8"/>
        <v>0</v>
      </c>
      <c r="H145" s="1" t="s">
        <v>135</v>
      </c>
      <c r="I145" s="1" t="s">
        <v>111</v>
      </c>
      <c r="J145" s="1" t="s">
        <v>126</v>
      </c>
      <c r="K145" s="1" t="s">
        <v>24</v>
      </c>
      <c r="L145" s="1" t="s">
        <v>25</v>
      </c>
      <c r="M145" s="1" t="s">
        <v>461</v>
      </c>
      <c r="N145" s="1" t="s">
        <v>25</v>
      </c>
      <c r="O145" s="1" t="s">
        <v>461</v>
      </c>
      <c r="P145">
        <v>15</v>
      </c>
      <c r="Q145" s="9" t="str">
        <f>RIGHT(VLOOKUP(C145,Todos!C:F,4,0),LEN(VLOOKUP(C145,Todos!C:F,4,0))-LEN(TRIM(C145))-26)</f>
        <v>_x000D_
EXEC sp_Dgm_Gen_ListarQuerys</v>
      </c>
      <c r="R145" s="6" t="str">
        <f t="shared" si="9"/>
        <v>INSERT INTO mst_QuerysSqlite VALUES('01','144','DESCARGAR DATA mst_QuerysSqlite','0','999','-- Id: 144 / NombreQuery: DESCARGAR DATA mst_QuerysSqlite _x000D_
EXEC sp_Dgm_Gen_ListarQuerys','0','DATATABLE','mst_QuerysSqlite','READ','AC','44363337',GETDATE(),'44363337',GETDATE())</v>
      </c>
    </row>
    <row r="146" spans="1:18" x14ac:dyDescent="0.35">
      <c r="A146" s="1" t="s">
        <v>15</v>
      </c>
      <c r="B146" s="1" t="s">
        <v>578</v>
      </c>
      <c r="C146" s="1" t="s">
        <v>463</v>
      </c>
      <c r="D146" s="1" t="s">
        <v>18</v>
      </c>
      <c r="E146">
        <v>999</v>
      </c>
      <c r="F146" t="str">
        <f t="shared" si="11"/>
        <v>-- Id: 145 / NombreQuery: ELIMINAR mst_QuerysSqlite _x000D_
DELETE FROM mst_QuerysSqlite_x000D_
      WHERE Id = ?;</v>
      </c>
      <c r="G146" s="1">
        <f t="shared" si="8"/>
        <v>1</v>
      </c>
      <c r="H146" s="1" t="s">
        <v>21</v>
      </c>
      <c r="I146" s="1" t="s">
        <v>111</v>
      </c>
      <c r="J146" s="1" t="s">
        <v>143</v>
      </c>
      <c r="K146" s="1" t="s">
        <v>24</v>
      </c>
      <c r="L146" s="1" t="s">
        <v>25</v>
      </c>
      <c r="M146" s="1" t="s">
        <v>465</v>
      </c>
      <c r="N146" s="1" t="s">
        <v>25</v>
      </c>
      <c r="O146" s="1" t="s">
        <v>465</v>
      </c>
      <c r="P146">
        <v>15</v>
      </c>
      <c r="Q146" s="9" t="str">
        <f>RIGHT(VLOOKUP(C146,Todos!C:F,4,0),LEN(VLOOKUP(C146,Todos!C:F,4,0))-LEN(TRIM(C146))-26)</f>
        <v>_x000D_
DELETE FROM mst_QuerysSqlite_x000D_
      WHERE Id = ?;</v>
      </c>
      <c r="R146" s="6" t="str">
        <f t="shared" si="9"/>
        <v>INSERT INTO mst_QuerysSqlite VALUES('01','145','ELIMINAR mst_QuerysSqlite','0','999','-- Id: 145 / NombreQuery: ELIMINAR mst_QuerysSqlite _x000D_
DELETE FROM mst_QuerysSqlite_x000D_
      WHERE Id = ?;','1','NONQUERY','mst_QuerysSqlite','DELETE','AC','44363337',GETDATE(),'44363337',GETDATE())</v>
      </c>
    </row>
    <row r="147" spans="1:18" x14ac:dyDescent="0.35">
      <c r="A147" s="1" t="s">
        <v>15</v>
      </c>
      <c r="B147" s="1" t="s">
        <v>581</v>
      </c>
      <c r="C147" s="1" t="s">
        <v>467</v>
      </c>
      <c r="D147" s="1" t="s">
        <v>18</v>
      </c>
      <c r="E147">
        <v>999</v>
      </c>
      <c r="F147" t="str">
        <f t="shared" si="11"/>
        <v>-- Id: 146 / NombreQuery: ELIMINAR TABLA mst_QuerysSqlite _x000D_
DROP TABLE IF EXISTS mst_QuerysSqlite;</v>
      </c>
      <c r="G147" s="1">
        <f t="shared" si="8"/>
        <v>0</v>
      </c>
      <c r="H147" s="1" t="s">
        <v>21</v>
      </c>
      <c r="I147" s="1" t="s">
        <v>111</v>
      </c>
      <c r="J147" s="1" t="s">
        <v>148</v>
      </c>
      <c r="K147" s="1" t="s">
        <v>24</v>
      </c>
      <c r="L147" s="1" t="s">
        <v>25</v>
      </c>
      <c r="M147" s="1" t="s">
        <v>465</v>
      </c>
      <c r="N147" s="1" t="s">
        <v>25</v>
      </c>
      <c r="O147" s="1" t="s">
        <v>465</v>
      </c>
      <c r="P147">
        <v>15</v>
      </c>
      <c r="Q147" s="9" t="str">
        <f>RIGHT(VLOOKUP(C147,Todos!C:F,4,0),LEN(VLOOKUP(C147,Todos!C:F,4,0))-LEN(TRIM(C147))-26)</f>
        <v>_x000D_
DROP TABLE IF EXISTS mst_QuerysSqlite;</v>
      </c>
      <c r="R147" s="6" t="str">
        <f t="shared" si="9"/>
        <v>INSERT INTO mst_QuerysSqlite VALUES('01','146','ELIMINAR TABLA mst_QuerysSqlite','0','999','-- Id: 146 / NombreQuery: ELIMINAR TABLA mst_QuerysSqlite _x000D_
DROP TABLE IF EXISTS mst_QuerysSqlite;','0','NONQUERY','mst_QuerysSqlite','DELETE TABLE','AC','44363337',GETDATE(),'44363337',GETDATE())</v>
      </c>
    </row>
    <row r="148" spans="1:18" x14ac:dyDescent="0.35">
      <c r="A148" s="1" t="s">
        <v>15</v>
      </c>
      <c r="B148" s="1" t="s">
        <v>585</v>
      </c>
      <c r="C148" s="1" t="s">
        <v>470</v>
      </c>
      <c r="D148" s="1" t="s">
        <v>18</v>
      </c>
      <c r="E148">
        <v>999</v>
      </c>
      <c r="F148" t="str">
        <f t="shared" si="11"/>
        <v>--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G148" s="1">
        <f t="shared" si="8"/>
        <v>12</v>
      </c>
      <c r="H148" s="1" t="s">
        <v>21</v>
      </c>
      <c r="I148" s="1" t="s">
        <v>111</v>
      </c>
      <c r="J148" s="1" t="s">
        <v>152</v>
      </c>
      <c r="K148" s="1" t="s">
        <v>24</v>
      </c>
      <c r="L148" s="1" t="s">
        <v>25</v>
      </c>
      <c r="M148" s="1" t="s">
        <v>472</v>
      </c>
      <c r="N148" s="1" t="s">
        <v>25</v>
      </c>
      <c r="O148" s="1" t="s">
        <v>472</v>
      </c>
      <c r="P148">
        <v>15</v>
      </c>
      <c r="Q148" s="9" t="str">
        <f>RIGHT(VLOOKUP(C148,Todos!C:F,4,0),LEN(VLOOKUP(C148,Todos!C:F,4,0))-LEN(TRIM(C148))-26)</f>
        <v>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R148" s="6" t="str">
        <f t="shared" si="9"/>
        <v>INSERT INTO mst_QuerysSqlite VALUES('01','147','INSERTAR mst_QuerysSqlite','0','999','--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);','12','NONQUERY','mst_QuerysSqlite','CREATE','AC','44363337',GETDATE(),'44363337',GETDATE())</v>
      </c>
    </row>
    <row r="149" spans="1:18" x14ac:dyDescent="0.35">
      <c r="A149" s="1" t="s">
        <v>15</v>
      </c>
      <c r="B149" s="1" t="s">
        <v>588</v>
      </c>
      <c r="C149" s="1" t="s">
        <v>474</v>
      </c>
      <c r="D149" s="1" t="s">
        <v>18</v>
      </c>
      <c r="E149">
        <v>999</v>
      </c>
      <c r="F149" t="str">
        <f t="shared" si="11"/>
        <v>-- Id: 148 / NombreQuery: LIMPIAR TABLA mst_QuerysSqlite _x000D_
DELETE FROM mst_QuerysSqlite;</v>
      </c>
      <c r="G149" s="1">
        <f t="shared" si="8"/>
        <v>0</v>
      </c>
      <c r="H149" s="1" t="s">
        <v>21</v>
      </c>
      <c r="I149" s="1" t="s">
        <v>111</v>
      </c>
      <c r="J149" s="1" t="s">
        <v>143</v>
      </c>
      <c r="K149" s="1" t="s">
        <v>24</v>
      </c>
      <c r="L149" s="1" t="s">
        <v>25</v>
      </c>
      <c r="M149" s="1" t="s">
        <v>476</v>
      </c>
      <c r="N149" s="1" t="s">
        <v>25</v>
      </c>
      <c r="O149" s="1" t="s">
        <v>476</v>
      </c>
      <c r="P149">
        <v>15</v>
      </c>
      <c r="Q149" s="9" t="str">
        <f>RIGHT(VLOOKUP(C149,Todos!C:F,4,0),LEN(VLOOKUP(C149,Todos!C:F,4,0))-LEN(TRIM(C149))-26)</f>
        <v>_x000D_
DELETE FROM mst_QuerysSqlite;</v>
      </c>
      <c r="R149" s="6" t="str">
        <f t="shared" si="9"/>
        <v>INSERT INTO mst_QuerysSqlite VALUES('01','148','LIMPIAR TABLA mst_QuerysSqlite','0','999','-- Id: 148 / NombreQuery: LIMPIAR TABLA mst_QuerysSqlite _x000D_
DELETE FROM mst_QuerysSqlite;','0','NONQUERY','mst_QuerysSqlite','DELETE','AC','44363337',GETDATE(),'44363337',GETDATE())</v>
      </c>
    </row>
    <row r="150" spans="1:18" x14ac:dyDescent="0.35">
      <c r="A150" s="1" t="s">
        <v>15</v>
      </c>
      <c r="B150" s="1" t="s">
        <v>592</v>
      </c>
      <c r="C150" s="1" t="s">
        <v>478</v>
      </c>
      <c r="D150" s="1" t="s">
        <v>18</v>
      </c>
      <c r="E150">
        <v>999</v>
      </c>
      <c r="F150" t="str">
        <f t="shared" si="11"/>
        <v>-- Id: 149 / NombreQuery: LISTAR mst_QuerysSqlite _x000D_
SELECT *_x000D_
  FROM mst_QuerysSqlite;</v>
      </c>
      <c r="G150" s="1">
        <f t="shared" si="8"/>
        <v>0</v>
      </c>
      <c r="H150" s="1" t="s">
        <v>135</v>
      </c>
      <c r="I150" s="1" t="s">
        <v>111</v>
      </c>
      <c r="J150" s="1" t="s">
        <v>126</v>
      </c>
      <c r="K150" s="1" t="s">
        <v>24</v>
      </c>
      <c r="L150" s="1" t="s">
        <v>25</v>
      </c>
      <c r="M150" s="1" t="s">
        <v>480</v>
      </c>
      <c r="N150" s="1" t="s">
        <v>25</v>
      </c>
      <c r="O150" s="1" t="s">
        <v>480</v>
      </c>
      <c r="P150">
        <v>15</v>
      </c>
      <c r="Q150" s="9" t="str">
        <f>RIGHT(VLOOKUP(C150,Todos!C:F,4,0),LEN(VLOOKUP(C150,Todos!C:F,4,0))-LEN(TRIM(C150))-26)</f>
        <v>_x000D_
SELECT *_x000D_
  FROM mst_QuerysSqlite;</v>
      </c>
      <c r="R150" s="6" t="str">
        <f t="shared" si="9"/>
        <v>INSERT INTO mst_QuerysSqlite VALUES('01','149','LISTAR mst_QuerysSqlite','0','999','-- Id: 149 / NombreQuery: LISTAR mst_QuerysSqlite _x000D_
SELECT *_x000D_
  FROM mst_QuerysSqlite;','0','DATATABLE','mst_QuerysSqlite','READ','AC','44363337',GETDATE(),'44363337',GETDATE())</v>
      </c>
    </row>
    <row r="151" spans="1:18" x14ac:dyDescent="0.35">
      <c r="A151" s="1" t="s">
        <v>15</v>
      </c>
      <c r="B151" s="1" t="s">
        <v>595</v>
      </c>
      <c r="C151" s="1" t="s">
        <v>482</v>
      </c>
      <c r="D151" s="1" t="s">
        <v>18</v>
      </c>
      <c r="E151">
        <v>999</v>
      </c>
      <c r="F151" t="str">
        <f t="shared" si="11"/>
        <v>-- Id: 150 / NombreQuery: OBTENER mst_QuerysSqlite _x000D_
SELECT *_x000D_
  FROM mst_QuerysSqlite_x000D_
 WHERE Id = ?;</v>
      </c>
      <c r="G151" s="1">
        <f t="shared" si="8"/>
        <v>1</v>
      </c>
      <c r="H151" s="1" t="s">
        <v>135</v>
      </c>
      <c r="I151" s="1" t="s">
        <v>111</v>
      </c>
      <c r="J151" s="1" t="s">
        <v>126</v>
      </c>
      <c r="K151" s="1" t="s">
        <v>24</v>
      </c>
      <c r="L151" s="1" t="s">
        <v>25</v>
      </c>
      <c r="M151" s="1" t="s">
        <v>484</v>
      </c>
      <c r="N151" s="1" t="s">
        <v>25</v>
      </c>
      <c r="O151" s="1" t="s">
        <v>484</v>
      </c>
      <c r="P151">
        <v>15</v>
      </c>
      <c r="Q151" s="9" t="str">
        <f>RIGHT(VLOOKUP(C151,Todos!C:F,4,0),LEN(VLOOKUP(C151,Todos!C:F,4,0))-LEN(TRIM(C151))-26)</f>
        <v>_x000D_
SELECT *_x000D_
  FROM mst_QuerysSqlite_x000D_
 WHERE Id = ?;</v>
      </c>
      <c r="R151" s="6" t="str">
        <f t="shared" si="9"/>
        <v>INSERT INTO mst_QuerysSqlite VALUES('01','150','OBTENER mst_QuerysSqlite','0','999','-- Id: 150 / NombreQuery: OBTENER mst_QuerysSqlite _x000D_
SELECT *_x000D_
  FROM mst_QuerysSqlite_x000D_
 WHERE Id = ?;','1','DATATABLE','mst_QuerysSqlite','READ','AC','44363337',GETDATE(),'44363337',GETDATE())</v>
      </c>
    </row>
    <row r="152" spans="1:18" x14ac:dyDescent="0.35">
      <c r="A152" s="1" t="s">
        <v>15</v>
      </c>
      <c r="B152" s="1" t="s">
        <v>599</v>
      </c>
      <c r="C152" s="1" t="s">
        <v>751</v>
      </c>
      <c r="D152" s="1" t="s">
        <v>18</v>
      </c>
      <c r="E152">
        <v>16</v>
      </c>
      <c r="F152" t="str">
        <f t="shared" si="11"/>
        <v>--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52" s="1">
        <f t="shared" si="8"/>
        <v>0</v>
      </c>
      <c r="H152" s="1" t="s">
        <v>21</v>
      </c>
      <c r="I152" s="1" t="s">
        <v>753</v>
      </c>
      <c r="J152" s="1" t="s">
        <v>23</v>
      </c>
      <c r="K152" s="1" t="s">
        <v>24</v>
      </c>
      <c r="L152" s="1" t="s">
        <v>25</v>
      </c>
      <c r="M152" s="1" t="s">
        <v>754</v>
      </c>
      <c r="N152" s="1" t="s">
        <v>25</v>
      </c>
      <c r="O152" s="1" t="s">
        <v>754</v>
      </c>
      <c r="P152">
        <v>16</v>
      </c>
      <c r="Q152" s="9" t="str">
        <f>RIGHT(VLOOKUP(C152,Todos!C:F,4,0),LEN(VLOOKUP(C152,Todos!C:F,4,0))-LEN(TRIM(C152))-26)</f>
        <v>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52" s="6" t="str">
        <f t="shared" si="9"/>
        <v>INSERT INTO mst_QuerysSqlite VALUES('01','151','CREAR TABLA crs_EmpresasVsModulos','0','16','--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);','0','NONQUERY','crs_EmpresasVsModulos','CREATE TABLE','AC','44363337',GETDATE(),'44363337',GETDATE())</v>
      </c>
    </row>
    <row r="153" spans="1:18" x14ac:dyDescent="0.35">
      <c r="A153" s="1" t="s">
        <v>15</v>
      </c>
      <c r="B153" s="1" t="s">
        <v>602</v>
      </c>
      <c r="C153" s="1" t="s">
        <v>756</v>
      </c>
      <c r="D153" s="1" t="s">
        <v>18</v>
      </c>
      <c r="E153">
        <v>999</v>
      </c>
      <c r="F153" t="str">
        <f t="shared" si="11"/>
        <v>-- Id: 152 / NombreQuery: ACTUALIZAR crs_EmpresasVsModulos _x000D_
UPDATE crs_EmpresasVsModulos_x000D_
SET IdEstado=?,_x000D_
    FechaHoraActualizacion=DATETIME(''now'',''localtime'')_x000D_
WHERE IdEmpresa=?AND_x000D_
      IdModulo=?;</v>
      </c>
      <c r="G153" s="1">
        <f t="shared" si="8"/>
        <v>3</v>
      </c>
      <c r="H153" s="1" t="s">
        <v>21</v>
      </c>
      <c r="I153" s="1" t="s">
        <v>753</v>
      </c>
      <c r="J153" s="1" t="s">
        <v>131</v>
      </c>
      <c r="K153" s="1" t="s">
        <v>24</v>
      </c>
      <c r="L153" s="1" t="s">
        <v>25</v>
      </c>
      <c r="M153" s="1" t="s">
        <v>758</v>
      </c>
      <c r="N153" s="1" t="s">
        <v>25</v>
      </c>
      <c r="O153" s="1" t="s">
        <v>758</v>
      </c>
      <c r="P153">
        <v>16</v>
      </c>
      <c r="Q153" s="9" t="str">
        <f>RIGHT(VLOOKUP(C153,Todos!C:F,4,0),LEN(VLOOKUP(C153,Todos!C:F,4,0))-LEN(TRIM(C153))-26)</f>
        <v>_x000D_
UPDATE crs_EmpresasVsModulos_x000D_
SET IdEstado=?,_x000D_
    FechaHoraActualizacion=DATETIME(''now'',''localtime'')_x000D_
WHERE IdEmpresa=?AND_x000D_
      IdModulo=?;</v>
      </c>
      <c r="R153" s="6" t="str">
        <f t="shared" si="9"/>
        <v>INSERT INTO mst_QuerysSqlite VALUES('01','152','ACTUALIZAR crs_EmpresasVsModulos','0','999','-- Id: 152 / NombreQuery: ACTUALIZAR crs_EmpresasVsModulos _x000D_
UPDATE crs_EmpresasVsModulos_x000D_
SET IdEstado=?,_x000D_
    FechaHoraActualizacion=DATETIME(''''now'''',''''localtime'''')_x000D_
WHERE IdEmpresa=?AND_x000D_
      IdModulo=?;','3','NONQUERY','crs_EmpresasVsModulos','UPDATE','AC','44363337',GETDATE(),'44363337',GETDATE())</v>
      </c>
    </row>
    <row r="154" spans="1:18" x14ac:dyDescent="0.35">
      <c r="A154" s="1" t="s">
        <v>15</v>
      </c>
      <c r="B154" s="1" t="s">
        <v>606</v>
      </c>
      <c r="C154" s="1" t="s">
        <v>760</v>
      </c>
      <c r="D154" s="1" t="s">
        <v>18</v>
      </c>
      <c r="E154">
        <v>999</v>
      </c>
      <c r="F154" t="str">
        <f t="shared" si="11"/>
        <v>-- Id: 153 / NombreQuery: DESCARGAR DATA crs_EmpresasVsModulos _x000D_
EXEC sp_Dgm_Gen_ListarEmpresasVsModulos</v>
      </c>
      <c r="G154" s="1">
        <f t="shared" si="8"/>
        <v>0</v>
      </c>
      <c r="H154" s="1" t="s">
        <v>135</v>
      </c>
      <c r="I154" s="1" t="s">
        <v>753</v>
      </c>
      <c r="J154" s="1" t="s">
        <v>126</v>
      </c>
      <c r="K154" s="1" t="s">
        <v>24</v>
      </c>
      <c r="L154" s="1" t="s">
        <v>25</v>
      </c>
      <c r="M154" s="1" t="s">
        <v>762</v>
      </c>
      <c r="N154" s="1" t="s">
        <v>25</v>
      </c>
      <c r="O154" s="1" t="s">
        <v>762</v>
      </c>
      <c r="P154">
        <v>16</v>
      </c>
      <c r="Q154" s="9" t="str">
        <f>RIGHT(VLOOKUP(C154,Todos!C:F,4,0),LEN(VLOOKUP(C154,Todos!C:F,4,0))-LEN(TRIM(C154))-26)</f>
        <v>_x000D_
EXEC sp_Dgm_Gen_ListarEmpresasVsModulos</v>
      </c>
      <c r="R154" s="6" t="str">
        <f t="shared" si="9"/>
        <v>INSERT INTO mst_QuerysSqlite VALUES('01','153','DESCARGAR DATA crs_EmpresasVsModulos','0','999','-- Id: 153 / NombreQuery: DESCARGAR DATA crs_EmpresasVsModulos _x000D_
EXEC sp_Dgm_Gen_ListarEmpresasVsModulos','0','DATATABLE','crs_EmpresasVsModulos','READ','AC','44363337',GETDATE(),'44363337',GETDATE())</v>
      </c>
    </row>
    <row r="155" spans="1:18" x14ac:dyDescent="0.35">
      <c r="A155" s="1" t="s">
        <v>15</v>
      </c>
      <c r="B155" s="1" t="s">
        <v>610</v>
      </c>
      <c r="C155" s="1" t="s">
        <v>764</v>
      </c>
      <c r="D155" s="1" t="s">
        <v>18</v>
      </c>
      <c r="E155">
        <v>999</v>
      </c>
      <c r="F155" t="str">
        <f t="shared" si="11"/>
        <v>-- Id: 154 / NombreQuery: ELIMINAR crs_EmpresasVsModulos _x000D_
DELETE FROM crs_EmpresasVsModulos_x000D_
      WHERE IdEmpresa = ? AND IdModulo=?;</v>
      </c>
      <c r="G155" s="1">
        <f t="shared" si="8"/>
        <v>2</v>
      </c>
      <c r="H155" s="1" t="s">
        <v>21</v>
      </c>
      <c r="I155" s="1" t="s">
        <v>753</v>
      </c>
      <c r="J155" s="1" t="s">
        <v>143</v>
      </c>
      <c r="K155" s="1" t="s">
        <v>24</v>
      </c>
      <c r="L155" s="1" t="s">
        <v>25</v>
      </c>
      <c r="M155" s="1" t="s">
        <v>762</v>
      </c>
      <c r="N155" s="1" t="s">
        <v>25</v>
      </c>
      <c r="O155" s="1" t="s">
        <v>762</v>
      </c>
      <c r="P155">
        <v>16</v>
      </c>
      <c r="Q155" s="9" t="str">
        <f>RIGHT(VLOOKUP(C155,Todos!C:F,4,0),LEN(VLOOKUP(C155,Todos!C:F,4,0))-LEN(TRIM(C155))-26)</f>
        <v>_x000D_
DELETE FROM crs_EmpresasVsModulos_x000D_
      WHERE IdEmpresa = ? AND IdModulo=?;</v>
      </c>
      <c r="R155" s="6" t="str">
        <f t="shared" si="9"/>
        <v>INSERT INTO mst_QuerysSqlite VALUES('01','154','ELIMINAR crs_EmpresasVsModulos','0','999','-- Id: 154 / NombreQuery: ELIMINAR crs_EmpresasVsModulos _x000D_
DELETE FROM crs_EmpresasVsModulos_x000D_
      WHERE IdEmpresa = ? AND IdModulo=?;','2','NONQUERY','crs_EmpresasVsModulos','DELETE','AC','44363337',GETDATE(),'44363337',GETDATE())</v>
      </c>
    </row>
    <row r="156" spans="1:18" x14ac:dyDescent="0.35">
      <c r="A156" s="1" t="s">
        <v>15</v>
      </c>
      <c r="B156" s="1" t="s">
        <v>613</v>
      </c>
      <c r="C156" s="1" t="s">
        <v>767</v>
      </c>
      <c r="D156" s="1" t="s">
        <v>18</v>
      </c>
      <c r="E156">
        <v>999</v>
      </c>
      <c r="F156" t="str">
        <f t="shared" si="11"/>
        <v>-- Id: 155 / NombreQuery: ELIMINAR TABLA crs_EmpresasVsModulos _x000D_
DROP TABLE IF EXISTS crs_EmpresasVsModulos;</v>
      </c>
      <c r="G156" s="1">
        <f t="shared" si="8"/>
        <v>0</v>
      </c>
      <c r="H156" s="1" t="s">
        <v>21</v>
      </c>
      <c r="I156" s="1" t="s">
        <v>753</v>
      </c>
      <c r="J156" s="1" t="s">
        <v>148</v>
      </c>
      <c r="K156" s="1" t="s">
        <v>24</v>
      </c>
      <c r="L156" s="1" t="s">
        <v>25</v>
      </c>
      <c r="M156" s="1" t="s">
        <v>769</v>
      </c>
      <c r="N156" s="1" t="s">
        <v>25</v>
      </c>
      <c r="O156" s="1" t="s">
        <v>769</v>
      </c>
      <c r="P156">
        <v>16</v>
      </c>
      <c r="Q156" s="9" t="str">
        <f>RIGHT(VLOOKUP(C156,Todos!C:F,4,0),LEN(VLOOKUP(C156,Todos!C:F,4,0))-LEN(TRIM(C156))-26)</f>
        <v>_x000D_
DROP TABLE IF EXISTS crs_EmpresasVsModulos;</v>
      </c>
      <c r="R156" s="6" t="str">
        <f t="shared" si="9"/>
        <v>INSERT INTO mst_QuerysSqlite VALUES('01','155','ELIMINAR TABLA crs_EmpresasVsModulos','0','999','-- Id: 155 / NombreQuery: ELIMINAR TABLA crs_EmpresasVsModulos _x000D_
DROP TABLE IF EXISTS crs_EmpresasVsModulos;','0','NONQUERY','crs_EmpresasVsModulos','DELETE TABLE','AC','44363337',GETDATE(),'44363337',GETDATE())</v>
      </c>
    </row>
    <row r="157" spans="1:18" x14ac:dyDescent="0.35">
      <c r="A157" s="1" t="s">
        <v>15</v>
      </c>
      <c r="B157" s="1" t="s">
        <v>617</v>
      </c>
      <c r="C157" s="1" t="s">
        <v>771</v>
      </c>
      <c r="D157" s="1" t="s">
        <v>18</v>
      </c>
      <c r="E157">
        <v>999</v>
      </c>
      <c r="F157" t="str">
        <f t="shared" si="11"/>
        <v>--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G157" s="1">
        <f t="shared" si="8"/>
        <v>5</v>
      </c>
      <c r="H157" s="1" t="s">
        <v>21</v>
      </c>
      <c r="I157" s="1" t="s">
        <v>753</v>
      </c>
      <c r="J157" s="1" t="s">
        <v>152</v>
      </c>
      <c r="K157" s="1" t="s">
        <v>24</v>
      </c>
      <c r="L157" s="1" t="s">
        <v>25</v>
      </c>
      <c r="M157" s="1" t="s">
        <v>769</v>
      </c>
      <c r="N157" s="1" t="s">
        <v>25</v>
      </c>
      <c r="O157" s="1" t="s">
        <v>769</v>
      </c>
      <c r="P157">
        <v>16</v>
      </c>
      <c r="Q157" s="9" t="str">
        <f>RIGHT(VLOOKUP(C157,Todos!C:F,4,0),LEN(VLOOKUP(C157,Todos!C:F,4,0))-LEN(TRIM(C157))-26)</f>
        <v>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R157" s="6" t="str">
        <f t="shared" si="9"/>
        <v>INSERT INTO mst_QuerysSqlite VALUES('01','156','INSERTAR crs_EmpresasVsModulos','0','999','--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NULL,','5','NONQUERY','crs_EmpresasVsModulos','CREATE','AC','44363337',GETDATE(),'44363337',GETDATE())</v>
      </c>
    </row>
    <row r="158" spans="1:18" x14ac:dyDescent="0.35">
      <c r="A158" s="1" t="s">
        <v>15</v>
      </c>
      <c r="B158" s="1" t="s">
        <v>620</v>
      </c>
      <c r="C158" s="1" t="s">
        <v>774</v>
      </c>
      <c r="D158" s="1" t="s">
        <v>18</v>
      </c>
      <c r="E158">
        <v>999</v>
      </c>
      <c r="F158" t="str">
        <f t="shared" si="11"/>
        <v>-- Id: 157 / NombreQuery: LIMPIAR TABLA crs_EmpresasVsModulos _x000D_
DELETE FROM crs_EmpresasVsModulos;</v>
      </c>
      <c r="G158" s="1">
        <f t="shared" si="8"/>
        <v>0</v>
      </c>
      <c r="H158" s="1" t="s">
        <v>21</v>
      </c>
      <c r="I158" s="1" t="s">
        <v>753</v>
      </c>
      <c r="J158" s="1" t="s">
        <v>143</v>
      </c>
      <c r="K158" s="1" t="s">
        <v>24</v>
      </c>
      <c r="L158" s="1" t="s">
        <v>25</v>
      </c>
      <c r="M158" s="1" t="s">
        <v>776</v>
      </c>
      <c r="N158" s="1" t="s">
        <v>25</v>
      </c>
      <c r="O158" s="1" t="s">
        <v>776</v>
      </c>
      <c r="P158">
        <v>16</v>
      </c>
      <c r="Q158" s="9" t="str">
        <f>RIGHT(VLOOKUP(C158,Todos!C:F,4,0),LEN(VLOOKUP(C158,Todos!C:F,4,0))-LEN(TRIM(C158))-26)</f>
        <v>_x000D_
DELETE FROM crs_EmpresasVsModulos;</v>
      </c>
      <c r="R158" s="6" t="str">
        <f t="shared" si="9"/>
        <v>INSERT INTO mst_QuerysSqlite VALUES('01','157','LIMPIAR TABLA crs_EmpresasVsModulos','0','999','-- Id: 157 / NombreQuery: LIMPIAR TABLA crs_EmpresasVsModulos _x000D_
DELETE FROM crs_EmpresasVsModulos;','0','NONQUERY','crs_EmpresasVsModulos','DELETE','AC','44363337',GETDATE(),'44363337',GETDATE())</v>
      </c>
    </row>
    <row r="159" spans="1:18" x14ac:dyDescent="0.35">
      <c r="A159" s="1" t="s">
        <v>15</v>
      </c>
      <c r="B159" s="1" t="s">
        <v>624</v>
      </c>
      <c r="C159" s="1" t="s">
        <v>778</v>
      </c>
      <c r="D159" s="1" t="s">
        <v>18</v>
      </c>
      <c r="E159">
        <v>999</v>
      </c>
      <c r="F159" t="str">
        <f t="shared" si="11"/>
        <v>-- Id: 158 / NombreQuery: OBTENER MODULOS X EMPRESA _x000D_
SELECT EVM.IdModulo,_x000D_
       MO.Dex_x000D_
  FROM crs_EmpresasVsModulos EVM_x000D_
       INNER JOIN_x000D_
       mst_Modulos MO ON EVM.IdModulo = MO.Id_x000D_
 WHERE MO.IdEstado = ''AC'' AND _x000D_
       MO.Id &lt;&gt; 0 AND _x000D_
       EVM.IdEmpresa = ?;</v>
      </c>
      <c r="G159" s="1">
        <f t="shared" si="8"/>
        <v>1</v>
      </c>
      <c r="H159" s="1" t="s">
        <v>135</v>
      </c>
      <c r="I159" s="1" t="s">
        <v>753</v>
      </c>
      <c r="J159" s="1" t="s">
        <v>126</v>
      </c>
      <c r="K159" s="1" t="s">
        <v>24</v>
      </c>
      <c r="L159" s="1" t="s">
        <v>25</v>
      </c>
      <c r="M159" s="1" t="s">
        <v>780</v>
      </c>
      <c r="N159" s="1" t="s">
        <v>25</v>
      </c>
      <c r="O159" s="1" t="s">
        <v>780</v>
      </c>
      <c r="P159">
        <v>16</v>
      </c>
      <c r="Q159" s="9" t="str">
        <f>RIGHT(VLOOKUP(C159,Todos!C:F,4,0),LEN(VLOOKUP(C159,Todos!C:F,4,0))-LEN(TRIM(C159))-26)</f>
        <v>_x000D_
SELECT EVM.IdModulo,_x000D_
       MO.Dex_x000D_
  FROM crs_EmpresasVsModulos EVM_x000D_
       INNER JOIN_x000D_
       mst_Modulos MO ON EVM.IdModulo = MO.Id_x000D_
 WHERE MO.IdEstado = ''AC'' AND _x000D_
       MO.Id &lt;&gt; 0 AND _x000D_
       EVM.IdEmpresa = ?;</v>
      </c>
      <c r="R159" s="6" t="str">
        <f t="shared" si="9"/>
        <v>INSERT INTO mst_QuerysSqlite VALUES('01','158','OBTENER MODULOS X EMPRESA','0','999','-- Id: 158 / NombreQuery: OBTENER MODULOS X EMPRESA _x000D_
SELECT EVM.IdModulo,_x000D_
       MO.Dex_x000D_
  FROM crs_EmpresasVsModulos EVM_x000D_
       INNER JOIN_x000D_
       mst_Modulos MO ON EVM.IdModulo = MO.Id_x000D_
 WHERE MO.IdEstado = ''''AC'''' AND _x000D_
       MO.Id &lt;&gt; 0 AND _x000D_
       EVM.IdEmpresa = ?;','1','DATATABLE','crs_EmpresasVsModulos','READ','AC','44363337',GETDATE(),'44363337',GETDATE())</v>
      </c>
    </row>
    <row r="160" spans="1:18" x14ac:dyDescent="0.35">
      <c r="A160" s="1" t="s">
        <v>15</v>
      </c>
      <c r="B160" s="1" t="s">
        <v>627</v>
      </c>
      <c r="C160" s="1" t="s">
        <v>98</v>
      </c>
      <c r="D160" s="1" t="s">
        <v>18</v>
      </c>
      <c r="E160">
        <v>17</v>
      </c>
      <c r="F160" t="str">
        <f t="shared" si="11"/>
        <v>-- Id: 159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v>
      </c>
      <c r="G160" s="1">
        <f t="shared" si="8"/>
        <v>0</v>
      </c>
      <c r="H160" s="1" t="s">
        <v>21</v>
      </c>
      <c r="I160" s="1" t="s">
        <v>100</v>
      </c>
      <c r="J160" s="1" t="s">
        <v>23</v>
      </c>
      <c r="K160" s="1" t="s">
        <v>24</v>
      </c>
      <c r="L160" s="1" t="s">
        <v>25</v>
      </c>
      <c r="M160" s="1" t="s">
        <v>101</v>
      </c>
      <c r="N160" s="1" t="s">
        <v>25</v>
      </c>
      <c r="O160" s="1" t="s">
        <v>101</v>
      </c>
      <c r="P160">
        <v>17</v>
      </c>
      <c r="Q160" s="9" t="str">
        <f>RIGHT(VLOOKUP(C160,Todos!C:F,4,0),LEN(VLOOKUP(C160,Todos!C:F,4,0))-LEN(TRIM(C160))-26)</f>
        <v xml:space="preserve">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v>
      </c>
      <c r="R160" s="6" t="str">
        <f t="shared" si="9"/>
        <v>INSERT INTO mst_QuerysSqlite VALUES('01','159','CREAR TABLA trx_ConfiguracionesLocales','0','17','-- Id: 159 / NombreQuery: CREAR TABLA trx_ConfiguracionesLocales 
CREATE TABLE IF NOT EXISTS trx_ConfiguracionesLocales (
    IdEmpresa              VARCHAR (2)   NOT NULL,
    MacDispositivoMovil    VARCHAR (30)  NOT NULL,
    ImeiDispositivoMovil   VARCHAR (30)  NOT NULL,
    IdOpcionConfiguracion  VARCHAR (3)   NOT NULL,
    Valor                  VARCHAR (300) NOT NULL,
    IdEstado               VARCHAR (3)   NOT NULL,
    IdUsuarioCrea          VARCHAR (50)  NOT NULL,
    FechaHoraCreacion      DATETIME      NOT NULL,
    IdUsuarioActualiza     VARCHAR (50)  NOT NULL,
    FechaHoraActualizacion DATETIME      NOT NULL,
    PRIMARY KEY (
        IdEmpresa,
        MacDispositivoMovil,
        ImeiDispositivoMovil,
        IdOpcionConfiguracion
    ),
    FOREIGN KEY (
        IdEmpresa
    )
    REFERENCES mst_Empresas (Id),
    FOREIGN KEY (
        IdEmpresa,
        MacDispositivoMovil,
        ImeiDispositivoMovil
    )
    REFERENCES mst_DispositivosMoviles (IdEmpresa,
    Mac),
    FOREIGN KEY (
        IdEmpresa,
        IdOpcionConfiguracion
    )
    REFERENCES mst_OpcionesConfiguracion (IdEmpresa,
    Id),
    FOREIGN KEY (
        IdEstado
    )
    REFERENCES mst_Estados (Id),
    FOREIGN KEY (
        IdEmpresa,
        IdUsuarioCrea
    )
    REFERENCES mst_Usuarios (IdEmpresa,
    Id),
    FOREIGN KEY (
        IdEmpresa,
        IdUsuarioActualiza
    )
    REFERENCES mst_Usuarios (IdEmpresa,
    Id) 
);','0','NONQUERY','trx_ConfiguracionesLocales','CREATE TABLE','AC','44363337',GETDATE(),'44363337',GETDATE())</v>
      </c>
    </row>
    <row r="161" spans="1:18" x14ac:dyDescent="0.35">
      <c r="A161" s="1" t="s">
        <v>15</v>
      </c>
      <c r="B161" s="1" t="s">
        <v>631</v>
      </c>
      <c r="C161" s="1" t="s">
        <v>611</v>
      </c>
      <c r="D161" s="1" t="s">
        <v>18</v>
      </c>
      <c r="E161">
        <v>999</v>
      </c>
      <c r="F161" t="str">
        <f t="shared" si="11"/>
        <v>-- Id: 160 / NombreQuery: ACTUALIZAR trx_ConfiguracionesLocales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v>
      </c>
      <c r="G161" s="1">
        <f t="shared" si="8"/>
        <v>6</v>
      </c>
      <c r="H161" s="1" t="s">
        <v>21</v>
      </c>
      <c r="I161" s="1" t="s">
        <v>100</v>
      </c>
      <c r="J161" s="1" t="s">
        <v>131</v>
      </c>
      <c r="K161" s="1" t="s">
        <v>24</v>
      </c>
      <c r="L161" s="1" t="s">
        <v>25</v>
      </c>
      <c r="M161" s="1" t="s">
        <v>609</v>
      </c>
      <c r="N161" s="1" t="s">
        <v>25</v>
      </c>
      <c r="O161" s="1" t="s">
        <v>609</v>
      </c>
      <c r="P161">
        <v>17</v>
      </c>
      <c r="Q161" s="9" t="str">
        <f>RIGHT(VLOOKUP(C161,Todos!C:F,4,0),LEN(VLOOKUP(C161,Todos!C:F,4,0))-LEN(TRIM(C161))-26)</f>
        <v>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v>
      </c>
      <c r="R161" s="6" t="str">
        <f t="shared" si="9"/>
        <v>INSERT INTO mst_QuerysSqlite VALUES('01','160','ACTUALIZAR trx_ConfiguracionesLocales','0','999','-- Id: 160 / NombreQuery: ACTUALIZAR trx_ConfiguracionesLocales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?;','6','NONQUERY','trx_ConfiguracionesLocales','UPDATE','AC','44363337',GETDATE(),'44363337',GETDATE())</v>
      </c>
    </row>
    <row r="162" spans="1:18" s="2" customFormat="1" x14ac:dyDescent="0.35">
      <c r="A162" s="2" t="s">
        <v>15</v>
      </c>
      <c r="B162" s="1" t="s">
        <v>635</v>
      </c>
      <c r="C162" s="2" t="s">
        <v>614</v>
      </c>
      <c r="D162" s="2" t="s">
        <v>18</v>
      </c>
      <c r="E162" s="3">
        <v>999</v>
      </c>
      <c r="F162" s="3" t="str">
        <f t="shared" si="11"/>
        <v>-- Id: 161 / NombreQuery: ACTUALIZAR trx_ConfiguracionesLocales X DESCRIPCION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v>
      </c>
      <c r="G162" s="1">
        <f t="shared" si="8"/>
        <v>7</v>
      </c>
      <c r="H162" s="2" t="s">
        <v>124</v>
      </c>
      <c r="I162" s="2" t="s">
        <v>100</v>
      </c>
      <c r="J162" s="2" t="s">
        <v>126</v>
      </c>
      <c r="K162" s="2" t="s">
        <v>24</v>
      </c>
      <c r="L162" s="2" t="s">
        <v>25</v>
      </c>
      <c r="M162" s="2" t="s">
        <v>616</v>
      </c>
      <c r="N162" s="2" t="s">
        <v>25</v>
      </c>
      <c r="O162" s="2" t="s">
        <v>616</v>
      </c>
      <c r="P162" s="3">
        <v>17</v>
      </c>
      <c r="Q162" s="3" t="str">
        <f>RIGHT(VLOOKUP(C162,Todos!C:F,4,0),LEN(VLOOKUP(C162,Todos!C:F,4,0))-LEN(TRIM(C162))-26)</f>
        <v>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v>
      </c>
      <c r="R162" s="3" t="str">
        <f t="shared" si="9"/>
        <v>INSERT INTO mst_QuerysSqlite VALUES('01','161','ACTUALIZAR trx_ConfiguracionesLocales X DESCRIPCION','0','999','-- Id: 161 / NombreQuery: ACTUALIZAR trx_ConfiguracionesLocales X DESCRIPCION _x000D_
UPDATE trx_ConfiguracionesLocales_x000D_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IdOpcionConfiguracion = (_x000D_
                                  SELECT Id_x000D_
                                    FROM mst_OpcionesConfiguracion_x000D_
                                   WHERE IdEmpresa = ? AND _x000D_
                                         Dex = ?_x000D_
                                   LIMIT 1_x000D_
                               );','7','SCALAR','trx_ConfiguracionesLocales','READ','AC','44363337',GETDATE(),'44363337',GETDATE())</v>
      </c>
    </row>
    <row r="163" spans="1:18" x14ac:dyDescent="0.35">
      <c r="A163" s="1" t="s">
        <v>15</v>
      </c>
      <c r="B163" s="1" t="s">
        <v>638</v>
      </c>
      <c r="C163" s="1" t="s">
        <v>618</v>
      </c>
      <c r="D163" s="1" t="s">
        <v>18</v>
      </c>
      <c r="E163">
        <v>999</v>
      </c>
      <c r="F163" t="str">
        <f t="shared" si="11"/>
        <v>-- Id: 162 / NombreQuery: DESCARGAR DATA trx_ConfiguracionesLocales _x000D_
EXEC sp_Dgm_Gen_ObtenerConfiguracionesLocales ''?'',''?''</v>
      </c>
      <c r="G163" s="1">
        <f t="shared" si="8"/>
        <v>2</v>
      </c>
      <c r="H163" s="1" t="s">
        <v>135</v>
      </c>
      <c r="I163" s="1" t="s">
        <v>100</v>
      </c>
      <c r="J163" s="1" t="s">
        <v>126</v>
      </c>
      <c r="K163" s="1" t="s">
        <v>24</v>
      </c>
      <c r="L163" s="1" t="s">
        <v>25</v>
      </c>
      <c r="M163" s="1" t="s">
        <v>616</v>
      </c>
      <c r="N163" s="1" t="s">
        <v>25</v>
      </c>
      <c r="O163" s="1" t="s">
        <v>616</v>
      </c>
      <c r="P163">
        <v>17</v>
      </c>
      <c r="Q163" s="9" t="str">
        <f>RIGHT(VLOOKUP(C163,Todos!C:F,4,0),LEN(VLOOKUP(C163,Todos!C:F,4,0))-LEN(TRIM(C163))-26)</f>
        <v>_x000D_
EXEC sp_Dgm_Gen_ObtenerConfiguracionesLocales ''?'',''?''</v>
      </c>
      <c r="R163" s="6" t="str">
        <f t="shared" si="9"/>
        <v>INSERT INTO mst_QuerysSqlite VALUES('01','162','DESCARGAR DATA trx_ConfiguracionesLocales','0','999','-- Id: 162 / NombreQuery: DESCARGAR DATA trx_ConfiguracionesLocales _x000D_
EXEC sp_Dgm_Gen_ObtenerConfiguracionesLocales ''''?'''',''''?''''','2','DATATABLE','trx_ConfiguracionesLocales','READ','AC','44363337',GETDATE(),'44363337',GETDATE())</v>
      </c>
    </row>
    <row r="164" spans="1:18" x14ac:dyDescent="0.35">
      <c r="A164" s="1" t="s">
        <v>15</v>
      </c>
      <c r="B164" s="1" t="s">
        <v>642</v>
      </c>
      <c r="C164" s="1" t="s">
        <v>621</v>
      </c>
      <c r="D164" s="1" t="s">
        <v>18</v>
      </c>
      <c r="E164">
        <v>999</v>
      </c>
      <c r="F164" t="str">
        <f t="shared" si="11"/>
        <v>-- Id: 163 / NombreQuery: ELIMINAR TABLA trx_ConfiguracionesLocales _x000D_
DROP TABLE IF EXISTS trx_ConfiguracionesLocales;</v>
      </c>
      <c r="G164" s="1">
        <f t="shared" si="8"/>
        <v>0</v>
      </c>
      <c r="H164" s="1" t="s">
        <v>21</v>
      </c>
      <c r="I164" s="1" t="s">
        <v>100</v>
      </c>
      <c r="J164" s="1" t="s">
        <v>148</v>
      </c>
      <c r="K164" s="1" t="s">
        <v>24</v>
      </c>
      <c r="L164" s="1" t="s">
        <v>25</v>
      </c>
      <c r="M164" s="1" t="s">
        <v>623</v>
      </c>
      <c r="N164" s="1" t="s">
        <v>25</v>
      </c>
      <c r="O164" s="1" t="s">
        <v>623</v>
      </c>
      <c r="P164">
        <v>17</v>
      </c>
      <c r="Q164" s="9" t="str">
        <f>RIGHT(VLOOKUP(C164,Todos!C:F,4,0),LEN(VLOOKUP(C164,Todos!C:F,4,0))-LEN(TRIM(C164))-26)</f>
        <v>_x000D_
DROP TABLE IF EXISTS trx_ConfiguracionesLocales;</v>
      </c>
      <c r="R164" s="6" t="str">
        <f t="shared" si="9"/>
        <v>INSERT INTO mst_QuerysSqlite VALUES('01','163','ELIMINAR TABLA trx_ConfiguracionesLocales','0','999','-- Id: 163 / NombreQuery: ELIMINAR TABLA trx_ConfiguracionesLocales _x000D_
DROP TABLE IF EXISTS trx_ConfiguracionesLocales;','0','NONQUERY','trx_ConfiguracionesLocales','DELETE TABLE','AC','44363337',GETDATE(),'44363337',GETDATE())</v>
      </c>
    </row>
    <row r="165" spans="1:18" x14ac:dyDescent="0.35">
      <c r="A165" s="1" t="s">
        <v>15</v>
      </c>
      <c r="B165" s="1" t="s">
        <v>645</v>
      </c>
      <c r="C165" s="1" t="s">
        <v>625</v>
      </c>
      <c r="D165" s="1" t="s">
        <v>18</v>
      </c>
      <c r="E165">
        <v>999</v>
      </c>
      <c r="F165" t="str">
        <f t="shared" si="11"/>
        <v>-- Id: 164 / NombreQuery: ELIMINAR trx_ConfiguracionesLocales _x000D_
DELETE FROM trx_ConfiguracionesLocales_x000D_
      WHERE IdEmpresa = ? AND _x000D_
            MacDispositivoMovil = ? AND _x000D_
            IdOpcionConfiguracion = ?;</v>
      </c>
      <c r="G165" s="1">
        <f t="shared" si="8"/>
        <v>3</v>
      </c>
      <c r="H165" s="1" t="s">
        <v>21</v>
      </c>
      <c r="I165" s="1" t="s">
        <v>100</v>
      </c>
      <c r="J165" s="1" t="s">
        <v>143</v>
      </c>
      <c r="K165" s="1" t="s">
        <v>24</v>
      </c>
      <c r="L165" s="1" t="s">
        <v>25</v>
      </c>
      <c r="M165" s="1" t="s">
        <v>623</v>
      </c>
      <c r="N165" s="1" t="s">
        <v>25</v>
      </c>
      <c r="O165" s="1" t="s">
        <v>623</v>
      </c>
      <c r="P165">
        <v>17</v>
      </c>
      <c r="Q165" s="9" t="str">
        <f>RIGHT(VLOOKUP(C165,Todos!C:F,4,0),LEN(VLOOKUP(C165,Todos!C:F,4,0))-LEN(TRIM(C165))-26)</f>
        <v>_x000D_
DELETE FROM trx_ConfiguracionesLocales_x000D_
      WHERE IdEmpresa = ? AND _x000D_
            MacDispositivoMovil = ? AND _x000D_
            IdOpcionConfiguracion = ?;</v>
      </c>
      <c r="R165" s="6" t="str">
        <f t="shared" si="9"/>
        <v>INSERT INTO mst_QuerysSqlite VALUES('01','164','ELIMINAR trx_ConfiguracionesLocales','0','999','-- Id: 164 / NombreQuery: ELIMINAR trx_ConfiguracionesLocales _x000D_
DELETE FROM trx_ConfiguracionesLocales_x000D_
      WHERE IdEmpresa = ? AND _x000D_
            MacDispositivoMovil = ? AND _x000D_
            IdOpcionConfiguracion = ?;','3','NONQUERY','trx_ConfiguracionesLocales','DELETE','AC','44363337',GETDATE(),'44363337',GETDATE())</v>
      </c>
    </row>
    <row r="166" spans="1:18" x14ac:dyDescent="0.35">
      <c r="A166" s="1" t="s">
        <v>15</v>
      </c>
      <c r="B166" s="1" t="s">
        <v>649</v>
      </c>
      <c r="C166" s="1" t="s">
        <v>628</v>
      </c>
      <c r="D166" s="1" t="s">
        <v>18</v>
      </c>
      <c r="E166">
        <v>999</v>
      </c>
      <c r="F166" t="str">
        <f t="shared" si="11"/>
        <v>-- Id: 165 / NombreQuery: EXISTE VALOR trx_ConfiguracionesLocales 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v>
      </c>
      <c r="G166" s="1">
        <f t="shared" si="8"/>
        <v>4</v>
      </c>
      <c r="H166" s="1" t="s">
        <v>124</v>
      </c>
      <c r="I166" s="1" t="s">
        <v>100</v>
      </c>
      <c r="J166" s="1" t="s">
        <v>126</v>
      </c>
      <c r="K166" s="1" t="s">
        <v>24</v>
      </c>
      <c r="L166" s="1" t="s">
        <v>25</v>
      </c>
      <c r="M166" s="1" t="s">
        <v>630</v>
      </c>
      <c r="N166" s="1" t="s">
        <v>25</v>
      </c>
      <c r="O166" s="1" t="s">
        <v>630</v>
      </c>
      <c r="P166">
        <v>17</v>
      </c>
      <c r="Q166" s="9" t="str">
        <f>RIGHT(VLOOKUP(C166,Todos!C:F,4,0),LEN(VLOOKUP(C166,Todos!C:F,4,0))-LEN(TRIM(C166))-26)</f>
        <v>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v>
      </c>
      <c r="R166" s="6" t="str">
        <f t="shared" si="9"/>
        <v>INSERT INTO mst_QuerysSqlite VALUES('01','165','EXISTE VALOR trx_ConfiguracionesLocales','0','999','-- Id: 165 / NombreQuery: EXISTE VALOR trx_ConfiguracionesLocales _x000D_
SELECT CASE WHEN COUNT( * ) = 1 THEN ''''TRUE'''' ELSE ''''FALSE'''' END Existe_x000D_
  FROM trx_ConfiguracionesLocales_x000D_
 WHERE IdEmpresa = ? AND _x000D_
       MacDispositivoMovil = ? AND _x000D_
       IdOpcionConfiguracion = (_x000D_
                                  SELECT Id_x000D_
                                    FROM mst_OpcionesConfiguracion_x000D_
                                   WHERE IdEmpresa = ? AND _x000D_
                                         Dex = ?_x000D_
                                   LIMIT 1_x000D_
                               );','4','SCALAR','trx_ConfiguracionesLocales','READ','AC','44363337',GETDATE(),'44363337',GETDATE())</v>
      </c>
    </row>
    <row r="167" spans="1:18" x14ac:dyDescent="0.35">
      <c r="A167" s="1" t="s">
        <v>15</v>
      </c>
      <c r="B167" s="1" t="s">
        <v>653</v>
      </c>
      <c r="C167" s="1" t="s">
        <v>632</v>
      </c>
      <c r="D167" s="1" t="s">
        <v>18</v>
      </c>
      <c r="E167">
        <v>999</v>
      </c>
      <c r="F167" t="str">
        <f t="shared" si="11"/>
        <v>-- Id: 166 / NombreQuery: INSERTAR trx_ConfiguracionesLocales 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167" s="1">
        <f t="shared" si="8"/>
        <v>7</v>
      </c>
      <c r="H167" s="1" t="s">
        <v>21</v>
      </c>
      <c r="I167" s="1" t="s">
        <v>100</v>
      </c>
      <c r="J167" s="1" t="s">
        <v>152</v>
      </c>
      <c r="K167" s="1" t="s">
        <v>24</v>
      </c>
      <c r="L167" s="1" t="s">
        <v>25</v>
      </c>
      <c r="M167" s="1" t="s">
        <v>634</v>
      </c>
      <c r="N167" s="1" t="s">
        <v>25</v>
      </c>
      <c r="O167" s="1" t="s">
        <v>634</v>
      </c>
      <c r="P167">
        <v>17</v>
      </c>
      <c r="Q167" s="9" t="str">
        <f>RIGHT(VLOOKUP(C167,Todos!C:F,4,0),LEN(VLOOKUP(C167,Todos!C:F,4,0))-LEN(TRIM(C167))-26)</f>
        <v>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167" s="6" t="str">
        <f t="shared" si="9"/>
        <v>INSERT INTO mst_QuerysSqlite VALUES('01','166','INSERTAR trx_ConfiguracionesLocales','0','999','-- Id: 166 / NombreQuery: INSERTAR trx_ConfiguracionesLocales _x000D_
INSERT INTO trx_ConfiguracionesLocales VALUES (_x000D_
                                          ?,-- IdEmpresa,_x000D_
                                          ?,-- MacDispositivoMovil,_x000D_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);','7','NONQUERY','trx_ConfiguracionesLocales','CREATE','AC','44363337',GETDATE(),'44363337',GETDATE())</v>
      </c>
    </row>
    <row r="168" spans="1:18" x14ac:dyDescent="0.35">
      <c r="A168" s="1" t="s">
        <v>15</v>
      </c>
      <c r="B168" s="1" t="s">
        <v>656</v>
      </c>
      <c r="C168" s="1" t="s">
        <v>636</v>
      </c>
      <c r="D168" s="1" t="s">
        <v>18</v>
      </c>
      <c r="E168">
        <v>999</v>
      </c>
      <c r="F168" t="str">
        <f t="shared" si="11"/>
        <v>-- Id: 167 / NombreQuery: INSERTAR VALOR trx_ConfiguracionesLocales 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v>
      </c>
      <c r="G168" s="1">
        <f t="shared" si="8"/>
        <v>7</v>
      </c>
      <c r="H168" s="1" t="s">
        <v>124</v>
      </c>
      <c r="I168" s="1" t="s">
        <v>100</v>
      </c>
      <c r="J168" s="1" t="s">
        <v>126</v>
      </c>
      <c r="K168" s="1" t="s">
        <v>24</v>
      </c>
      <c r="L168" s="1" t="s">
        <v>25</v>
      </c>
      <c r="M168" s="1" t="s">
        <v>634</v>
      </c>
      <c r="N168" s="1" t="s">
        <v>25</v>
      </c>
      <c r="O168" s="1" t="s">
        <v>634</v>
      </c>
      <c r="P168">
        <v>17</v>
      </c>
      <c r="Q168" s="9" t="str">
        <f>RIGHT(VLOOKUP(C168,Todos!C:F,4,0),LEN(VLOOKUP(C168,Todos!C:F,4,0))-LEN(TRIM(C168))-26)</f>
        <v>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v>
      </c>
      <c r="R168" s="6" t="str">
        <f t="shared" si="9"/>
        <v>INSERT INTO mst_QuerysSqlite VALUES('01','167','INSERTAR VALOR trx_ConfiguracionesLocales','0','999','-- Id: 167 / NombreQuery: INSERTAR VALOR trx_ConfiguracionesLocales _x000D_
INSERT INTO trx_ConfiguracionesLocales VALUES (_x000D_
                                          ?,_x000D_
                                          ?,_x000D_
                                          (_x000D_
                                             SELECT Id_x000D_
                                               FROM mst_OpcionesConfiguracion_x000D_
                                              WHERE IdEmpresa = ? AND _x000D_
                                                    Dex = ?_x000D_
                                              LIMIT 1_x000D_
                                          ),_x000D_
                                          ?,_x000D_
                                          ''''AC'''',_x000D_
                                          ?,_x000D_
                                          DATETIME(''''now'''',_x000D_
                                                   ''''localtime''''),_x000D_
                                          ?,_x000D_
                                          DATETIME(''''now'''',_x000D_
                                                   ''''localtime'''') _x000D_
                                       );','7','SCALAR','trx_ConfiguracionesLocales','READ','AC','44363337',GETDATE(),'44363337',GETDATE())</v>
      </c>
    </row>
    <row r="169" spans="1:18" x14ac:dyDescent="0.35">
      <c r="A169" s="1" t="s">
        <v>15</v>
      </c>
      <c r="B169" s="1" t="s">
        <v>660</v>
      </c>
      <c r="C169" s="1" t="s">
        <v>639</v>
      </c>
      <c r="D169" s="1" t="s">
        <v>18</v>
      </c>
      <c r="E169">
        <v>999</v>
      </c>
      <c r="F169" t="str">
        <f t="shared" si="11"/>
        <v>-- Id: 168 / NombreQuery: LIMPIAR TABLA trx_ConfiguracionesLocales _x000D_
DELETE FROM trx_ConfiguracionesLocales;</v>
      </c>
      <c r="G169" s="1">
        <f t="shared" si="8"/>
        <v>0</v>
      </c>
      <c r="H169" s="1" t="s">
        <v>21</v>
      </c>
      <c r="I169" s="1" t="s">
        <v>100</v>
      </c>
      <c r="J169" s="1" t="s">
        <v>143</v>
      </c>
      <c r="K169" s="1" t="s">
        <v>24</v>
      </c>
      <c r="L169" s="1" t="s">
        <v>25</v>
      </c>
      <c r="M169" s="1" t="s">
        <v>641</v>
      </c>
      <c r="N169" s="1" t="s">
        <v>25</v>
      </c>
      <c r="O169" s="1" t="s">
        <v>641</v>
      </c>
      <c r="P169">
        <v>17</v>
      </c>
      <c r="Q169" s="9" t="str">
        <f>RIGHT(VLOOKUP(C169,Todos!C:F,4,0),LEN(VLOOKUP(C169,Todos!C:F,4,0))-LEN(TRIM(C169))-26)</f>
        <v>_x000D_
DELETE FROM trx_ConfiguracionesLocales;</v>
      </c>
      <c r="R169" s="6" t="str">
        <f t="shared" si="9"/>
        <v>INSERT INTO mst_QuerysSqlite VALUES('01','168','LIMPIAR TABLA trx_ConfiguracionesLocales','0','999','-- Id: 168 / NombreQuery: LIMPIAR TABLA trx_ConfiguracionesLocales _x000D_
DELETE FROM trx_ConfiguracionesLocales;','0','NONQUERY','trx_ConfiguracionesLocales','DELETE','AC','44363337',GETDATE(),'44363337',GETDATE())</v>
      </c>
    </row>
    <row r="170" spans="1:18" x14ac:dyDescent="0.35">
      <c r="A170" s="1" t="s">
        <v>15</v>
      </c>
      <c r="B170" s="1" t="s">
        <v>663</v>
      </c>
      <c r="C170" s="1" t="s">
        <v>643</v>
      </c>
      <c r="D170" s="1" t="s">
        <v>18</v>
      </c>
      <c r="E170">
        <v>999</v>
      </c>
      <c r="F170" t="str">
        <f t="shared" si="11"/>
        <v>-- Id: 169 / NombreQuery: LISTAR trx_ConfiguracionesLocales _x000D_
SELECT *_x000D_
  FROM trx_ConfiguracionesLocales;</v>
      </c>
      <c r="G170" s="1">
        <f t="shared" si="8"/>
        <v>0</v>
      </c>
      <c r="H170" s="1" t="s">
        <v>135</v>
      </c>
      <c r="I170" s="1" t="s">
        <v>100</v>
      </c>
      <c r="J170" s="1" t="s">
        <v>126</v>
      </c>
      <c r="K170" s="1" t="s">
        <v>24</v>
      </c>
      <c r="L170" s="1" t="s">
        <v>25</v>
      </c>
      <c r="M170" s="1" t="s">
        <v>641</v>
      </c>
      <c r="N170" s="1" t="s">
        <v>25</v>
      </c>
      <c r="O170" s="1" t="s">
        <v>641</v>
      </c>
      <c r="P170">
        <v>17</v>
      </c>
      <c r="Q170" s="9" t="str">
        <f>RIGHT(VLOOKUP(C170,Todos!C:F,4,0),LEN(VLOOKUP(C170,Todos!C:F,4,0))-LEN(TRIM(C170))-26)</f>
        <v>_x000D_
SELECT *_x000D_
  FROM trx_ConfiguracionesLocales;</v>
      </c>
      <c r="R170" s="6" t="str">
        <f t="shared" si="9"/>
        <v>INSERT INTO mst_QuerysSqlite VALUES('01','169','LISTAR trx_ConfiguracionesLocales','0','999','-- Id: 169 / NombreQuery: LISTAR trx_ConfiguracionesLocales _x000D_
SELECT *_x000D_
  FROM trx_ConfiguracionesLocales;','0','DATATABLE','trx_ConfiguracionesLocales','READ','AC','44363337',GETDATE(),'44363337',GETDATE())</v>
      </c>
    </row>
    <row r="171" spans="1:18" x14ac:dyDescent="0.35">
      <c r="A171" s="1" t="s">
        <v>15</v>
      </c>
      <c r="B171" s="1" t="s">
        <v>667</v>
      </c>
      <c r="C171" s="1" t="s">
        <v>646</v>
      </c>
      <c r="D171" s="1" t="s">
        <v>18</v>
      </c>
      <c r="E171">
        <v>999</v>
      </c>
      <c r="F171" t="str">
        <f t="shared" si="11"/>
        <v>-- Id: 170 / NombreQuery: OBTENER trx_ConfiguracionesLocales _x000D_
SELECT *_x000D_
  FROM trx_ConfiguracionesLocales_x000D_
 WHERE IdEmpresa = ? AND _x000D_
       MacDispositivoMovil = ? AND _x000D_
       IdOpcionConfiguracion = ?;</v>
      </c>
      <c r="G171" s="1">
        <f t="shared" si="8"/>
        <v>3</v>
      </c>
      <c r="H171" s="1" t="s">
        <v>135</v>
      </c>
      <c r="I171" s="1" t="s">
        <v>100</v>
      </c>
      <c r="J171" s="1" t="s">
        <v>126</v>
      </c>
      <c r="K171" s="1" t="s">
        <v>24</v>
      </c>
      <c r="L171" s="1" t="s">
        <v>25</v>
      </c>
      <c r="M171" s="1" t="s">
        <v>648</v>
      </c>
      <c r="N171" s="1" t="s">
        <v>25</v>
      </c>
      <c r="O171" s="1" t="s">
        <v>648</v>
      </c>
      <c r="P171">
        <v>17</v>
      </c>
      <c r="Q171" s="9" t="str">
        <f>RIGHT(VLOOKUP(C171,Todos!C:F,4,0),LEN(VLOOKUP(C171,Todos!C:F,4,0))-LEN(TRIM(C171))-26)</f>
        <v>_x000D_
SELECT *_x000D_
  FROM trx_ConfiguracionesLocales_x000D_
 WHERE IdEmpresa = ? AND _x000D_
       MacDispositivoMovil = ? AND _x000D_
       IdOpcionConfiguracion = ?;</v>
      </c>
      <c r="R171" s="6" t="str">
        <f t="shared" si="9"/>
        <v>INSERT INTO mst_QuerysSqlite VALUES('01','170','OBTENER trx_ConfiguracionesLocales','0','999','-- Id: 170 / NombreQuery: OBTENER trx_ConfiguracionesLocales _x000D_
SELECT *_x000D_
  FROM trx_ConfiguracionesLocales_x000D_
 WHERE IdEmpresa = ? AND _x000D_
       MacDispositivoMovil = ? AND _x000D_
       IdOpcionConfiguracion = ?;','3','DATATABLE','trx_ConfiguracionesLocales','READ','AC','44363337',GETDATE(),'44363337',GETDATE())</v>
      </c>
    </row>
    <row r="172" spans="1:18" x14ac:dyDescent="0.35">
      <c r="A172" s="1" t="s">
        <v>15</v>
      </c>
      <c r="B172" s="1" t="s">
        <v>670</v>
      </c>
      <c r="C172" s="16" t="s">
        <v>1226</v>
      </c>
      <c r="D172" s="1" t="s">
        <v>18</v>
      </c>
      <c r="E172">
        <v>999</v>
      </c>
      <c r="F172" t="str">
        <f t="shared" si="11"/>
        <v>-- Id: 171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172" s="1">
        <f t="shared" si="8"/>
        <v>0</v>
      </c>
      <c r="H172" s="1" t="s">
        <v>124</v>
      </c>
      <c r="I172" s="1" t="s">
        <v>100</v>
      </c>
      <c r="J172" s="1" t="s">
        <v>126</v>
      </c>
      <c r="K172" s="1" t="s">
        <v>24</v>
      </c>
      <c r="L172" s="1" t="s">
        <v>25</v>
      </c>
      <c r="M172" s="1" t="s">
        <v>648</v>
      </c>
      <c r="N172" s="1" t="s">
        <v>25</v>
      </c>
      <c r="O172" s="1" t="s">
        <v>648</v>
      </c>
      <c r="P172">
        <v>17</v>
      </c>
      <c r="Q172" s="9" t="s">
        <v>1233</v>
      </c>
      <c r="R172" s="6" t="str">
        <f>CONCATENATE("INSERT INTO mst_QuerysSqlite VALUES('",A172,"','",B172,"','",C172,"','",D172,"','",E172,"','",SUBSTITUTE(F172,"''","''''"),"','",G172,"','",H172,"','",I172,"','",J172,"','",K172,"','44363337',GETDATE(),'44363337',GETDATE())")</f>
        <v>INSERT INTO mst_QuerysSqlite VALUES('01','171','EXISTE DATA PENDIENTE DE ENVIAR','0','999','-- Id: 171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EXISTE_DATA_PENDIENTE;','0','SCALAR','trx_ConfiguracionesLocales','READ','AC','44363337',GETDATE(),'44363337',GETDATE())</v>
      </c>
    </row>
    <row r="173" spans="1:18" x14ac:dyDescent="0.35">
      <c r="A173" s="1" t="s">
        <v>15</v>
      </c>
      <c r="B173" s="1" t="s">
        <v>674</v>
      </c>
      <c r="C173" s="1" t="s">
        <v>118</v>
      </c>
      <c r="D173" s="1" t="s">
        <v>19</v>
      </c>
      <c r="E173">
        <v>18</v>
      </c>
      <c r="F173" t="str">
        <f t="shared" si="11"/>
        <v>-- Id: 172 / NombreQuery: CREAR TABLA trx_PersonalNuevo 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v>
      </c>
      <c r="G173" s="1">
        <f t="shared" si="8"/>
        <v>0</v>
      </c>
      <c r="H173" s="1" t="s">
        <v>21</v>
      </c>
      <c r="I173" s="1" t="s">
        <v>120</v>
      </c>
      <c r="J173" s="1" t="s">
        <v>23</v>
      </c>
      <c r="K173" s="1" t="s">
        <v>24</v>
      </c>
      <c r="L173" s="1" t="s">
        <v>25</v>
      </c>
      <c r="M173" s="1" t="s">
        <v>116</v>
      </c>
      <c r="N173" s="1" t="s">
        <v>25</v>
      </c>
      <c r="O173" s="1" t="s">
        <v>116</v>
      </c>
      <c r="P173">
        <v>18</v>
      </c>
      <c r="Q173" s="9" t="str">
        <f>RIGHT(VLOOKUP(C173,Todos!C:F,4,0),LEN(VLOOKUP(C173,Todos!C:F,4,0))-LEN(TRIM(C173))-26)</f>
        <v>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v>
      </c>
      <c r="R173" s="6" t="str">
        <f t="shared" si="9"/>
        <v>INSERT INTO mst_QuerysSqlite VALUES('01','172','CREAR TABLA trx_PersonalNuevo','1','18','-- Id: 172 / NombreQuery: CREAR TABLA trx_PersonalNuevo _x000D_
CREATE TABLE IF NOT EXISTS trx_PersonalNuevo (_x000D_
   IdEmpresa           VARCHAR (2)    NOT NULL,_x000D_
   Idtareo             VARCHAR (12)   NOT NULL,_x000D_
   Item                SMALLINT       NOT NULL,_x000D_
   Nombre              VARCHAR (500)  NOT NULL,_x000D_
   PRIMARY KEY (_x000D_
      IdEmpresa,_x000D_
      Idtareo,_x000D_
      Item_x000D_
   ),_x000D_
   FOREIGN KEY (_x000D_
      IdEmpresa,_x000D_
      Idtareo,_x000D_
      Item_x000D_
   )_x000D_
   REFERENCES trx_Tareos_Detalle (IdEmpresa,_x000D_
   IdTareo,_x000D_
   Item_x000D_
   )_x000D_
);','0','NONQUERY','trx_PersonalNuevo','CREATE TABLE','AC','44363337',GETDATE(),'44363337',GETDATE())</v>
      </c>
    </row>
    <row r="174" spans="1:18" x14ac:dyDescent="0.35">
      <c r="A174" s="1" t="s">
        <v>15</v>
      </c>
      <c r="B174" s="1" t="s">
        <v>677</v>
      </c>
      <c r="C174" s="1" t="s">
        <v>650</v>
      </c>
      <c r="D174" s="1" t="s">
        <v>19</v>
      </c>
      <c r="E174">
        <v>999</v>
      </c>
      <c r="F174" t="str">
        <f t="shared" si="11"/>
        <v>-- Id: 173 / NombreQuery: ACTUALIZAR trx_PersonalNuevo _x000D_
UPDATE trx_PersonalNuevo_x000D_
   SET Nombre = ?-- VARCHAR (500),_x000D_
 WHERE IdEmpresa = ? AND _x000D_
       Id = ? AND _x000D_
       Item = ?;</v>
      </c>
      <c r="G174" s="1">
        <f t="shared" si="8"/>
        <v>4</v>
      </c>
      <c r="H174" s="1" t="s">
        <v>21</v>
      </c>
      <c r="I174" s="1" t="s">
        <v>120</v>
      </c>
      <c r="J174" s="1" t="s">
        <v>131</v>
      </c>
      <c r="K174" s="1" t="s">
        <v>24</v>
      </c>
      <c r="L174" s="1" t="s">
        <v>25</v>
      </c>
      <c r="M174" s="1" t="s">
        <v>652</v>
      </c>
      <c r="N174" s="1" t="s">
        <v>25</v>
      </c>
      <c r="O174" s="1" t="s">
        <v>652</v>
      </c>
      <c r="P174">
        <v>18</v>
      </c>
      <c r="Q174" s="9" t="str">
        <f>RIGHT(VLOOKUP(C174,Todos!C:F,4,0),LEN(VLOOKUP(C174,Todos!C:F,4,0))-LEN(TRIM(C174))-26)</f>
        <v>_x000D_
UPDATE trx_PersonalNuevo_x000D_
   SET Nombre = ?-- VARCHAR (500),_x000D_
 WHERE IdEmpresa = ? AND _x000D_
       Id = ? AND _x000D_
       Item = ?;</v>
      </c>
      <c r="R174" s="6" t="str">
        <f t="shared" si="9"/>
        <v>INSERT INTO mst_QuerysSqlite VALUES('01','173','ACTUALIZAR trx_PersonalNuevo','1','999','-- Id: 173 / NombreQuery: ACTUALIZAR trx_PersonalNuevo _x000D_
UPDATE trx_PersonalNuevo_x000D_
   SET Nombre = ?-- VARCHAR (500),_x000D_
 WHERE IdEmpresa = ? AND _x000D_
       Id = ? AND _x000D_
       Item = ?;','4','NONQUERY','trx_PersonalNuevo','UPDATE','AC','44363337',GETDATE(),'44363337',GETDATE())</v>
      </c>
    </row>
    <row r="175" spans="1:18" x14ac:dyDescent="0.35">
      <c r="A175" s="1" t="s">
        <v>15</v>
      </c>
      <c r="B175" s="1" t="s">
        <v>681</v>
      </c>
      <c r="C175" s="1" t="s">
        <v>654</v>
      </c>
      <c r="D175" s="1" t="s">
        <v>19</v>
      </c>
      <c r="E175">
        <v>999</v>
      </c>
      <c r="F175" t="str">
        <f t="shared" si="11"/>
        <v>-- Id: 174 / NombreQuery: ELIMINAR TABLA trx_PersonalNuevo _x000D_
DROP TABLE IF EXISTS trx_PersonalNuevo;</v>
      </c>
      <c r="G175" s="1">
        <f t="shared" si="8"/>
        <v>0</v>
      </c>
      <c r="H175" s="1" t="s">
        <v>21</v>
      </c>
      <c r="I175" s="1" t="s">
        <v>120</v>
      </c>
      <c r="J175" s="1" t="s">
        <v>148</v>
      </c>
      <c r="K175" s="1" t="s">
        <v>24</v>
      </c>
      <c r="L175" s="1" t="s">
        <v>25</v>
      </c>
      <c r="M175" s="1" t="s">
        <v>652</v>
      </c>
      <c r="N175" s="1" t="s">
        <v>25</v>
      </c>
      <c r="O175" s="1" t="s">
        <v>652</v>
      </c>
      <c r="P175">
        <v>18</v>
      </c>
      <c r="Q175" s="9" t="str">
        <f>RIGHT(VLOOKUP(C175,Todos!C:F,4,0),LEN(VLOOKUP(C175,Todos!C:F,4,0))-LEN(TRIM(C175))-26)</f>
        <v>_x000D_
DROP TABLE IF EXISTS trx_PersonalNuevo;</v>
      </c>
      <c r="R175" s="6" t="str">
        <f t="shared" si="9"/>
        <v>INSERT INTO mst_QuerysSqlite VALUES('01','174','ELIMINAR TABLA trx_PersonalNuevo','1','999','-- Id: 174 / NombreQuery: ELIMINAR TABLA trx_PersonalNuevo _x000D_
DROP TABLE IF EXISTS trx_PersonalNuevo;','0','NONQUERY','trx_PersonalNuevo','DELETE TABLE','AC','44363337',GETDATE(),'44363337',GETDATE())</v>
      </c>
    </row>
    <row r="176" spans="1:18" x14ac:dyDescent="0.35">
      <c r="A176" s="1" t="s">
        <v>15</v>
      </c>
      <c r="B176" s="1" t="s">
        <v>684</v>
      </c>
      <c r="C176" s="1" t="s">
        <v>657</v>
      </c>
      <c r="D176" s="1" t="s">
        <v>19</v>
      </c>
      <c r="E176">
        <v>999</v>
      </c>
      <c r="F176" t="str">
        <f t="shared" si="11"/>
        <v>-- Id: 175 / NombreQuery: ELIMINAR trx_PersonalNuevo _x000D_
DELETE FROM trx_PersonalNuevo_x000D_
      WHERE IdEmpresa = ? AND _x000D_
            Id = ? AND _x000D_
            Item = ?;</v>
      </c>
      <c r="G176" s="1">
        <f t="shared" si="8"/>
        <v>3</v>
      </c>
      <c r="H176" s="1" t="s">
        <v>21</v>
      </c>
      <c r="I176" s="1" t="s">
        <v>120</v>
      </c>
      <c r="J176" s="1" t="s">
        <v>143</v>
      </c>
      <c r="K176" s="1" t="s">
        <v>24</v>
      </c>
      <c r="L176" s="1" t="s">
        <v>25</v>
      </c>
      <c r="M176" s="1" t="s">
        <v>659</v>
      </c>
      <c r="N176" s="1" t="s">
        <v>25</v>
      </c>
      <c r="O176" s="1" t="s">
        <v>659</v>
      </c>
      <c r="P176">
        <v>18</v>
      </c>
      <c r="Q176" s="9" t="str">
        <f>RIGHT(VLOOKUP(C176,Todos!C:F,4,0),LEN(VLOOKUP(C176,Todos!C:F,4,0))-LEN(TRIM(C176))-26)</f>
        <v>_x000D_
DELETE FROM trx_PersonalNuevo_x000D_
      WHERE IdEmpresa = ? AND _x000D_
            Id = ? AND _x000D_
            Item = ?;</v>
      </c>
      <c r="R176" s="6" t="str">
        <f t="shared" si="9"/>
        <v>INSERT INTO mst_QuerysSqlite VALUES('01','175','ELIMINAR trx_PersonalNuevo','1','999','-- Id: 175 / NombreQuery: ELIMINAR trx_PersonalNuevo _x000D_
DELETE FROM trx_PersonalNuevo_x000D_
      WHERE IdEmpresa = ? AND _x000D_
            Id = ? AND _x000D_
            Item = ?;','3','NONQUERY','trx_PersonalNuevo','DELETE','AC','44363337',GETDATE(),'44363337',GETDATE())</v>
      </c>
    </row>
    <row r="177" spans="1:18" x14ac:dyDescent="0.35">
      <c r="A177" s="1" t="s">
        <v>15</v>
      </c>
      <c r="B177" s="1" t="s">
        <v>688</v>
      </c>
      <c r="C177" s="1" t="s">
        <v>661</v>
      </c>
      <c r="D177" s="1" t="s">
        <v>19</v>
      </c>
      <c r="E177">
        <v>999</v>
      </c>
      <c r="F177" t="str">
        <f t="shared" si="11"/>
        <v>-- Id: 176 / NombreQuery: INSERTAR trx_PersonalNuevo _x000D_
INSERT INTO trx_PersonalNuevo VALUES (_x000D_
                                 ?,-- IdEmpresa           VARCHAR (2)    NOT NULL,_x000D_
                                 ?,-- Idtareo             VARCHAR (12)   NOT NULL,_x000D_
                                 ?,-- Item                SMALLINT       NOT NULL,_x000D_
                                 ?-- Nombre              VARCHAR (500)  NOT NULL,_x000D_
                              );</v>
      </c>
      <c r="G177" s="1">
        <f t="shared" si="8"/>
        <v>4</v>
      </c>
      <c r="H177" s="1" t="s">
        <v>21</v>
      </c>
      <c r="I177" s="1" t="s">
        <v>120</v>
      </c>
      <c r="J177" s="1" t="s">
        <v>152</v>
      </c>
      <c r="K177" s="1" t="s">
        <v>24</v>
      </c>
      <c r="L177" s="1" t="s">
        <v>25</v>
      </c>
      <c r="M177" s="1" t="s">
        <v>659</v>
      </c>
      <c r="N177" s="1" t="s">
        <v>25</v>
      </c>
      <c r="O177" s="1" t="s">
        <v>659</v>
      </c>
      <c r="P177">
        <v>18</v>
      </c>
      <c r="Q177" s="9" t="str">
        <f>RIGHT(VLOOKUP(C177,Todos!C:F,4,0),LEN(VLOOKUP(C177,Todos!C:F,4,0))-LEN(TRIM(C177))-26)</f>
        <v>_x000D_
INSERT INTO trx_PersonalNuevo VALUES (_x000D_
                                 ?,-- IdEmpresa           VARCHAR (2)    NOT NULL,_x000D_
                                 ?,-- Idtareo             VARCHAR (12)   NOT NULL,_x000D_
                                 ?,-- Item                SMALLINT       NOT NULL,_x000D_
                                 ?-- Nombre              VARCHAR (500)  NOT NULL,_x000D_
                              );</v>
      </c>
      <c r="R177" s="6" t="str">
        <f t="shared" si="9"/>
        <v>INSERT INTO mst_QuerysSqlite VALUES('01','176','INSERTAR trx_PersonalNuevo','1','999','-- Id: 176 / NombreQuery: INSERTAR trx_PersonalNuevo _x000D_
INSERT INTO trx_PersonalNuevo VALUES (_x000D_
                                 ?,-- IdEmpresa           VARCHAR (2)    NOT NULL,_x000D_
                                 ?,-- Idtareo             VARCHAR (12)   NOT NULL,_x000D_
                                 ?,-- Item                SMALLINT       NOT NULL,_x000D_
                                 ?-- Nombre              VARCHAR (500)  NOT NULL,_x000D_
                              );','4','NONQUERY','trx_PersonalNuevo','CREATE','AC','44363337',GETDATE(),'44363337',GETDATE())</v>
      </c>
    </row>
    <row r="178" spans="1:18" x14ac:dyDescent="0.35">
      <c r="A178" s="1" t="s">
        <v>15</v>
      </c>
      <c r="B178" s="1" t="s">
        <v>691</v>
      </c>
      <c r="C178" s="1" t="s">
        <v>664</v>
      </c>
      <c r="D178" s="1" t="s">
        <v>19</v>
      </c>
      <c r="E178">
        <v>999</v>
      </c>
      <c r="F178" t="str">
        <f t="shared" si="11"/>
        <v>-- Id: 177 / NombreQuery: LIMPIAR TABLA trx_PersonalNuevo _x000D_
DELETE FROM trx_PersonalNuevo;</v>
      </c>
      <c r="G178" s="1">
        <f t="shared" si="8"/>
        <v>0</v>
      </c>
      <c r="H178" s="1" t="s">
        <v>21</v>
      </c>
      <c r="I178" s="1" t="s">
        <v>120</v>
      </c>
      <c r="J178" s="1" t="s">
        <v>143</v>
      </c>
      <c r="K178" s="1" t="s">
        <v>24</v>
      </c>
      <c r="L178" s="1" t="s">
        <v>25</v>
      </c>
      <c r="M178" s="1" t="s">
        <v>666</v>
      </c>
      <c r="N178" s="1" t="s">
        <v>25</v>
      </c>
      <c r="O178" s="1" t="s">
        <v>666</v>
      </c>
      <c r="P178">
        <v>18</v>
      </c>
      <c r="Q178" s="9" t="str">
        <f>RIGHT(VLOOKUP(C178,Todos!C:F,4,0),LEN(VLOOKUP(C178,Todos!C:F,4,0))-LEN(TRIM(C178))-26)</f>
        <v>_x000D_
DELETE FROM trx_PersonalNuevo;</v>
      </c>
      <c r="R178" s="6" t="str">
        <f t="shared" si="9"/>
        <v>INSERT INTO mst_QuerysSqlite VALUES('01','177','LIMPIAR TABLA trx_PersonalNuevo','1','999','-- Id: 177 / NombreQuery: LIMPIAR TABLA trx_PersonalNuevo _x000D_
DELETE FROM trx_PersonalNuevo;','0','NONQUERY','trx_PersonalNuevo','DELETE','AC','44363337',GETDATE(),'44363337',GETDATE())</v>
      </c>
    </row>
    <row r="179" spans="1:18" x14ac:dyDescent="0.35">
      <c r="A179" s="1" t="s">
        <v>15</v>
      </c>
      <c r="B179" s="1" t="s">
        <v>695</v>
      </c>
      <c r="C179" s="1" t="s">
        <v>668</v>
      </c>
      <c r="D179" s="1" t="s">
        <v>19</v>
      </c>
      <c r="E179">
        <v>999</v>
      </c>
      <c r="F179" t="str">
        <f t="shared" si="11"/>
        <v>-- Id: 178 / NombreQuery: LISTAR trx_PersonalNuevo _x000D_
SELECT *_x000D_
  FROM trx_PersonalNuevo;</v>
      </c>
      <c r="G179" s="1">
        <f t="shared" si="8"/>
        <v>0</v>
      </c>
      <c r="H179" s="1" t="s">
        <v>135</v>
      </c>
      <c r="I179" s="1" t="s">
        <v>120</v>
      </c>
      <c r="J179" s="1" t="s">
        <v>126</v>
      </c>
      <c r="K179" s="1" t="s">
        <v>24</v>
      </c>
      <c r="L179" s="1" t="s">
        <v>25</v>
      </c>
      <c r="M179" s="1" t="s">
        <v>666</v>
      </c>
      <c r="N179" s="1" t="s">
        <v>25</v>
      </c>
      <c r="O179" s="1" t="s">
        <v>666</v>
      </c>
      <c r="P179">
        <v>18</v>
      </c>
      <c r="Q179" s="9" t="str">
        <f>RIGHT(VLOOKUP(C179,Todos!C:F,4,0),LEN(VLOOKUP(C179,Todos!C:F,4,0))-LEN(TRIM(C179))-26)</f>
        <v>_x000D_
SELECT *_x000D_
  FROM trx_PersonalNuevo;</v>
      </c>
      <c r="R179" s="6" t="str">
        <f t="shared" si="9"/>
        <v>INSERT INTO mst_QuerysSqlite VALUES('01','178','LISTAR trx_PersonalNuevo','1','999','-- Id: 178 / NombreQuery: LISTAR trx_PersonalNuevo _x000D_
SELECT *_x000D_
  FROM trx_PersonalNuevo;','0','DATATABLE','trx_PersonalNuevo','READ','AC','44363337',GETDATE(),'44363337',GETDATE())</v>
      </c>
    </row>
    <row r="180" spans="1:18" x14ac:dyDescent="0.35">
      <c r="A180" s="1" t="s">
        <v>15</v>
      </c>
      <c r="B180" s="1" t="s">
        <v>698</v>
      </c>
      <c r="C180" s="1" t="s">
        <v>671</v>
      </c>
      <c r="D180" s="1" t="s">
        <v>18</v>
      </c>
      <c r="E180">
        <v>999</v>
      </c>
      <c r="F180" t="str">
        <f t="shared" si="11"/>
        <v>-- Id: 179 / NombreQuery: OBTENER trx_PersonalNuevo _x000D_
SELECT *_x000D_
  FROM trx_PersonalNuevo_x000D_
 WHERE IdEmpresa = ? AND _x000D_
       IdTareo = ? AND _x000D_
       Item = ?;</v>
      </c>
      <c r="G180" s="1">
        <f t="shared" si="8"/>
        <v>3</v>
      </c>
      <c r="H180" s="1" t="s">
        <v>135</v>
      </c>
      <c r="I180" s="1" t="s">
        <v>120</v>
      </c>
      <c r="J180" s="1" t="s">
        <v>126</v>
      </c>
      <c r="K180" s="1" t="s">
        <v>24</v>
      </c>
      <c r="L180" s="1" t="s">
        <v>25</v>
      </c>
      <c r="M180" s="1" t="s">
        <v>673</v>
      </c>
      <c r="N180" s="1" t="s">
        <v>25</v>
      </c>
      <c r="O180" s="1" t="s">
        <v>673</v>
      </c>
      <c r="P180">
        <v>18</v>
      </c>
      <c r="Q180" s="9" t="str">
        <f>RIGHT(VLOOKUP(C180,Todos!C:F,4,0),LEN(VLOOKUP(C180,Todos!C:F,4,0))-LEN(TRIM(C180))-26)</f>
        <v>_x000D_
SELECT *_x000D_
  FROM trx_PersonalNuevo_x000D_
 WHERE IdEmpresa = ? AND _x000D_
       IdTareo = ? AND _x000D_
       Item = ?;</v>
      </c>
      <c r="R180" s="6" t="str">
        <f t="shared" si="9"/>
        <v>INSERT INTO mst_QuerysSqlite VALUES('01','179','OBTENER trx_PersonalNuevo','0','999','-- Id: 179 / NombreQuery: OBTENER trx_PersonalNuevo _x000D_
SELECT *_x000D_
  FROM trx_PersonalNuevo_x000D_
 WHERE IdEmpresa = ? AND _x000D_
       IdTareo = ? AND _x000D_
       Item = ?;','3','DATATABLE','trx_PersonalNuevo','READ','AC','44363337',GETDATE(),'44363337',GETDATE())</v>
      </c>
    </row>
    <row r="181" spans="1:18" x14ac:dyDescent="0.35">
      <c r="A181" s="1" t="s">
        <v>15</v>
      </c>
      <c r="B181" s="1" t="s">
        <v>702</v>
      </c>
      <c r="C181" s="1" t="s">
        <v>83</v>
      </c>
      <c r="D181" s="1" t="s">
        <v>19</v>
      </c>
      <c r="E181">
        <v>19</v>
      </c>
      <c r="F181" t="str">
        <f t="shared" si="11"/>
        <v>-- Id: 180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G181" s="1">
        <f t="shared" si="8"/>
        <v>0</v>
      </c>
      <c r="H181" s="1" t="s">
        <v>21</v>
      </c>
      <c r="I181" s="1" t="s">
        <v>86</v>
      </c>
      <c r="J181" s="1" t="s">
        <v>23</v>
      </c>
      <c r="K181" s="1" t="s">
        <v>24</v>
      </c>
      <c r="L181" s="1" t="s">
        <v>25</v>
      </c>
      <c r="M181" s="1" t="s">
        <v>81</v>
      </c>
      <c r="N181" s="1" t="s">
        <v>25</v>
      </c>
      <c r="O181" s="1" t="s">
        <v>81</v>
      </c>
      <c r="P181">
        <v>19</v>
      </c>
      <c r="Q181" s="9" t="str">
        <f>RIGHT(VLOOKUP(C181,Todos!C:F,4,0),LEN(VLOOKUP(C181,Todos!C:F,4,0))-LEN(TRIM(C181))-26)</f>
        <v>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R181" s="6" t="str">
        <f t="shared" si="9"/>
        <v>INSERT INTO mst_QuerysSqlite VALUES('01','180','CREAR TABLA trx_Tareos','1','19','-- Id: 180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Id));','0','NONQUERY','trx_Tareos','CREATE TABLE','AC','44363337',GETDATE(),'44363337',GETDATE())</v>
      </c>
    </row>
    <row r="182" spans="1:18" x14ac:dyDescent="0.35">
      <c r="A182" s="1" t="s">
        <v>15</v>
      </c>
      <c r="B182" s="1" t="s">
        <v>706</v>
      </c>
      <c r="C182" s="1" t="s">
        <v>675</v>
      </c>
      <c r="D182" s="1" t="s">
        <v>19</v>
      </c>
      <c r="E182">
        <v>999</v>
      </c>
      <c r="F182" t="str">
        <f t="shared" si="11"/>
        <v>-- Id: 181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G182" s="1">
        <f t="shared" si="8"/>
        <v>11</v>
      </c>
      <c r="H182" s="1" t="s">
        <v>21</v>
      </c>
      <c r="I182" s="1" t="s">
        <v>86</v>
      </c>
      <c r="J182" s="1" t="s">
        <v>131</v>
      </c>
      <c r="K182" s="1" t="s">
        <v>24</v>
      </c>
      <c r="L182" s="1" t="s">
        <v>25</v>
      </c>
      <c r="M182" s="1" t="s">
        <v>673</v>
      </c>
      <c r="N182" s="1" t="s">
        <v>25</v>
      </c>
      <c r="O182" s="1" t="s">
        <v>673</v>
      </c>
      <c r="P182">
        <v>19</v>
      </c>
      <c r="Q182" s="9" t="str">
        <f>RIGHT(VLOOKUP(C182,Todos!C:F,4,0),LEN(VLOOKUP(C182,Todos!C:F,4,0))-LEN(TRIM(C182))-26)</f>
        <v>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R182" s="6" t="str">
        <f t="shared" si="9"/>
        <v>INSERT INTO mst_QuerysSqlite VALUES('01','181','ACTUALIZAR trx_Tareos','1','999','-- Id: 181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Id=?;','11','NONQUERY','trx_Tareos','UPDATE','AC','44363337',GETDATE(),'44363337',GETDATE())</v>
      </c>
    </row>
    <row r="183" spans="1:18" x14ac:dyDescent="0.35">
      <c r="A183" s="1" t="s">
        <v>15</v>
      </c>
      <c r="B183" s="1" t="s">
        <v>709</v>
      </c>
      <c r="C183" s="1" t="s">
        <v>678</v>
      </c>
      <c r="D183" s="1" t="s">
        <v>19</v>
      </c>
      <c r="E183">
        <v>999</v>
      </c>
      <c r="F183" t="str">
        <f t="shared" si="11"/>
        <v>-- Id: 182 / NombreQuery: CONTAR trx_Tareos PENDIENTES _x000D_
SELECT COUNT( * ) _x000D_
  FROM trx_Tareos_x000D_
 WHERE IdEstado = ''PE'';</v>
      </c>
      <c r="G183" s="1">
        <f t="shared" si="8"/>
        <v>0</v>
      </c>
      <c r="H183" s="1" t="s">
        <v>124</v>
      </c>
      <c r="I183" s="1" t="s">
        <v>86</v>
      </c>
      <c r="J183" s="1" t="s">
        <v>126</v>
      </c>
      <c r="K183" s="1" t="s">
        <v>24</v>
      </c>
      <c r="L183" s="1" t="s">
        <v>25</v>
      </c>
      <c r="M183" s="1" t="s">
        <v>680</v>
      </c>
      <c r="N183" s="1" t="s">
        <v>25</v>
      </c>
      <c r="O183" s="1" t="s">
        <v>680</v>
      </c>
      <c r="P183">
        <v>19</v>
      </c>
      <c r="Q183" s="9" t="str">
        <f>RIGHT(VLOOKUP(C183,Todos!C:F,4,0),LEN(VLOOKUP(C183,Todos!C:F,4,0))-LEN(TRIM(C183))-26)</f>
        <v>_x000D_
SELECT COUNT( * ) _x000D_
  FROM trx_Tareos_x000D_
 WHERE IdEstado = ''PE'';</v>
      </c>
      <c r="R183" s="6" t="str">
        <f t="shared" si="9"/>
        <v>INSERT INTO mst_QuerysSqlite VALUES('01','182','CONTAR trx_Tareos PENDIENTES','1','999','-- Id: 182 / NombreQuery: CONTAR trx_Tareos PENDIENTES _x000D_
SELECT COUNT( * ) _x000D_
  FROM trx_Tareos_x000D_
 WHERE IdEstado = ''''PE'''';','0','SCALAR','trx_Tareos','READ','AC','44363337',GETDATE(),'44363337',GETDATE())</v>
      </c>
    </row>
    <row r="184" spans="1:18" x14ac:dyDescent="0.35">
      <c r="A184" s="1" t="s">
        <v>15</v>
      </c>
      <c r="B184" s="1" t="s">
        <v>713</v>
      </c>
      <c r="C184" s="1" t="s">
        <v>682</v>
      </c>
      <c r="D184" s="1" t="s">
        <v>19</v>
      </c>
      <c r="E184">
        <v>999</v>
      </c>
      <c r="F184" t="str">
        <f t="shared" si="11"/>
        <v>-- Id: 183 / NombreQuery: ELIMINAR TABLA trx_Tareos _x000D_
DROP TABLE IF EXISTS trx_Tareos;</v>
      </c>
      <c r="G184" s="1">
        <f t="shared" si="8"/>
        <v>0</v>
      </c>
      <c r="H184" s="1" t="s">
        <v>21</v>
      </c>
      <c r="I184" s="1" t="s">
        <v>86</v>
      </c>
      <c r="J184" s="1" t="s">
        <v>148</v>
      </c>
      <c r="K184" s="1" t="s">
        <v>24</v>
      </c>
      <c r="L184" s="1" t="s">
        <v>25</v>
      </c>
      <c r="M184" s="1" t="s">
        <v>680</v>
      </c>
      <c r="N184" s="1" t="s">
        <v>25</v>
      </c>
      <c r="O184" s="1" t="s">
        <v>680</v>
      </c>
      <c r="P184">
        <v>19</v>
      </c>
      <c r="Q184" s="9" t="str">
        <f>RIGHT(VLOOKUP(C184,Todos!C:F,4,0),LEN(VLOOKUP(C184,Todos!C:F,4,0))-LEN(TRIM(C184))-26)</f>
        <v>_x000D_
DROP TABLE IF EXISTS trx_Tareos;</v>
      </c>
      <c r="R184" s="6" t="str">
        <f t="shared" si="9"/>
        <v>INSERT INTO mst_QuerysSqlite VALUES('01','183','ELIMINAR TABLA trx_Tareos','1','999','-- Id: 183 / NombreQuery: ELIMINAR TABLA trx_Tareos _x000D_
DROP TABLE IF EXISTS trx_Tareos;','0','NONQUERY','trx_Tareos','DELETE TABLE','AC','44363337',GETDATE(),'44363337',GETDATE())</v>
      </c>
    </row>
    <row r="185" spans="1:18" x14ac:dyDescent="0.35">
      <c r="A185" s="1" t="s">
        <v>15</v>
      </c>
      <c r="B185" s="1" t="s">
        <v>716</v>
      </c>
      <c r="C185" s="1" t="s">
        <v>685</v>
      </c>
      <c r="D185" s="1" t="s">
        <v>19</v>
      </c>
      <c r="E185">
        <v>999</v>
      </c>
      <c r="F185" t="str">
        <f t="shared" si="11"/>
        <v>-- Id: 184 / NombreQuery: ELIMINAR trx_Tareos _x000D_
DELETE FROM trx_Tareos_x000D_
      WHERE IdEmpresa = ? AND _x000D_
            Id = ?;</v>
      </c>
      <c r="G185" s="1">
        <f t="shared" si="8"/>
        <v>2</v>
      </c>
      <c r="H185" s="1" t="s">
        <v>21</v>
      </c>
      <c r="I185" s="1" t="s">
        <v>86</v>
      </c>
      <c r="J185" s="1" t="s">
        <v>143</v>
      </c>
      <c r="K185" s="1" t="s">
        <v>24</v>
      </c>
      <c r="L185" s="1" t="s">
        <v>25</v>
      </c>
      <c r="M185" s="1" t="s">
        <v>687</v>
      </c>
      <c r="N185" s="1" t="s">
        <v>25</v>
      </c>
      <c r="O185" s="1" t="s">
        <v>687</v>
      </c>
      <c r="P185">
        <v>19</v>
      </c>
      <c r="Q185" s="9" t="str">
        <f>RIGHT(VLOOKUP(C185,Todos!C:F,4,0),LEN(VLOOKUP(C185,Todos!C:F,4,0))-LEN(TRIM(C185))-26)</f>
        <v>_x000D_
DELETE FROM trx_Tareos_x000D_
      WHERE IdEmpresa = ? AND _x000D_
            Id = ?;</v>
      </c>
      <c r="R185" s="6" t="str">
        <f t="shared" si="9"/>
        <v>INSERT INTO mst_QuerysSqlite VALUES('01','184','ELIMINAR trx_Tareos','1','999','-- Id: 184 / NombreQuery: ELIMINAR trx_Tareos _x000D_
DELETE FROM trx_Tareos_x000D_
      WHERE IdEmpresa = ? AND _x000D_
            Id = ?;','2','NONQUERY','trx_Tareos','DELETE','AC','44363337',GETDATE(),'44363337',GETDATE())</v>
      </c>
    </row>
    <row r="186" spans="1:18" x14ac:dyDescent="0.35">
      <c r="A186" s="1" t="s">
        <v>15</v>
      </c>
      <c r="B186" s="1" t="s">
        <v>720</v>
      </c>
      <c r="C186" s="1" t="s">
        <v>689</v>
      </c>
      <c r="D186" s="1" t="s">
        <v>19</v>
      </c>
      <c r="E186">
        <v>999</v>
      </c>
      <c r="F186" t="str">
        <f t="shared" si="11"/>
        <v>-- Id: 185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G186" s="1">
        <f t="shared" si="8"/>
        <v>11</v>
      </c>
      <c r="H186" s="1" t="s">
        <v>21</v>
      </c>
      <c r="I186" s="1" t="s">
        <v>86</v>
      </c>
      <c r="J186" s="1" t="s">
        <v>152</v>
      </c>
      <c r="K186" s="1" t="s">
        <v>24</v>
      </c>
      <c r="L186" s="1" t="s">
        <v>25</v>
      </c>
      <c r="M186" s="1" t="s">
        <v>687</v>
      </c>
      <c r="N186" s="1" t="s">
        <v>25</v>
      </c>
      <c r="O186" s="1" t="s">
        <v>687</v>
      </c>
      <c r="P186">
        <v>19</v>
      </c>
      <c r="Q186" s="9" t="str">
        <f>RIGHT(VLOOKUP(C186,Todos!C:F,4,0),LEN(VLOOKUP(C186,Todos!C:F,4,0))-LEN(TRIM(C186))-26)</f>
        <v>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R186" s="6" t="str">
        <f t="shared" si="9"/>
        <v>INSERT INTO mst_QuerysSqlite VALUES('01','185','INSERTAR trx_Tareos','1','999','-- Id: 185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VARCHAR(500)','11','NONQUERY','trx_Tareos','CREATE','AC','44363337',GETDATE(),'44363337',GETDATE())</v>
      </c>
    </row>
    <row r="187" spans="1:18" x14ac:dyDescent="0.35">
      <c r="A187" s="1" t="s">
        <v>15</v>
      </c>
      <c r="B187" s="1" t="s">
        <v>723</v>
      </c>
      <c r="C187" s="1" t="s">
        <v>692</v>
      </c>
      <c r="D187" s="1" t="s">
        <v>19</v>
      </c>
      <c r="E187">
        <v>999</v>
      </c>
      <c r="F187" t="str">
        <f t="shared" si="11"/>
        <v>-- Id: 186 / NombreQuery: LIMPIAR TABLA trx_Tareos _x000D_
DELETE FROM trx_Tareos;</v>
      </c>
      <c r="G187" s="1">
        <f t="shared" si="8"/>
        <v>0</v>
      </c>
      <c r="H187" s="1" t="s">
        <v>21</v>
      </c>
      <c r="I187" s="1" t="s">
        <v>86</v>
      </c>
      <c r="J187" s="1" t="s">
        <v>143</v>
      </c>
      <c r="K187" s="1" t="s">
        <v>24</v>
      </c>
      <c r="L187" s="1" t="s">
        <v>25</v>
      </c>
      <c r="M187" s="1" t="s">
        <v>694</v>
      </c>
      <c r="N187" s="1" t="s">
        <v>25</v>
      </c>
      <c r="O187" s="1" t="s">
        <v>694</v>
      </c>
      <c r="P187">
        <v>19</v>
      </c>
      <c r="Q187" s="9" t="str">
        <f>RIGHT(VLOOKUP(C187,Todos!C:F,4,0),LEN(VLOOKUP(C187,Todos!C:F,4,0))-LEN(TRIM(C187))-26)</f>
        <v>_x000D_
DELETE FROM trx_Tareos;</v>
      </c>
      <c r="R187" s="6" t="str">
        <f t="shared" si="9"/>
        <v>INSERT INTO mst_QuerysSqlite VALUES('01','186','LIMPIAR TABLA trx_Tareos','1','999','-- Id: 186 / NombreQuery: LIMPIAR TABLA trx_Tareos _x000D_
DELETE FROM trx_Tareos;','0','NONQUERY','trx_Tareos','DELETE','AC','44363337',GETDATE(),'44363337',GETDATE())</v>
      </c>
    </row>
    <row r="188" spans="1:18" x14ac:dyDescent="0.35">
      <c r="A188" s="1" t="s">
        <v>15</v>
      </c>
      <c r="B188" s="1" t="s">
        <v>727</v>
      </c>
      <c r="C188" s="1" t="s">
        <v>696</v>
      </c>
      <c r="D188" s="1" t="s">
        <v>19</v>
      </c>
      <c r="E188">
        <v>999</v>
      </c>
      <c r="F188" t="str">
        <f t="shared" si="11"/>
        <v>-- Id: 187 / NombreQuery: LISTAR trx_Tareos _x000D_
SELECT *_x000D_
  FROM trx_Tareos;</v>
      </c>
      <c r="G188" s="1">
        <f t="shared" si="8"/>
        <v>0</v>
      </c>
      <c r="H188" s="1" t="s">
        <v>135</v>
      </c>
      <c r="I188" s="1" t="s">
        <v>86</v>
      </c>
      <c r="J188" s="1" t="s">
        <v>126</v>
      </c>
      <c r="K188" s="1" t="s">
        <v>24</v>
      </c>
      <c r="L188" s="1" t="s">
        <v>25</v>
      </c>
      <c r="M188" s="1" t="s">
        <v>694</v>
      </c>
      <c r="N188" s="1" t="s">
        <v>25</v>
      </c>
      <c r="O188" s="1" t="s">
        <v>694</v>
      </c>
      <c r="P188">
        <v>19</v>
      </c>
      <c r="Q188" s="9" t="str">
        <f>RIGHT(VLOOKUP(C188,Todos!C:F,4,0),LEN(VLOOKUP(C188,Todos!C:F,4,0))-LEN(TRIM(C188))-26)</f>
        <v>_x000D_
SELECT *_x000D_
  FROM trx_Tareos;</v>
      </c>
      <c r="R188" s="6" t="str">
        <f t="shared" si="9"/>
        <v>INSERT INTO mst_QuerysSqlite VALUES('01','187','LISTAR trx_Tareos','1','999','-- Id: 187 / NombreQuery: LISTAR trx_Tareos _x000D_
SELECT *_x000D_
  FROM trx_Tareos;','0','DATATABLE','trx_Tareos','READ','AC','44363337',GETDATE(),'44363337',GETDATE())</v>
      </c>
    </row>
    <row r="189" spans="1:18" x14ac:dyDescent="0.35">
      <c r="A189" s="1" t="s">
        <v>15</v>
      </c>
      <c r="B189" s="1" t="s">
        <v>730</v>
      </c>
      <c r="C189" s="1" t="s">
        <v>699</v>
      </c>
      <c r="D189" s="1" t="s">
        <v>19</v>
      </c>
      <c r="E189">
        <v>999</v>
      </c>
      <c r="F189" t="str">
        <f t="shared" si="11"/>
        <v>-- Id: 188 / NombreQuery: OBTENER trx_Tareos X ESTADO Y RANGO FECHA 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G189" s="1">
        <f t="shared" si="8"/>
        <v>4</v>
      </c>
      <c r="H189" s="1" t="s">
        <v>135</v>
      </c>
      <c r="I189" s="1" t="s">
        <v>86</v>
      </c>
      <c r="J189" s="1" t="s">
        <v>126</v>
      </c>
      <c r="K189" s="1" t="s">
        <v>24</v>
      </c>
      <c r="L189" s="1" t="s">
        <v>25</v>
      </c>
      <c r="M189" s="1" t="s">
        <v>701</v>
      </c>
      <c r="N189" s="1" t="s">
        <v>25</v>
      </c>
      <c r="O189" s="1" t="s">
        <v>701</v>
      </c>
      <c r="P189">
        <v>19</v>
      </c>
      <c r="Q189" s="9" t="str">
        <f>RIGHT(VLOOKUP(C189,Todos!C:F,4,0),LEN(VLOOKUP(C189,Todos!C:F,4,0))-LEN(TRIM(C189))-26)</f>
        <v>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R189" s="6" t="str">
        <f t="shared" si="9"/>
        <v>INSERT INTO mst_QuerysSqlite VALUES('01','188','OBTENER trx_Tareos X ESTADO Y RANGO FECHA','1','999','-- Id: 188 / NombreQuery: OBTENER trx_Tareos X ESTADO Y RANGO FECHA _x000D_
SELECT T.Id,_x000D_
       T.Fecha,_x000D_
       T.IdEstado,_x000D_
       T.IdTurno,_x000D_
       T.TotalDetalles,_x000D_
       PRINTF("%.2f", T.TotalHoras) TotalHoras,_x000D_
       PRINTF("%.2f", T.TotalRendimientos) TotalRendimientos,_x000D_
       PRINTF("%.2f", T.TotalHoras / 8.0)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?;','4','DATATABLE','trx_Tareos','READ','AC','44363337',GETDATE(),'44363337',GETDATE())</v>
      </c>
    </row>
    <row r="190" spans="1:18" x14ac:dyDescent="0.35">
      <c r="A190" s="1" t="s">
        <v>15</v>
      </c>
      <c r="B190" s="1" t="s">
        <v>734</v>
      </c>
      <c r="C190" s="1" t="s">
        <v>703</v>
      </c>
      <c r="D190" s="1" t="s">
        <v>19</v>
      </c>
      <c r="E190">
        <v>999</v>
      </c>
      <c r="F190" t="str">
        <f t="shared" si="11"/>
        <v>-- Id: 189 / NombreQuery: OBTENER trx_Tareos X ID _x000D_
SELECT *_x000D_
  FROM trx_Tareos_x000D_
 WHERE IdEmpresa = ? AND _x000D_
       Id = ?;</v>
      </c>
      <c r="G190" s="1">
        <f t="shared" si="8"/>
        <v>2</v>
      </c>
      <c r="H190" s="1" t="s">
        <v>135</v>
      </c>
      <c r="I190" s="1" t="s">
        <v>86</v>
      </c>
      <c r="J190" s="1" t="s">
        <v>126</v>
      </c>
      <c r="K190" s="1" t="s">
        <v>24</v>
      </c>
      <c r="L190" s="1" t="s">
        <v>25</v>
      </c>
      <c r="M190" s="1" t="s">
        <v>705</v>
      </c>
      <c r="N190" s="1" t="s">
        <v>25</v>
      </c>
      <c r="O190" s="1" t="s">
        <v>705</v>
      </c>
      <c r="P190">
        <v>19</v>
      </c>
      <c r="Q190" s="9" t="str">
        <f>RIGHT(VLOOKUP(C190,Todos!C:F,4,0),LEN(VLOOKUP(C190,Todos!C:F,4,0))-LEN(TRIM(C190))-26)</f>
        <v>_x000D_
SELECT *_x000D_
  FROM trx_Tareos_x000D_
 WHERE IdEmpresa = ? AND _x000D_
       Id = ?;</v>
      </c>
      <c r="R190" s="6" t="str">
        <f t="shared" si="9"/>
        <v>INSERT INTO mst_QuerysSqlite VALUES('01','189','OBTENER trx_Tareos X ID','1','999','-- Id: 189 / NombreQuery: OBTENER trx_Tareos X ID _x000D_
SELECT *_x000D_
  FROM trx_Tareos_x000D_
 WHERE IdEmpresa = ? AND _x000D_
       Id = ?;','2','DATATABLE','trx_Tareos','READ','AC','44363337',GETDATE(),'44363337',GETDATE())</v>
      </c>
    </row>
    <row r="191" spans="1:18" x14ac:dyDescent="0.35">
      <c r="A191" s="1" t="s">
        <v>15</v>
      </c>
      <c r="B191" s="1" t="s">
        <v>738</v>
      </c>
      <c r="C191" s="1" t="s">
        <v>707</v>
      </c>
      <c r="D191" s="1" t="s">
        <v>19</v>
      </c>
      <c r="E191">
        <v>999</v>
      </c>
      <c r="F191" t="str">
        <f t="shared" si="11"/>
        <v>-- Id: 190 / NombreQuery: OBTENER ULTIMO trx_Tareos _x000D_
SELECT CASE WHEN MAX(Id) IS NULL THEN ( (_x000D_
                                           SELECT CASE WHEN MAX(Valor) IS NULL THEN '''' ELSE Valor END IdDispositivo_x000D_
                                             FROM trx_ConfiguracionesLocales_x000D_
                                            WHERE IdOpcionConfiguracion = ''022''_x000D_
                                        )_x000D_
||        ''000000000'') ELSE MAX(ID) END UltimoTareo_x000D_
  FROM trx_Tareos;</v>
      </c>
      <c r="G191" s="1">
        <f t="shared" si="8"/>
        <v>0</v>
      </c>
      <c r="H191" s="1" t="s">
        <v>124</v>
      </c>
      <c r="I191" s="1" t="s">
        <v>86</v>
      </c>
      <c r="J191" s="1" t="s">
        <v>126</v>
      </c>
      <c r="K191" s="1" t="s">
        <v>24</v>
      </c>
      <c r="L191" s="1" t="s">
        <v>25</v>
      </c>
      <c r="M191" s="1" t="s">
        <v>705</v>
      </c>
      <c r="N191" s="1" t="s">
        <v>25</v>
      </c>
      <c r="O191" s="1" t="s">
        <v>705</v>
      </c>
      <c r="P191">
        <v>19</v>
      </c>
      <c r="Q191" s="9" t="str">
        <f>RIGHT(VLOOKUP(C191,Todos!C:F,4,0),LEN(VLOOKUP(C191,Todos!C:F,4,0))-LEN(TRIM(C191))-26)</f>
        <v>_x000D_
SELECT CASE WHEN MAX(Id) IS NULL THEN ( (_x000D_
                                           SELECT CASE WHEN MAX(Valor) IS NULL THEN '''' ELSE Valor END IdDispositivo_x000D_
                                             FROM trx_ConfiguracionesLocales_x000D_
                                            WHERE IdOpcionConfiguracion = ''022''_x000D_
                                        )_x000D_
||        ''000000000'') ELSE MAX(ID) END UltimoTareo_x000D_
  FROM trx_Tareos;</v>
      </c>
      <c r="R191" s="6" t="str">
        <f t="shared" si="9"/>
        <v>INSERT INTO mst_QuerysSqlite VALUES('01','190','OBTENER ULTIMO trx_Tareos','1','999','-- Id: 190 / NombreQuery: OBTENER ULTIMO trx_Tareos _x000D_
SELECT CASE WHEN MAX(Id) IS NULL THEN ( (_x000D_
                                           SELECT CASE WHEN MAX(Valor) IS NULL THEN '''''''' ELSE Valor END IdDispositivo_x000D_
                                             FROM trx_ConfiguracionesLocales_x000D_
                                            WHERE IdOpcionConfiguracion = ''''022''''_x000D_
                                        )_x000D_
||        ''''000000000'''') ELSE MAX(ID) END UltimoTareo_x000D_
  FROM trx_Tareos;','0','SCALAR','trx_Tareos','READ','AC','44363337',GETDATE(),'44363337',GETDATE())</v>
      </c>
    </row>
    <row r="192" spans="1:18" x14ac:dyDescent="0.35">
      <c r="A192" s="1" t="s">
        <v>15</v>
      </c>
      <c r="B192" s="1" t="s">
        <v>742</v>
      </c>
      <c r="C192" s="1" t="s">
        <v>782</v>
      </c>
      <c r="D192" s="1" t="s">
        <v>18</v>
      </c>
      <c r="E192">
        <v>999</v>
      </c>
      <c r="F192" t="str">
        <f t="shared" si="11"/>
        <v xml:space="preserve">-- Id: 191 / NombreQuery: TRANSFERIR trx_Tareos _x000D_
EXEC sp_Dgm_Tareos_TransferirTareo </v>
      </c>
      <c r="G192" s="1">
        <f t="shared" si="8"/>
        <v>0</v>
      </c>
      <c r="H192" s="1" t="s">
        <v>135</v>
      </c>
      <c r="I192" s="1" t="s">
        <v>86</v>
      </c>
      <c r="J192" s="1" t="s">
        <v>126</v>
      </c>
      <c r="K192" s="1" t="s">
        <v>24</v>
      </c>
      <c r="L192" s="1" t="s">
        <v>25</v>
      </c>
      <c r="M192" s="1" t="s">
        <v>780</v>
      </c>
      <c r="N192" s="1" t="s">
        <v>25</v>
      </c>
      <c r="O192" s="1" t="s">
        <v>780</v>
      </c>
      <c r="P192">
        <v>19</v>
      </c>
      <c r="Q192" s="9" t="str">
        <f>RIGHT(VLOOKUP(C192,Todos!C:F,4,0),LEN(VLOOKUP(C192,Todos!C:F,4,0))-LEN(TRIM(C192))-26)</f>
        <v xml:space="preserve">_x000D_
EXEC sp_Dgm_Tareos_TransferirTareo </v>
      </c>
      <c r="R192" s="6" t="str">
        <f t="shared" si="9"/>
        <v>INSERT INTO mst_QuerysSqlite VALUES('01','191','TRANSFERIR trx_Tareos','0','999','-- Id: 191 / NombreQuery: TRANSFERIR trx_Tareos _x000D_
EXEC sp_Dgm_Tareos_TransferirTareo ','0','DATATABLE','trx_Tareos','READ','AC','44363337',GETDATE(),'44363337',GETDATE())</v>
      </c>
    </row>
    <row r="193" spans="1:18" x14ac:dyDescent="0.35">
      <c r="A193" s="1" t="s">
        <v>15</v>
      </c>
      <c r="B193" s="1" t="s">
        <v>746</v>
      </c>
      <c r="C193" s="1" t="s">
        <v>789</v>
      </c>
      <c r="D193" s="1" t="s">
        <v>19</v>
      </c>
      <c r="E193">
        <v>999</v>
      </c>
      <c r="F193" t="str">
        <f t="shared" si="11"/>
        <v>-- Id: 192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G193" s="1">
        <f t="shared" si="8"/>
        <v>2</v>
      </c>
      <c r="H193" s="1" t="s">
        <v>135</v>
      </c>
      <c r="I193" s="1" t="s">
        <v>86</v>
      </c>
      <c r="J193" s="1" t="s">
        <v>126</v>
      </c>
      <c r="K193" s="1" t="s">
        <v>24</v>
      </c>
      <c r="L193" s="1" t="s">
        <v>25</v>
      </c>
      <c r="M193" s="1" t="s">
        <v>791</v>
      </c>
      <c r="N193" s="1" t="s">
        <v>25</v>
      </c>
      <c r="O193" s="1" t="s">
        <v>791</v>
      </c>
      <c r="P193">
        <v>19</v>
      </c>
      <c r="Q193" s="9" t="str">
        <f>RIGHT(VLOOKUP(C193,Todos!C:F,4,0),LEN(VLOOKUP(C193,Todos!C:F,4,0))-LEN(TRIM(C193))-26)</f>
        <v>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R193" s="6" t="str">
        <f t="shared" si="9"/>
        <v>INSERT INTO mst_QuerysSqlite VALUES('01','192','OBTENER trx_Tareos XA TRANSFERIR','1','999','-- Id: 192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?;','2','DATATABLE','trx_Tareos','READ','AC','44363337',GETDATE(),'44363337',GETDATE())</v>
      </c>
    </row>
    <row r="194" spans="1:18" x14ac:dyDescent="0.35">
      <c r="A194" s="1" t="s">
        <v>15</v>
      </c>
      <c r="B194" s="1" t="s">
        <v>750</v>
      </c>
      <c r="C194" s="1" t="s">
        <v>797</v>
      </c>
      <c r="D194" s="1" t="s">
        <v>19</v>
      </c>
      <c r="E194">
        <v>999</v>
      </c>
      <c r="F194" t="str">
        <f t="shared" si="11"/>
        <v>-- Id: 193 / NombreQuery: MARCAR TAREO COMO TRANSFERIDO _x000D_
UPDATE trx_tareos_x000D_
   SET IdEstado = ''TR'',_x000D_
       FechaHoraTransferencia = ?,_x000D_
       IdUsuarioActualiza = ?,_x000D_
       FechaHoraActualizacion = DATETIME(''now'', ''localtime'') _x000D_
 WHERE IdEmpresa = ? AND _x000D_
       Id = ?;</v>
      </c>
      <c r="G194" s="1">
        <f t="shared" si="8"/>
        <v>4</v>
      </c>
      <c r="H194" s="1" t="s">
        <v>135</v>
      </c>
      <c r="I194" s="1" t="s">
        <v>86</v>
      </c>
      <c r="J194" s="1" t="s">
        <v>126</v>
      </c>
      <c r="K194" s="1" t="s">
        <v>24</v>
      </c>
      <c r="L194" s="1" t="s">
        <v>25</v>
      </c>
      <c r="M194" s="1" t="s">
        <v>799</v>
      </c>
      <c r="N194" s="1" t="s">
        <v>25</v>
      </c>
      <c r="O194" s="1" t="s">
        <v>799</v>
      </c>
      <c r="P194">
        <v>19</v>
      </c>
      <c r="Q194" s="9" t="str">
        <f>RIGHT(VLOOKUP(C194,Todos!C:F,4,0),LEN(VLOOKUP(C194,Todos!C:F,4,0))-LEN(TRIM(C194))-26)</f>
        <v>_x000D_
UPDATE trx_tareos_x000D_
   SET IdEstado = ''TR'',_x000D_
       FechaHoraTransferencia = ?,_x000D_
       IdUsuarioActualiza = ?,_x000D_
       FechaHoraActualizacion = DATETIME(''now'', ''localtime'') _x000D_
 WHERE IdEmpresa = ? AND _x000D_
       Id = ?;</v>
      </c>
      <c r="R194" s="6" t="str">
        <f t="shared" si="9"/>
        <v>INSERT INTO mst_QuerysSqlite VALUES('01','193','MARCAR TAREO COMO TRANSFERIDO','1','999','-- Id: 193 / NombreQuery: MARCAR TAREO COMO TRANSFERIDO _x000D_
UPDATE trx_tareos_x000D_
   SET IdEstado = ''''TR'''',_x000D_
       FechaHoraTransferencia = ?,_x000D_
       IdUsuarioActualiza = ?,_x000D_
       FechaHoraActualizacion = DATETIME(''''now'''', ''''localtime'''') _x000D_
 WHERE IdEmpresa = ? AND _x000D_
       Id = ?;','4','DATATABLE','trx_Tareos','READ','AC','44363337',GETDATE(),'44363337',GETDATE())</v>
      </c>
    </row>
    <row r="195" spans="1:18" x14ac:dyDescent="0.35">
      <c r="A195" s="1" t="s">
        <v>15</v>
      </c>
      <c r="B195" s="1" t="s">
        <v>755</v>
      </c>
      <c r="C195" s="1" t="s">
        <v>804</v>
      </c>
      <c r="D195" s="1" t="s">
        <v>19</v>
      </c>
      <c r="E195">
        <v>999</v>
      </c>
      <c r="F195" t="str">
        <f t="shared" si="11"/>
        <v>-- Id: 194 / NombreQuery: ELIMINAR trx_Tareos PENDIENTES X ID _x000D_
DELETE FROM trx_Tareos_x000D_
      WHERE IdEstado = ''PE'' AND _x000D_
            IdEmpresa = ? AND _x000D_
            Id = ?;_x000D_
_x000D_
SELECT ''1'';</v>
      </c>
      <c r="G195" s="1">
        <f t="shared" ref="G195:G257" si="12">LEN(F195)-LEN(SUBSTITUTE(F195,"?",""))</f>
        <v>2</v>
      </c>
      <c r="H195" s="1" t="s">
        <v>21</v>
      </c>
      <c r="I195" s="1" t="s">
        <v>86</v>
      </c>
      <c r="J195" s="1" t="s">
        <v>143</v>
      </c>
      <c r="K195" s="1" t="s">
        <v>24</v>
      </c>
      <c r="L195" s="1" t="s">
        <v>25</v>
      </c>
      <c r="M195" s="1" t="s">
        <v>806</v>
      </c>
      <c r="N195" s="1" t="s">
        <v>25</v>
      </c>
      <c r="O195" s="1" t="s">
        <v>806</v>
      </c>
      <c r="P195">
        <v>19</v>
      </c>
      <c r="Q195" s="9" t="str">
        <f>RIGHT(VLOOKUP(C195,Todos!C:F,4,0),LEN(VLOOKUP(C195,Todos!C:F,4,0))-LEN(TRIM(C195))-26)</f>
        <v>_x000D_
DELETE FROM trx_Tareos_x000D_
      WHERE IdEstado = ''PE'' AND _x000D_
            IdEmpresa = ? AND _x000D_
            Id = ?;_x000D_
_x000D_
SELECT ''1'';</v>
      </c>
      <c r="R195" s="6" t="str">
        <f t="shared" si="9"/>
        <v>INSERT INTO mst_QuerysSqlite VALUES('01','194','ELIMINAR trx_Tareos PENDIENTES X ID','1','999','-- Id: 194 / NombreQuery: ELIMINAR trx_Tareos PENDIENTES X ID _x000D_
DELETE FROM trx_Tareos_x000D_
      WHERE IdEstado = ''''PE'''' AND _x000D_
            IdEmpresa = ? AND _x000D_
            Id = ?;_x000D_
_x000D_
SELECT ''''1'''';','2','NONQUERY','trx_Tareos','DELETE','AC','44363337',GETDATE(),'44363337',GETDATE())</v>
      </c>
    </row>
    <row r="196" spans="1:18" x14ac:dyDescent="0.35">
      <c r="A196" s="1" t="s">
        <v>15</v>
      </c>
      <c r="B196" s="1" t="s">
        <v>759</v>
      </c>
      <c r="C196" s="1" t="s">
        <v>808</v>
      </c>
      <c r="D196" s="1" t="s">
        <v>19</v>
      </c>
      <c r="E196">
        <v>999</v>
      </c>
      <c r="F196" t="str">
        <f t="shared" si="11"/>
        <v>-- Id: 195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G196" s="1">
        <f t="shared" si="12"/>
        <v>3</v>
      </c>
      <c r="H196" s="1" t="s">
        <v>21</v>
      </c>
      <c r="I196" s="1" t="s">
        <v>86</v>
      </c>
      <c r="J196" s="1" t="s">
        <v>143</v>
      </c>
      <c r="K196" s="1" t="s">
        <v>24</v>
      </c>
      <c r="L196" s="1" t="s">
        <v>25</v>
      </c>
      <c r="M196" s="1" t="s">
        <v>810</v>
      </c>
      <c r="N196" s="1" t="s">
        <v>25</v>
      </c>
      <c r="O196" s="1" t="s">
        <v>810</v>
      </c>
      <c r="P196">
        <v>19</v>
      </c>
      <c r="Q196" s="9" t="str">
        <f>RIGHT(VLOOKUP(C196,Todos!C:F,4,0),LEN(VLOOKUP(C196,Todos!C:F,4,0))-LEN(TRIM(C196))-26)</f>
        <v>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R196" s="6" t="str">
        <f t="shared" ref="R196:R262" si="13">CONCATENATE("INSERT INTO mst_QuerysSqlite VALUES('",A196,"','",B196,"','",C196,"','",D196,"','",E196,"','",SUBSTITUTE(F196,"''","''''"),"','",G196,"','",H196,"','",I196,"','",J196,"','",K196,"','44363337',GETDATE(),'44363337',GETDATE())")</f>
        <v>INSERT INTO mst_QuerysSqlite VALUES('01','195','TAREOS REPORTE RESUMEN 1','1','999','-- Id: 195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T.Fecha;','3','NONQUERY','trx_Tareos','DELETE','AC','44363337',GETDATE(),'44363337',GETDATE())</v>
      </c>
    </row>
    <row r="197" spans="1:18" x14ac:dyDescent="0.35">
      <c r="A197" s="1" t="s">
        <v>15</v>
      </c>
      <c r="B197" s="1" t="s">
        <v>763</v>
      </c>
      <c r="C197" s="1" t="s">
        <v>812</v>
      </c>
      <c r="D197" s="1" t="s">
        <v>19</v>
      </c>
      <c r="E197">
        <v>999</v>
      </c>
      <c r="F197" t="str">
        <f t="shared" si="11"/>
        <v>-- Id: 196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G197" s="1">
        <f t="shared" si="12"/>
        <v>3</v>
      </c>
      <c r="H197" s="1" t="s">
        <v>21</v>
      </c>
      <c r="I197" s="1" t="s">
        <v>86</v>
      </c>
      <c r="J197" s="1" t="s">
        <v>143</v>
      </c>
      <c r="K197" s="1" t="s">
        <v>24</v>
      </c>
      <c r="L197" s="1" t="s">
        <v>25</v>
      </c>
      <c r="M197" s="1" t="s">
        <v>814</v>
      </c>
      <c r="N197" s="1" t="s">
        <v>25</v>
      </c>
      <c r="O197" s="1" t="s">
        <v>814</v>
      </c>
      <c r="P197">
        <v>19</v>
      </c>
      <c r="Q197" s="9" t="str">
        <f>RIGHT(VLOOKUP(C197,Todos!C:F,4,0),LEN(VLOOKUP(C197,Todos!C:F,4,0))-LEN(TRIM(C197))-26)</f>
        <v>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R197" s="6" t="str">
        <f t="shared" si="13"/>
        <v>INSERT INTO mst_QuerysSqlite VALUES('01','196','TAREOS REPORTE RESUMEN 2','1','999','-- Id: 196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RTRIM(CON.Dex);','3','NONQUERY','trx_Tareos','DELETE','AC','44363337',GETDATE(),'44363337',GETDATE())</v>
      </c>
    </row>
    <row r="198" spans="1:18" x14ac:dyDescent="0.35">
      <c r="A198" s="1" t="s">
        <v>15</v>
      </c>
      <c r="B198" s="1" t="s">
        <v>766</v>
      </c>
      <c r="C198" s="1" t="s">
        <v>816</v>
      </c>
      <c r="D198" s="1" t="s">
        <v>19</v>
      </c>
      <c r="E198">
        <v>999</v>
      </c>
      <c r="F198" t="str">
        <f t="shared" si="11"/>
        <v>-- Id: 197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G198" s="1">
        <f t="shared" si="12"/>
        <v>3</v>
      </c>
      <c r="H198" s="1" t="s">
        <v>21</v>
      </c>
      <c r="I198" s="1" t="s">
        <v>86</v>
      </c>
      <c r="J198" s="1" t="s">
        <v>143</v>
      </c>
      <c r="K198" s="1" t="s">
        <v>24</v>
      </c>
      <c r="L198" s="1" t="s">
        <v>25</v>
      </c>
      <c r="M198" s="1" t="s">
        <v>818</v>
      </c>
      <c r="N198" s="1" t="s">
        <v>25</v>
      </c>
      <c r="O198" s="1" t="s">
        <v>818</v>
      </c>
      <c r="P198">
        <v>19</v>
      </c>
      <c r="Q198" s="9" t="str">
        <f>RIGHT(VLOOKUP(C198,Todos!C:F,4,0),LEN(VLOOKUP(C198,Todos!C:F,4,0))-LEN(TRIM(C198))-26)</f>
        <v>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R198" s="6" t="str">
        <f t="shared" si="13"/>
        <v>INSERT INTO mst_QuerysSqlite VALUES('01','197','TAREOS REPORTE RESUMEN 3','1','999','-- Id: 197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RTRIM(LAB.Dex);','3','NONQUERY','trx_Tareos','DELETE','AC','44363337',GETDATE(),'44363337',GETDATE())</v>
      </c>
    </row>
    <row r="199" spans="1:18" x14ac:dyDescent="0.35">
      <c r="A199" s="1" t="s">
        <v>15</v>
      </c>
      <c r="B199" s="1" t="s">
        <v>770</v>
      </c>
      <c r="C199" s="1" t="s">
        <v>820</v>
      </c>
      <c r="D199" s="1" t="s">
        <v>19</v>
      </c>
      <c r="E199">
        <v>999</v>
      </c>
      <c r="F199" t="str">
        <f t="shared" si="11"/>
        <v>-- Id: 198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G199" s="1">
        <f t="shared" si="12"/>
        <v>2</v>
      </c>
      <c r="H199" s="1" t="s">
        <v>21</v>
      </c>
      <c r="I199" s="1" t="s">
        <v>86</v>
      </c>
      <c r="J199" s="1" t="s">
        <v>143</v>
      </c>
      <c r="K199" s="1" t="s">
        <v>24</v>
      </c>
      <c r="L199" s="1" t="s">
        <v>25</v>
      </c>
      <c r="M199" s="1" t="s">
        <v>822</v>
      </c>
      <c r="N199" s="1" t="s">
        <v>25</v>
      </c>
      <c r="O199" s="1" t="s">
        <v>822</v>
      </c>
      <c r="P199">
        <v>19</v>
      </c>
      <c r="Q199" s="9" t="str">
        <f>RIGHT(VLOOKUP(C199,Todos!C:F,4,0),LEN(VLOOKUP(C199,Todos!C:F,4,0))-LEN(TRIM(C199))-26)</f>
        <v>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R199" s="6" t="str">
        <f t="shared" si="13"/>
        <v>INSERT INTO mst_QuerysSqlite VALUES('01','198','OBTENER SUPERVISORES X DIA','1','999','-- Id: 198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?;','2','NONQUERY','trx_Tareos','DELETE','AC','44363337',GETDATE(),'44363337',GETDATE())</v>
      </c>
    </row>
    <row r="200" spans="1:18" x14ac:dyDescent="0.35">
      <c r="A200" s="1" t="s">
        <v>15</v>
      </c>
      <c r="B200" s="1" t="s">
        <v>773</v>
      </c>
      <c r="C200" s="1" t="s">
        <v>88</v>
      </c>
      <c r="D200" s="1" t="s">
        <v>19</v>
      </c>
      <c r="E200">
        <v>20</v>
      </c>
      <c r="F200" t="str">
        <f t="shared" si="11"/>
        <v>-- Id: 199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v>
      </c>
      <c r="G200" s="1">
        <f t="shared" si="12"/>
        <v>0</v>
      </c>
      <c r="H200" s="1" t="s">
        <v>21</v>
      </c>
      <c r="I200" s="1" t="s">
        <v>91</v>
      </c>
      <c r="J200" s="1" t="s">
        <v>23</v>
      </c>
      <c r="K200" s="1" t="s">
        <v>24</v>
      </c>
      <c r="L200" s="1" t="s">
        <v>25</v>
      </c>
      <c r="M200" s="1" t="s">
        <v>92</v>
      </c>
      <c r="N200" s="1" t="s">
        <v>25</v>
      </c>
      <c r="O200" s="1" t="s">
        <v>92</v>
      </c>
      <c r="P200">
        <v>20</v>
      </c>
      <c r="Q200" s="9" t="str">
        <f>RIGHT(VLOOKUP(C200,Todos!C:F,4,0),LEN(VLOOKUP(C200,Todos!C:F,4,0))-LEN(TRIM(C200))-26)</f>
        <v xml:space="preserv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v>
      </c>
      <c r="R200" s="6" t="str">
        <f t="shared" si="13"/>
        <v>INSERT INTO mst_QuerysSqlite VALUES('01','199','CREAR TABLA trx_Tareos_Detalle','1','20','-- Id: 199 / NombreQuery: CREAR TABLA trx_Tareos_Detalle 
CREATE TABLE IF NOT EXISTS trx_Tareos_Detalle
(IdEmpresa           VARCHAR(2) NOT NULL,
 Idtareo             VARCHAR(12)  NOT NULL,
 Item                SMALLINT     NOT NULL,
 Dni                 VARCHAR(8) NOT NULL,
 IdPlanilla          VARCHAR(3),
 IdConsumidor        VARCHAR(30) NOT NULL,
 IdCultivo           VARCHAR(4)   NOT NULL,
 IdVariedad          VARCHAR(3)   NOT NULL,
 IdActividad         VARCHAR(3) NOT NULL,
 IdLabor             VARCHAR(6) NOT NULL,
 SubTotalHoras       NUMERIC(6,2),
 SubTotalRendimiento NUMERIC(6,2),
 Observacion VARCHAR(500),
PRIMARY KEY
(IdEmpresa,
Idtareo,
Item),
FOREIGN KEY
(IdEmpresa,
IdTareo)
REFERENCES trx_Tareos(IdEmpresa,
Id));','0','NONQUERY','trx_Tareos_Detalle','CREATE TABLE','AC','44363337',GETDATE(),'44363337',GETDATE())</v>
      </c>
    </row>
    <row r="201" spans="1:18" x14ac:dyDescent="0.35">
      <c r="A201" s="1" t="s">
        <v>15</v>
      </c>
      <c r="B201" s="1" t="s">
        <v>777</v>
      </c>
      <c r="C201" s="1" t="s">
        <v>710</v>
      </c>
      <c r="D201" s="1" t="s">
        <v>19</v>
      </c>
      <c r="E201">
        <v>999</v>
      </c>
      <c r="F201" t="str">
        <f t="shared" si="11"/>
        <v>-- Id: 200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G201" s="1">
        <f t="shared" si="12"/>
        <v>12</v>
      </c>
      <c r="H201" s="1" t="s">
        <v>21</v>
      </c>
      <c r="I201" s="1" t="s">
        <v>91</v>
      </c>
      <c r="J201" s="1" t="s">
        <v>131</v>
      </c>
      <c r="K201" s="1" t="s">
        <v>24</v>
      </c>
      <c r="L201" s="1" t="s">
        <v>25</v>
      </c>
      <c r="M201" s="1" t="s">
        <v>712</v>
      </c>
      <c r="N201" s="1" t="s">
        <v>25</v>
      </c>
      <c r="O201" s="1" t="s">
        <v>712</v>
      </c>
      <c r="P201">
        <v>20</v>
      </c>
      <c r="Q201" s="9" t="str">
        <f>RIGHT(VLOOKUP(C201,Todos!C:F,4,0),LEN(VLOOKUP(C201,Todos!C:F,4,0))-LEN(TRIM(C201))-26)</f>
        <v>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R201" s="6" t="str">
        <f t="shared" si="13"/>
        <v>INSERT INTO mst_QuerysSqlite VALUES('01','200','ACTUALIZAR trx_Tareos_Detalle','1','999','-- Id: 200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Item=?;','12','NONQUERY','trx_Tareos_Detalle','UPDATE','AC','44363337',GETDATE(),'44363337',GETDATE())</v>
      </c>
    </row>
    <row r="202" spans="1:18" x14ac:dyDescent="0.35">
      <c r="A202" s="1" t="s">
        <v>15</v>
      </c>
      <c r="B202" s="1" t="s">
        <v>781</v>
      </c>
      <c r="C202" s="1" t="s">
        <v>714</v>
      </c>
      <c r="D202" s="1" t="s">
        <v>19</v>
      </c>
      <c r="E202">
        <v>999</v>
      </c>
      <c r="F202" t="str">
        <f t="shared" si="11"/>
        <v>-- Id: 201 / NombreQuery: CONTAR trx_Tareos_Detalle _x000D_
SELECT COUNT( * ) _x000D_
  FROM trx_Tareos_Detalle_x000D_
 WHERE IdEmpresa = ? AND _x000D_
       IdTareo = ?;</v>
      </c>
      <c r="G202" s="1">
        <f t="shared" si="12"/>
        <v>2</v>
      </c>
      <c r="H202" s="1" t="s">
        <v>124</v>
      </c>
      <c r="I202" s="1" t="s">
        <v>91</v>
      </c>
      <c r="J202" s="1" t="s">
        <v>126</v>
      </c>
      <c r="K202" s="1" t="s">
        <v>24</v>
      </c>
      <c r="L202" s="1" t="s">
        <v>25</v>
      </c>
      <c r="M202" s="1" t="s">
        <v>712</v>
      </c>
      <c r="N202" s="1" t="s">
        <v>25</v>
      </c>
      <c r="O202" s="1" t="s">
        <v>712</v>
      </c>
      <c r="P202">
        <v>20</v>
      </c>
      <c r="Q202" s="9" t="str">
        <f>RIGHT(VLOOKUP(C202,Todos!C:F,4,0),LEN(VLOOKUP(C202,Todos!C:F,4,0))-LEN(TRIM(C202))-26)</f>
        <v>_x000D_
SELECT COUNT( * ) _x000D_
  FROM trx_Tareos_Detalle_x000D_
 WHERE IdEmpresa = ? AND _x000D_
       IdTareo = ?;</v>
      </c>
      <c r="R202" s="6" t="str">
        <f t="shared" si="13"/>
        <v>INSERT INTO mst_QuerysSqlite VALUES('01','201','CONTAR trx_Tareos_Detalle','1','999','-- Id: 201 / NombreQuery: CONTAR trx_Tareos_Detalle _x000D_
SELECT COUNT( * ) _x000D_
  FROM trx_Tareos_Detalle_x000D_
 WHERE IdEmpresa = ? AND _x000D_
       IdTareo = ?;','2','SCALAR','trx_Tareos_Detalle','READ','AC','44363337',GETDATE(),'44363337',GETDATE())</v>
      </c>
    </row>
    <row r="203" spans="1:18" x14ac:dyDescent="0.35">
      <c r="A203" s="1" t="s">
        <v>15</v>
      </c>
      <c r="B203" s="1" t="s">
        <v>784</v>
      </c>
      <c r="C203" s="1" t="s">
        <v>717</v>
      </c>
      <c r="D203" s="1" t="s">
        <v>19</v>
      </c>
      <c r="E203">
        <v>999</v>
      </c>
      <c r="F203" t="str">
        <f t="shared" si="11"/>
        <v>-- Id: 202 / NombreQuery: ELIMINAR TABLA trx_Tareos_Detalle _x000D_
DROP TABLE IF EXISTS trx_Tareos_Detalle;</v>
      </c>
      <c r="G203" s="1">
        <f t="shared" si="12"/>
        <v>0</v>
      </c>
      <c r="H203" s="1" t="s">
        <v>21</v>
      </c>
      <c r="I203" s="1" t="s">
        <v>91</v>
      </c>
      <c r="J203" s="1" t="s">
        <v>148</v>
      </c>
      <c r="K203" s="1" t="s">
        <v>24</v>
      </c>
      <c r="L203" s="1" t="s">
        <v>25</v>
      </c>
      <c r="M203" s="1" t="s">
        <v>719</v>
      </c>
      <c r="N203" s="1" t="s">
        <v>25</v>
      </c>
      <c r="O203" s="1" t="s">
        <v>719</v>
      </c>
      <c r="P203">
        <v>20</v>
      </c>
      <c r="Q203" s="9" t="str">
        <f>RIGHT(VLOOKUP(C203,Todos!C:F,4,0),LEN(VLOOKUP(C203,Todos!C:F,4,0))-LEN(TRIM(C203))-26)</f>
        <v>_x000D_
DROP TABLE IF EXISTS trx_Tareos_Detalle;</v>
      </c>
      <c r="R203" s="6" t="str">
        <f t="shared" si="13"/>
        <v>INSERT INTO mst_QuerysSqlite VALUES('01','202','ELIMINAR TABLA trx_Tareos_Detalle','1','999','-- Id: 202 / NombreQuery: ELIMINAR TABLA trx_Tareos_Detalle _x000D_
DROP TABLE IF EXISTS trx_Tareos_Detalle;','0','NONQUERY','trx_Tareos_Detalle','DELETE TABLE','AC','44363337',GETDATE(),'44363337',GETDATE())</v>
      </c>
    </row>
    <row r="204" spans="1:18" x14ac:dyDescent="0.35">
      <c r="A204" s="1" t="s">
        <v>15</v>
      </c>
      <c r="B204" s="1" t="s">
        <v>788</v>
      </c>
      <c r="C204" s="1" t="s">
        <v>721</v>
      </c>
      <c r="D204" s="1" t="s">
        <v>19</v>
      </c>
      <c r="E204">
        <v>999</v>
      </c>
      <c r="F204" t="str">
        <f t="shared" si="11"/>
        <v>-- Id: 203 / NombreQuery: ELIMINAR trx_Tareos_Detalle _x000D_
DELETE FROM trx_Tareos_Detalle_x000D_
      WHERE IdEmpresa = ? AND _x000D_
            IdTareo = ? AND _x000D_
            Item = ?;</v>
      </c>
      <c r="G204" s="1">
        <f t="shared" si="12"/>
        <v>3</v>
      </c>
      <c r="H204" s="1" t="s">
        <v>21</v>
      </c>
      <c r="I204" s="1" t="s">
        <v>91</v>
      </c>
      <c r="J204" s="1" t="s">
        <v>143</v>
      </c>
      <c r="K204" s="1" t="s">
        <v>24</v>
      </c>
      <c r="L204" s="1" t="s">
        <v>25</v>
      </c>
      <c r="M204" s="1" t="s">
        <v>719</v>
      </c>
      <c r="N204" s="1" t="s">
        <v>25</v>
      </c>
      <c r="O204" s="1" t="s">
        <v>719</v>
      </c>
      <c r="P204">
        <v>20</v>
      </c>
      <c r="Q204" s="9" t="str">
        <f>RIGHT(VLOOKUP(C204,Todos!C:F,4,0),LEN(VLOOKUP(C204,Todos!C:F,4,0))-LEN(TRIM(C204))-26)</f>
        <v>_x000D_
DELETE FROM trx_Tareos_Detalle_x000D_
      WHERE IdEmpresa = ? AND _x000D_
            IdTareo = ? AND _x000D_
            Item = ?;</v>
      </c>
      <c r="R204" s="6" t="str">
        <f t="shared" si="13"/>
        <v>INSERT INTO mst_QuerysSqlite VALUES('01','203','ELIMINAR trx_Tareos_Detalle','1','999','-- Id: 203 / NombreQuery: ELIMINAR trx_Tareos_Detalle _x000D_
DELETE FROM trx_Tareos_Detalle_x000D_
      WHERE IdEmpresa = ? AND _x000D_
            IdTareo = ? AND _x000D_
            Item = ?;','3','NONQUERY','trx_Tareos_Detalle','DELETE','AC','44363337',GETDATE(),'44363337',GETDATE())</v>
      </c>
    </row>
    <row r="205" spans="1:18" x14ac:dyDescent="0.35">
      <c r="A205" s="1" t="s">
        <v>15</v>
      </c>
      <c r="B205" s="1" t="s">
        <v>792</v>
      </c>
      <c r="C205" s="1" t="s">
        <v>724</v>
      </c>
      <c r="D205" s="1" t="s">
        <v>19</v>
      </c>
      <c r="E205">
        <v>999</v>
      </c>
      <c r="F205" t="str">
        <f t="shared" si="11"/>
        <v>-- Id: 204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G205" s="1">
        <f t="shared" si="12"/>
        <v>12</v>
      </c>
      <c r="H205" s="1" t="s">
        <v>21</v>
      </c>
      <c r="I205" s="1" t="s">
        <v>91</v>
      </c>
      <c r="J205" s="1" t="s">
        <v>152</v>
      </c>
      <c r="K205" s="1" t="s">
        <v>24</v>
      </c>
      <c r="L205" s="1" t="s">
        <v>25</v>
      </c>
      <c r="M205" s="1" t="s">
        <v>726</v>
      </c>
      <c r="N205" s="1" t="s">
        <v>25</v>
      </c>
      <c r="O205" s="1" t="s">
        <v>726</v>
      </c>
      <c r="P205">
        <v>20</v>
      </c>
      <c r="Q205" s="9" t="str">
        <f>RIGHT(VLOOKUP(C205,Todos!C:F,4,0),LEN(VLOOKUP(C205,Todos!C:F,4,0))-LEN(TRIM(C205))-26)</f>
        <v>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R205" s="6" t="str">
        <f t="shared" si="13"/>
        <v>INSERT INTO mst_QuerysSqlite VALUES('01','204','INSERTAR trx_Tareos_Detalle','1','999','-- Id: 204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2),','12','NONQUERY','trx_Tareos_Detalle','CREATE','AC','44363337',GETDATE(),'44363337',GETDATE())</v>
      </c>
    </row>
    <row r="206" spans="1:18" x14ac:dyDescent="0.35">
      <c r="A206" s="1" t="s">
        <v>15</v>
      </c>
      <c r="B206" s="1" t="s">
        <v>796</v>
      </c>
      <c r="C206" s="1" t="s">
        <v>728</v>
      </c>
      <c r="D206" s="1" t="s">
        <v>19</v>
      </c>
      <c r="E206">
        <v>999</v>
      </c>
      <c r="F206" t="str">
        <f t="shared" si="11"/>
        <v>-- Id: 205 / NombreQuery: LIMPIAR TABLA trx_Tareos_Detalle _x000D_
DELETE FROM trx_Tareos_Detalle;</v>
      </c>
      <c r="G206" s="1">
        <f t="shared" si="12"/>
        <v>0</v>
      </c>
      <c r="H206" s="1" t="s">
        <v>21</v>
      </c>
      <c r="I206" s="1" t="s">
        <v>91</v>
      </c>
      <c r="J206" s="1" t="s">
        <v>143</v>
      </c>
      <c r="K206" s="1" t="s">
        <v>24</v>
      </c>
      <c r="L206" s="1" t="s">
        <v>25</v>
      </c>
      <c r="M206" s="1" t="s">
        <v>726</v>
      </c>
      <c r="N206" s="1" t="s">
        <v>25</v>
      </c>
      <c r="O206" s="1" t="s">
        <v>726</v>
      </c>
      <c r="P206">
        <v>20</v>
      </c>
      <c r="Q206" s="9" t="str">
        <f>RIGHT(VLOOKUP(C206,Todos!C:F,4,0),LEN(VLOOKUP(C206,Todos!C:F,4,0))-LEN(TRIM(C206))-26)</f>
        <v>_x000D_
DELETE FROM trx_Tareos_Detalle;</v>
      </c>
      <c r="R206" s="6" t="str">
        <f t="shared" si="13"/>
        <v>INSERT INTO mst_QuerysSqlite VALUES('01','205','LIMPIAR TABLA trx_Tareos_Detalle','1','999','-- Id: 205 / NombreQuery: LIMPIAR TABLA trx_Tareos_Detalle _x000D_
DELETE FROM trx_Tareos_Detalle;','0','NONQUERY','trx_Tareos_Detalle','DELETE','AC','44363337',GETDATE(),'44363337',GETDATE())</v>
      </c>
    </row>
    <row r="207" spans="1:18" x14ac:dyDescent="0.35">
      <c r="A207" s="1" t="s">
        <v>15</v>
      </c>
      <c r="B207" s="1" t="s">
        <v>800</v>
      </c>
      <c r="C207" s="1" t="s">
        <v>731</v>
      </c>
      <c r="D207" s="1" t="s">
        <v>19</v>
      </c>
      <c r="E207">
        <v>999</v>
      </c>
      <c r="F207" t="str">
        <f t="shared" si="11"/>
        <v>-- Id: 206 / NombreQuery: LISTAR trx_Tareos_Detalle _x000D_
SELECT *_x000D_
  FROM trx_Tareos_Detalle;</v>
      </c>
      <c r="G207" s="1">
        <f t="shared" si="12"/>
        <v>0</v>
      </c>
      <c r="H207" s="1" t="s">
        <v>135</v>
      </c>
      <c r="I207" s="1" t="s">
        <v>91</v>
      </c>
      <c r="J207" s="1" t="s">
        <v>126</v>
      </c>
      <c r="K207" s="1" t="s">
        <v>24</v>
      </c>
      <c r="L207" s="1" t="s">
        <v>25</v>
      </c>
      <c r="M207" s="1" t="s">
        <v>733</v>
      </c>
      <c r="N207" s="1" t="s">
        <v>25</v>
      </c>
      <c r="O207" s="1" t="s">
        <v>733</v>
      </c>
      <c r="P207">
        <v>20</v>
      </c>
      <c r="Q207" s="9" t="str">
        <f>RIGHT(VLOOKUP(C207,Todos!C:F,4,0),LEN(VLOOKUP(C207,Todos!C:F,4,0))-LEN(TRIM(C207))-26)</f>
        <v>_x000D_
SELECT *_x000D_
  FROM trx_Tareos_Detalle;</v>
      </c>
      <c r="R207" s="6" t="str">
        <f t="shared" si="13"/>
        <v>INSERT INTO mst_QuerysSqlite VALUES('01','206','LISTAR trx_Tareos_Detalle','1','999','-- Id: 206 / NombreQuery: LISTAR trx_Tareos_Detalle _x000D_
SELECT *_x000D_
  FROM trx_Tareos_Detalle;','0','DATATABLE','trx_Tareos_Detalle','READ','AC','44363337',GETDATE(),'44363337',GETDATE())</v>
      </c>
    </row>
    <row r="208" spans="1:18" x14ac:dyDescent="0.35">
      <c r="A208" s="1" t="s">
        <v>15</v>
      </c>
      <c r="B208" s="1" t="s">
        <v>803</v>
      </c>
      <c r="C208" s="1" t="s">
        <v>735</v>
      </c>
      <c r="D208" s="1" t="s">
        <v>19</v>
      </c>
      <c r="E208">
        <v>999</v>
      </c>
      <c r="F208" t="str">
        <f t="shared" ref="F208:F271" si="14">CONCATENATE("-- Id: ",B208," / NombreQuery: ",C208," ",Q208)</f>
        <v>-- Id: 207 / NombreQuery: OBTENER trx_Tareos_Detalle _x000D_
SELECT *_x000D_
  FROM trx_Tareos_Detalle_x000D_
 WHERE IdEmpresa = ? AND _x000D_
       IdTareo = ? AND _x000D_
       Item = ?;</v>
      </c>
      <c r="G208" s="1">
        <f t="shared" si="12"/>
        <v>3</v>
      </c>
      <c r="H208" s="1" t="s">
        <v>135</v>
      </c>
      <c r="I208" s="1" t="s">
        <v>91</v>
      </c>
      <c r="J208" s="1" t="s">
        <v>126</v>
      </c>
      <c r="K208" s="1" t="s">
        <v>24</v>
      </c>
      <c r="L208" s="1" t="s">
        <v>25</v>
      </c>
      <c r="M208" s="1" t="s">
        <v>737</v>
      </c>
      <c r="N208" s="1" t="s">
        <v>25</v>
      </c>
      <c r="O208" s="1" t="s">
        <v>737</v>
      </c>
      <c r="P208">
        <v>20</v>
      </c>
      <c r="Q208" s="9" t="str">
        <f>RIGHT(VLOOKUP(C208,Todos!C:F,4,0),LEN(VLOOKUP(C208,Todos!C:F,4,0))-LEN(TRIM(C208))-26)</f>
        <v>_x000D_
SELECT *_x000D_
  FROM trx_Tareos_Detalle_x000D_
 WHERE IdEmpresa = ? AND _x000D_
       IdTareo = ? AND _x000D_
       Item = ?;</v>
      </c>
      <c r="R208" s="6" t="str">
        <f t="shared" si="13"/>
        <v>INSERT INTO mst_QuerysSqlite VALUES('01','207','OBTENER trx_Tareos_Detalle','1','999','-- Id: 207 / NombreQuery: OBTENER trx_Tareos_Detalle _x000D_
SELECT *_x000D_
  FROM trx_Tareos_Detalle_x000D_
 WHERE IdEmpresa = ? AND _x000D_
       IdTareo = ? AND _x000D_
       Item = ?;','3','DATATABLE','trx_Tareos_Detalle','READ','AC','44363337',GETDATE(),'44363337',GETDATE())</v>
      </c>
    </row>
    <row r="209" spans="1:18" x14ac:dyDescent="0.35">
      <c r="A209" s="1" t="s">
        <v>15</v>
      </c>
      <c r="B209" s="1" t="s">
        <v>807</v>
      </c>
      <c r="C209" s="1" t="s">
        <v>739</v>
      </c>
      <c r="D209" s="1" t="s">
        <v>19</v>
      </c>
      <c r="E209">
        <v>999</v>
      </c>
      <c r="F209" t="str">
        <f t="shared" si="14"/>
        <v>-- Id: 208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G209" s="1">
        <f t="shared" si="12"/>
        <v>2</v>
      </c>
      <c r="H209" s="1" t="s">
        <v>135</v>
      </c>
      <c r="I209" s="1" t="s">
        <v>91</v>
      </c>
      <c r="J209" s="1" t="s">
        <v>126</v>
      </c>
      <c r="K209" s="1" t="s">
        <v>24</v>
      </c>
      <c r="L209" s="1" t="s">
        <v>25</v>
      </c>
      <c r="M209" s="1" t="s">
        <v>741</v>
      </c>
      <c r="N209" s="1" t="s">
        <v>25</v>
      </c>
      <c r="O209" s="1" t="s">
        <v>741</v>
      </c>
      <c r="P209">
        <v>20</v>
      </c>
      <c r="Q209" s="9" t="str">
        <f>RIGHT(VLOOKUP(C209,Todos!C:F,4,0),LEN(VLOOKUP(C209,Todos!C:F,4,0))-LEN(TRIM(C209))-26)</f>
        <v>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R209" s="6" t="str">
        <f t="shared" si="13"/>
        <v>INSERT INTO mst_QuerysSqlite VALUES('01','208','OBTENER trx_Tareos_Detalle X ID','1','999','-- Id: 208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?;','2','DATATABLE','trx_Tareos_Detalle','READ','AC','44363337',GETDATE(),'44363337',GETDATE())</v>
      </c>
    </row>
    <row r="210" spans="1:18" x14ac:dyDescent="0.35">
      <c r="A210" s="1" t="s">
        <v>15</v>
      </c>
      <c r="B210" s="1" t="s">
        <v>811</v>
      </c>
      <c r="C210" s="1" t="s">
        <v>743</v>
      </c>
      <c r="D210" s="1" t="s">
        <v>19</v>
      </c>
      <c r="E210">
        <v>999</v>
      </c>
      <c r="F210" t="str">
        <f t="shared" si="14"/>
        <v>-- Id: 209 / NombreQuery: ELIMINAR trx_Tareos_Detalle EN BLOQUE _x000D_
DELETE FROM trx_Tareos_Detalle_x000D_
      WHERE IdEmpresa = ? AND _x000D_
            IdTareo = ?;</v>
      </c>
      <c r="G210" s="1">
        <f t="shared" si="12"/>
        <v>2</v>
      </c>
      <c r="H210" s="1" t="s">
        <v>21</v>
      </c>
      <c r="I210" s="1" t="s">
        <v>91</v>
      </c>
      <c r="J210" s="1" t="s">
        <v>143</v>
      </c>
      <c r="K210" s="1" t="s">
        <v>24</v>
      </c>
      <c r="L210" s="1" t="s">
        <v>25</v>
      </c>
      <c r="M210" s="1" t="s">
        <v>745</v>
      </c>
      <c r="N210" s="1" t="s">
        <v>25</v>
      </c>
      <c r="O210" s="1" t="s">
        <v>745</v>
      </c>
      <c r="P210">
        <v>20</v>
      </c>
      <c r="Q210" s="9" t="str">
        <f>RIGHT(VLOOKUP(C210,Todos!C:F,4,0),LEN(VLOOKUP(C210,Todos!C:F,4,0))-LEN(TRIM(C210))-26)</f>
        <v>_x000D_
DELETE FROM trx_Tareos_Detalle_x000D_
      WHERE IdEmpresa = ? AND _x000D_
            IdTareo = ?;</v>
      </c>
      <c r="R210" s="6" t="str">
        <f t="shared" si="13"/>
        <v>INSERT INTO mst_QuerysSqlite VALUES('01','209','ELIMINAR trx_Tareos_Detalle EN BLOQUE','1','999','-- Id: 209 / NombreQuery: ELIMINAR trx_Tareos_Detalle EN BLOQUE _x000D_
DELETE FROM trx_Tareos_Detalle_x000D_
      WHERE IdEmpresa = ? AND _x000D_
            IdTareo = ?;','2','NONQUERY','trx_Tareos_Detalle','DELETE','AC','44363337',GETDATE(),'44363337',GETDATE())</v>
      </c>
    </row>
    <row r="211" spans="1:18" x14ac:dyDescent="0.35">
      <c r="A211" s="1" t="s">
        <v>15</v>
      </c>
      <c r="B211" s="1" t="s">
        <v>815</v>
      </c>
      <c r="C211" s="1" t="s">
        <v>785</v>
      </c>
      <c r="D211" s="1" t="s">
        <v>19</v>
      </c>
      <c r="E211">
        <v>999</v>
      </c>
      <c r="F211" t="str">
        <f t="shared" si="14"/>
        <v xml:space="preserve">-- Id: 210 / NombreQuery: TRANSFERIR trx_Tareos_Detalle _x000D_
EXEC sp_Dgm_Tareos_TransferirTareo_Detalle </v>
      </c>
      <c r="G211" s="1">
        <f t="shared" si="12"/>
        <v>0</v>
      </c>
      <c r="H211" s="1" t="s">
        <v>135</v>
      </c>
      <c r="I211" s="1" t="s">
        <v>91</v>
      </c>
      <c r="J211" s="1" t="s">
        <v>126</v>
      </c>
      <c r="K211" s="1" t="s">
        <v>24</v>
      </c>
      <c r="L211" s="1" t="s">
        <v>25</v>
      </c>
      <c r="M211" s="1" t="s">
        <v>787</v>
      </c>
      <c r="N211" s="1" t="s">
        <v>25</v>
      </c>
      <c r="O211" s="1" t="s">
        <v>787</v>
      </c>
      <c r="P211">
        <v>20</v>
      </c>
      <c r="Q211" s="9" t="str">
        <f>RIGHT(VLOOKUP(C211,Todos!C:F,4,0),LEN(VLOOKUP(C211,Todos!C:F,4,0))-LEN(TRIM(C211))-26)</f>
        <v xml:space="preserve">_x000D_
EXEC sp_Dgm_Tareos_TransferirTareo_Detalle </v>
      </c>
      <c r="R211" s="6" t="str">
        <f t="shared" si="13"/>
        <v>INSERT INTO mst_QuerysSqlite VALUES('01','210','TRANSFERIR trx_Tareos_Detalle','1','999','-- Id: 210 / NombreQuery: TRANSFERIR trx_Tareos_Detalle _x000D_
EXEC sp_Dgm_Tareos_TransferirTareo_Detalle ','0','DATATABLE','trx_Tareos_Detalle','READ','AC','44363337',GETDATE(),'44363337',GETDATE())</v>
      </c>
    </row>
    <row r="212" spans="1:18" x14ac:dyDescent="0.35">
      <c r="A212" s="1" t="s">
        <v>15</v>
      </c>
      <c r="B212" s="1" t="s">
        <v>819</v>
      </c>
      <c r="C212" s="1" t="s">
        <v>793</v>
      </c>
      <c r="D212" s="1" t="s">
        <v>19</v>
      </c>
      <c r="E212">
        <v>999</v>
      </c>
      <c r="F212" t="str">
        <f t="shared" si="14"/>
        <v>-- Id: 211 / NombreQuery: OBTENER trx_Tareos_Detalle XA TRANSFERIR _x000D_
SELECT *_x000D_
  FROM trx_tareos_detalle_x000D_
 WHERE IdEmpresa = ? AND _x000D_
       IdTareo = ?;</v>
      </c>
      <c r="G212" s="1">
        <f t="shared" si="12"/>
        <v>2</v>
      </c>
      <c r="H212" s="1" t="s">
        <v>135</v>
      </c>
      <c r="I212" s="1" t="s">
        <v>91</v>
      </c>
      <c r="J212" s="1" t="s">
        <v>126</v>
      </c>
      <c r="K212" s="1" t="s">
        <v>24</v>
      </c>
      <c r="L212" s="1" t="s">
        <v>25</v>
      </c>
      <c r="M212" s="1" t="s">
        <v>795</v>
      </c>
      <c r="N212" s="1" t="s">
        <v>25</v>
      </c>
      <c r="O212" s="1" t="s">
        <v>795</v>
      </c>
      <c r="P212">
        <v>20</v>
      </c>
      <c r="Q212" s="9" t="str">
        <f>RIGHT(VLOOKUP(C212,Todos!C:F,4,0),LEN(VLOOKUP(C212,Todos!C:F,4,0))-LEN(TRIM(C212))-26)</f>
        <v>_x000D_
SELECT *_x000D_
  FROM trx_tareos_detalle_x000D_
 WHERE IdEmpresa = ? AND _x000D_
       IdTareo = ?;</v>
      </c>
      <c r="R212" s="6" t="str">
        <f t="shared" si="13"/>
        <v>INSERT INTO mst_QuerysSqlite VALUES('01','211','OBTENER trx_Tareos_Detalle XA TRANSFERIR','1','999','-- Id: 211 / NombreQuery: OBTENER trx_Tareos_Detalle XA TRANSFERIR _x000D_
SELECT *_x000D_
  FROM trx_tareos_detalle_x000D_
 WHERE IdEmpresa = ? AND _x000D_
       IdTareo = ?;','2','DATATABLE','trx_Tareos_Detalle','READ','AC','44363337',GETDATE(),'44363337',GETDATE())</v>
      </c>
    </row>
    <row r="213" spans="1:18" x14ac:dyDescent="0.35">
      <c r="A213" s="1" t="s">
        <v>15</v>
      </c>
      <c r="B213" s="1" t="s">
        <v>823</v>
      </c>
      <c r="C213" s="1" t="s">
        <v>801</v>
      </c>
      <c r="D213" s="1" t="s">
        <v>19</v>
      </c>
      <c r="E213">
        <v>999</v>
      </c>
      <c r="F213" t="str">
        <f>CONCATENATE("-- Id: ",B213," / NombreQuery: ",C213," ",Q213)</f>
        <v>-- Id: 212 / NombreQuery: ELIMINAR trx_Tareos_Detalle PENDIENTES X ID _x000D_
DELETE FROM trx_Tareos_Detalle_x000D_
      WHERE IdTareo IN (_x000D_
    SELECT Id_x000D_
      FROM trx_Tareos_x000D_
     WHERE IdEstado = ''PE'' AND _x000D_
           IdEmpresa = ? AND _x000D_
           IdTareo = ?_x000D_
);_x000D_
_x000D_
SELECT ''1'';</v>
      </c>
      <c r="G213" s="1">
        <f t="shared" si="12"/>
        <v>2</v>
      </c>
      <c r="H213" s="1" t="s">
        <v>21</v>
      </c>
      <c r="I213" s="1" t="s">
        <v>91</v>
      </c>
      <c r="J213" s="1" t="s">
        <v>143</v>
      </c>
      <c r="K213" s="1" t="s">
        <v>24</v>
      </c>
      <c r="L213" s="1" t="s">
        <v>25</v>
      </c>
      <c r="M213" s="1" t="s">
        <v>799</v>
      </c>
      <c r="N213" s="1" t="s">
        <v>25</v>
      </c>
      <c r="O213" s="1" t="s">
        <v>799</v>
      </c>
      <c r="P213">
        <v>20</v>
      </c>
      <c r="Q213" s="9" t="str">
        <f>RIGHT(VLOOKUP(C213,Todos!C:F,4,0),LEN(VLOOKUP(C213,Todos!C:F,4,0))-LEN(TRIM(C213))-26)</f>
        <v>_x000D_
DELETE FROM trx_Tareos_Detalle_x000D_
      WHERE IdTareo IN (_x000D_
    SELECT Id_x000D_
      FROM trx_Tareos_x000D_
     WHERE IdEstado = ''PE'' AND _x000D_
           IdEmpresa = ? AND _x000D_
           IdTareo = ?_x000D_
);_x000D_
_x000D_
SELECT ''1'';</v>
      </c>
      <c r="R213" s="6" t="str">
        <f t="shared" si="13"/>
        <v>INSERT INTO mst_QuerysSqlite VALUES('01','212','ELIMINAR trx_Tareos_Detalle PENDIENTES X ID','1','999','-- Id: 212 / NombreQuery: ELIMINAR trx_Tareos_Detalle PENDIENTES X ID _x000D_
DELETE FROM trx_Tareos_Detalle_x000D_
      WHERE IdTareo IN (_x000D_
    SELECT Id_x000D_
      FROM trx_Tareos_x000D_
     WHERE IdEstado = ''''PE'''' AND _x000D_
           IdEmpresa = ? AND _x000D_
           IdTareo = ?_x000D_
);_x000D_
_x000D_
SELECT ''''1'''';','2','NONQUERY','trx_Tareos_Detalle','DELETE','AC','44363337',GETDATE(),'44363337',GETDATE())</v>
      </c>
    </row>
    <row r="214" spans="1:18" x14ac:dyDescent="0.35">
      <c r="A214" s="1" t="s">
        <v>15</v>
      </c>
      <c r="B214" s="1" t="s">
        <v>851</v>
      </c>
      <c r="C214" s="1" t="s">
        <v>824</v>
      </c>
      <c r="D214" s="1" t="s">
        <v>19</v>
      </c>
      <c r="E214">
        <v>999</v>
      </c>
      <c r="F214" t="str">
        <f t="shared" si="14"/>
        <v>-- Id: 213 / NombreQuery: ACTUALIZAR ITEM trx_Tareos_Detalle _x000D_
UPDATE trx_Tareos_Detalle SET Item=ROWID_x000D_
      WHERE IdEmpresa = ? AND_x000D_
            IdTareo = ?;</v>
      </c>
      <c r="G214" s="1">
        <f t="shared" si="12"/>
        <v>2</v>
      </c>
      <c r="H214" s="1" t="s">
        <v>21</v>
      </c>
      <c r="I214" s="1" t="s">
        <v>91</v>
      </c>
      <c r="J214" s="1" t="s">
        <v>131</v>
      </c>
      <c r="K214" s="1" t="s">
        <v>24</v>
      </c>
      <c r="L214" s="1" t="s">
        <v>25</v>
      </c>
      <c r="M214" s="1" t="s">
        <v>826</v>
      </c>
      <c r="N214" s="1" t="s">
        <v>25</v>
      </c>
      <c r="O214" s="1" t="s">
        <v>826</v>
      </c>
      <c r="P214">
        <v>20</v>
      </c>
      <c r="Q214" s="9" t="str">
        <f>RIGHT(VLOOKUP(C214,Todos!C:F,4,0),LEN(VLOOKUP(C214,Todos!C:F,4,0))-LEN(TRIM(C214))-26)</f>
        <v>_x000D_
UPDATE trx_Tareos_Detalle SET Item=ROWID_x000D_
      WHERE IdEmpresa = ? AND_x000D_
            IdTareo = ?;</v>
      </c>
      <c r="R214" s="6" t="str">
        <f t="shared" si="13"/>
        <v>INSERT INTO mst_QuerysSqlite VALUES('01','213','ACTUALIZAR ITEM trx_Tareos_Detalle','1','999','-- Id: 213 / NombreQuery: ACTUALIZAR ITEM trx_Tareos_Detalle _x000D_
UPDATE trx_Tareos_Detalle SET Item=ROWID_x000D_
      WHERE IdEmpresa = ? AND_x000D_
            IdTareo = ?;','2','NONQUERY','trx_Tareos_Detalle','UPDATE','AC','44363337',GETDATE(),'44363337',GETDATE())</v>
      </c>
    </row>
    <row r="215" spans="1:18" s="2" customFormat="1" x14ac:dyDescent="0.35">
      <c r="A215" s="1" t="s">
        <v>15</v>
      </c>
      <c r="B215" s="1" t="s">
        <v>852</v>
      </c>
      <c r="C215" s="1" t="s">
        <v>103</v>
      </c>
      <c r="D215" s="1" t="s">
        <v>18</v>
      </c>
      <c r="E215">
        <v>21</v>
      </c>
      <c r="F215" t="str">
        <f t="shared" si="14"/>
        <v>-- Id: 214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215" s="1">
        <f t="shared" si="12"/>
        <v>0</v>
      </c>
      <c r="H215" s="1" t="s">
        <v>21</v>
      </c>
      <c r="I215" s="1" t="s">
        <v>106</v>
      </c>
      <c r="J215" s="1" t="s">
        <v>23</v>
      </c>
      <c r="K215" s="1" t="s">
        <v>24</v>
      </c>
      <c r="L215" s="1" t="s">
        <v>25</v>
      </c>
      <c r="M215" s="1" t="s">
        <v>107</v>
      </c>
      <c r="N215" s="1" t="s">
        <v>25</v>
      </c>
      <c r="O215" s="1" t="s">
        <v>107</v>
      </c>
      <c r="P215">
        <v>21</v>
      </c>
      <c r="Q215" s="9" t="str">
        <f>RIGHT(VLOOKUP(C215,Todos!C:F,4,0),LEN(VLOOKUP(C215,Todos!C:F,4,0))-LEN(TRIM(C215))-26)</f>
        <v>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215" s="6" t="str">
        <f t="shared" si="13"/>
        <v>INSERT INTO mst_QuerysSqlite VALUES('01','214','CREAR TABLA otr_VersionesSoftware','0','21','-- Id: 214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);','0','NONQUERY','otr_VersionesSoftware','CREATE TABLE','AC','44363337',GETDATE(),'44363337',GETDATE())</v>
      </c>
    </row>
    <row r="216" spans="1:18" s="2" customFormat="1" x14ac:dyDescent="0.35">
      <c r="A216" s="1" t="s">
        <v>15</v>
      </c>
      <c r="B216" s="1" t="s">
        <v>853</v>
      </c>
      <c r="C216" s="1" t="s">
        <v>582</v>
      </c>
      <c r="D216" s="1" t="s">
        <v>18</v>
      </c>
      <c r="E216">
        <v>999</v>
      </c>
      <c r="F216" t="str">
        <f t="shared" si="14"/>
        <v>-- Id: 215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G216" s="1">
        <f t="shared" si="12"/>
        <v>8</v>
      </c>
      <c r="H216" s="1" t="s">
        <v>21</v>
      </c>
      <c r="I216" s="1" t="s">
        <v>106</v>
      </c>
      <c r="J216" s="1" t="s">
        <v>131</v>
      </c>
      <c r="K216" s="1" t="s">
        <v>24</v>
      </c>
      <c r="L216" s="1" t="s">
        <v>25</v>
      </c>
      <c r="M216" s="1" t="s">
        <v>584</v>
      </c>
      <c r="N216" s="1" t="s">
        <v>25</v>
      </c>
      <c r="O216" s="1" t="s">
        <v>584</v>
      </c>
      <c r="P216">
        <v>21</v>
      </c>
      <c r="Q216" s="9" t="str">
        <f>RIGHT(VLOOKUP(C216,Todos!C:F,4,0),LEN(VLOOKUP(C216,Todos!C:F,4,0))-LEN(TRIM(C216))-26)</f>
        <v>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R216" s="6" t="str">
        <f t="shared" si="13"/>
        <v>INSERT INTO mst_QuerysSqlite VALUES('01','215','ACTUALIZAR otr_VersionesSoftware','0','999','-- Id: 215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?;','8','NONQUERY','otr_VersionesSoftware','UPDATE','AC','44363337',GETDATE(),'44363337',GETDATE())</v>
      </c>
    </row>
    <row r="217" spans="1:18" s="2" customFormat="1" x14ac:dyDescent="0.35">
      <c r="A217" s="1" t="s">
        <v>15</v>
      </c>
      <c r="B217" s="1" t="s">
        <v>854</v>
      </c>
      <c r="C217" s="1" t="s">
        <v>586</v>
      </c>
      <c r="D217" s="1" t="s">
        <v>18</v>
      </c>
      <c r="E217">
        <v>999</v>
      </c>
      <c r="F217" t="str">
        <f t="shared" si="14"/>
        <v>-- Id: 216 / NombreQuery: DESCARGAR DATA otr_VersionesSoftware _x000D_
EXEC sp_Dgm_Gen_ObtenerVersionSoftware ''?'',''?''</v>
      </c>
      <c r="G217" s="1">
        <f t="shared" si="12"/>
        <v>2</v>
      </c>
      <c r="H217" s="1" t="s">
        <v>135</v>
      </c>
      <c r="I217" s="1" t="s">
        <v>106</v>
      </c>
      <c r="J217" s="1" t="s">
        <v>126</v>
      </c>
      <c r="K217" s="1" t="s">
        <v>24</v>
      </c>
      <c r="L217" s="1" t="s">
        <v>25</v>
      </c>
      <c r="M217" s="1" t="s">
        <v>584</v>
      </c>
      <c r="N217" s="1" t="s">
        <v>25</v>
      </c>
      <c r="O217" s="1" t="s">
        <v>584</v>
      </c>
      <c r="P217">
        <v>21</v>
      </c>
      <c r="Q217" s="9" t="str">
        <f>RIGHT(VLOOKUP(C217,Todos!C:F,4,0),LEN(VLOOKUP(C217,Todos!C:F,4,0))-LEN(TRIM(C217))-26)</f>
        <v>_x000D_
EXEC sp_Dgm_Gen_ObtenerVersionSoftware ''?'',''?''</v>
      </c>
      <c r="R217" s="6" t="str">
        <f t="shared" si="13"/>
        <v>INSERT INTO mst_QuerysSqlite VALUES('01','216','DESCARGAR DATA otr_VersionesSoftware','0','999','-- Id: 216 / NombreQuery: DESCARGAR DATA otr_VersionesSoftware _x000D_
EXEC sp_Dgm_Gen_ObtenerVersionSoftware ''''?'''',''''?''''','2','DATATABLE','otr_VersionesSoftware','READ','AC','44363337',GETDATE(),'44363337',GETDATE())</v>
      </c>
    </row>
    <row r="218" spans="1:18" s="2" customFormat="1" x14ac:dyDescent="0.35">
      <c r="A218" s="1" t="s">
        <v>15</v>
      </c>
      <c r="B218" s="1" t="s">
        <v>855</v>
      </c>
      <c r="C218" s="1" t="s">
        <v>589</v>
      </c>
      <c r="D218" s="1" t="s">
        <v>18</v>
      </c>
      <c r="E218">
        <v>999</v>
      </c>
      <c r="F218" t="str">
        <f t="shared" si="14"/>
        <v>-- Id: 217 / NombreQuery: ELIMINAR otr_VersionesSoftware _x000D_
DELETE FROM otr_VersionesSoftware_x000D_
      WHERE IdEmpresa = ? AND _x000D_
            Aplicativo = ? AND _x000D_
            Objetivo = ?;</v>
      </c>
      <c r="G218" s="1">
        <f t="shared" si="12"/>
        <v>3</v>
      </c>
      <c r="H218" s="1" t="s">
        <v>21</v>
      </c>
      <c r="I218" s="1" t="s">
        <v>106</v>
      </c>
      <c r="J218" s="1" t="s">
        <v>143</v>
      </c>
      <c r="K218" s="1" t="s">
        <v>24</v>
      </c>
      <c r="L218" s="1" t="s">
        <v>25</v>
      </c>
      <c r="M218" s="1" t="s">
        <v>591</v>
      </c>
      <c r="N218" s="1" t="s">
        <v>25</v>
      </c>
      <c r="O218" s="1" t="s">
        <v>591</v>
      </c>
      <c r="P218">
        <v>21</v>
      </c>
      <c r="Q218" s="9" t="str">
        <f>RIGHT(VLOOKUP(C218,Todos!C:F,4,0),LEN(VLOOKUP(C218,Todos!C:F,4,0))-LEN(TRIM(C218))-26)</f>
        <v>_x000D_
DELETE FROM otr_VersionesSoftware_x000D_
      WHERE IdEmpresa = ? AND _x000D_
            Aplicativo = ? AND _x000D_
            Objetivo = ?;</v>
      </c>
      <c r="R218" s="6" t="str">
        <f t="shared" si="13"/>
        <v>INSERT INTO mst_QuerysSqlite VALUES('01','217','ELIMINAR otr_VersionesSoftware','0','999','-- Id: 217 / NombreQuery: ELIMINAR otr_VersionesSoftware _x000D_
DELETE FROM otr_VersionesSoftware_x000D_
      WHERE IdEmpresa = ? AND _x000D_
            Aplicativo = ? AND _x000D_
            Objetivo = ?;','3','NONQUERY','otr_VersionesSoftware','DELETE','AC','44363337',GETDATE(),'44363337',GETDATE())</v>
      </c>
    </row>
    <row r="219" spans="1:18" s="2" customFormat="1" x14ac:dyDescent="0.35">
      <c r="A219" s="1" t="s">
        <v>15</v>
      </c>
      <c r="B219" s="1" t="s">
        <v>856</v>
      </c>
      <c r="C219" s="1" t="s">
        <v>593</v>
      </c>
      <c r="D219" s="1" t="s">
        <v>18</v>
      </c>
      <c r="E219">
        <v>999</v>
      </c>
      <c r="F219" t="str">
        <f t="shared" si="14"/>
        <v>-- Id: 218 / NombreQuery: ELIMINAR TABLA otr_VersionesSoftware _x000D_
DROP TABLE IF EXISTS otr_VersionesSoftware;</v>
      </c>
      <c r="G219" s="1">
        <f t="shared" si="12"/>
        <v>0</v>
      </c>
      <c r="H219" s="1" t="s">
        <v>21</v>
      </c>
      <c r="I219" s="1" t="s">
        <v>106</v>
      </c>
      <c r="J219" s="1" t="s">
        <v>148</v>
      </c>
      <c r="K219" s="1" t="s">
        <v>24</v>
      </c>
      <c r="L219" s="1" t="s">
        <v>25</v>
      </c>
      <c r="M219" s="1" t="s">
        <v>591</v>
      </c>
      <c r="N219" s="1" t="s">
        <v>25</v>
      </c>
      <c r="O219" s="1" t="s">
        <v>591</v>
      </c>
      <c r="P219">
        <v>21</v>
      </c>
      <c r="Q219" s="9" t="str">
        <f>RIGHT(VLOOKUP(C219,Todos!C:F,4,0),LEN(VLOOKUP(C219,Todos!C:F,4,0))-LEN(TRIM(C219))-26)</f>
        <v>_x000D_
DROP TABLE IF EXISTS otr_VersionesSoftware;</v>
      </c>
      <c r="R219" s="6" t="str">
        <f t="shared" si="13"/>
        <v>INSERT INTO mst_QuerysSqlite VALUES('01','218','ELIMINAR TABLA otr_VersionesSoftware','0','999','-- Id: 218 / NombreQuery: ELIMINAR TABLA otr_VersionesSoftware _x000D_
DROP TABLE IF EXISTS otr_VersionesSoftware;','0','NONQUERY','otr_VersionesSoftware','DELETE TABLE','AC','44363337',GETDATE(),'44363337',GETDATE())</v>
      </c>
    </row>
    <row r="220" spans="1:18" s="2" customFormat="1" x14ac:dyDescent="0.35">
      <c r="A220" s="1" t="s">
        <v>15</v>
      </c>
      <c r="B220" s="1" t="s">
        <v>857</v>
      </c>
      <c r="C220" s="1" t="s">
        <v>596</v>
      </c>
      <c r="D220" s="1" t="s">
        <v>18</v>
      </c>
      <c r="E220">
        <v>999</v>
      </c>
      <c r="F220" t="str">
        <f t="shared" si="14"/>
        <v>-- Id: 219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G220" s="1">
        <f t="shared" si="12"/>
        <v>9</v>
      </c>
      <c r="H220" s="1" t="s">
        <v>21</v>
      </c>
      <c r="I220" s="1" t="s">
        <v>106</v>
      </c>
      <c r="J220" s="1" t="s">
        <v>152</v>
      </c>
      <c r="K220" s="1" t="s">
        <v>24</v>
      </c>
      <c r="L220" s="1" t="s">
        <v>25</v>
      </c>
      <c r="M220" s="1" t="s">
        <v>598</v>
      </c>
      <c r="N220" s="1" t="s">
        <v>25</v>
      </c>
      <c r="O220" s="1" t="s">
        <v>598</v>
      </c>
      <c r="P220">
        <v>21</v>
      </c>
      <c r="Q220" s="9" t="str">
        <f>RIGHT(VLOOKUP(C220,Todos!C:F,4,0),LEN(VLOOKUP(C220,Todos!C:F,4,0))-LEN(TRIM(C220))-26)</f>
        <v>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R220" s="6" t="str">
        <f t="shared" si="13"/>
        <v>INSERT INTO mst_QuerysSqlite VALUES('01','219','INSERTAR otr_VersionesSoftware','0','999','-- Id: 219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);','9','NONQUERY','otr_VersionesSoftware','CREATE','AC','44363337',GETDATE(),'44363337',GETDATE())</v>
      </c>
    </row>
    <row r="221" spans="1:18" s="2" customFormat="1" x14ac:dyDescent="0.35">
      <c r="A221" s="1" t="s">
        <v>15</v>
      </c>
      <c r="B221" s="1" t="s">
        <v>858</v>
      </c>
      <c r="C221" s="1" t="s">
        <v>600</v>
      </c>
      <c r="D221" s="1" t="s">
        <v>18</v>
      </c>
      <c r="E221">
        <v>999</v>
      </c>
      <c r="F221" t="str">
        <f t="shared" si="14"/>
        <v>-- Id: 220 / NombreQuery: LIMPIAR TABLA otr_VersionesSoftware _x000D_
DELETE FROM otr_VersionesSoftware;</v>
      </c>
      <c r="G221" s="1">
        <f t="shared" si="12"/>
        <v>0</v>
      </c>
      <c r="H221" s="1" t="s">
        <v>21</v>
      </c>
      <c r="I221" s="1" t="s">
        <v>106</v>
      </c>
      <c r="J221" s="1" t="s">
        <v>143</v>
      </c>
      <c r="K221" s="1" t="s">
        <v>24</v>
      </c>
      <c r="L221" s="1" t="s">
        <v>25</v>
      </c>
      <c r="M221" s="1" t="s">
        <v>598</v>
      </c>
      <c r="N221" s="1" t="s">
        <v>25</v>
      </c>
      <c r="O221" s="1" t="s">
        <v>598</v>
      </c>
      <c r="P221">
        <v>21</v>
      </c>
      <c r="Q221" s="9" t="str">
        <f>RIGHT(VLOOKUP(C221,Todos!C:F,4,0),LEN(VLOOKUP(C221,Todos!C:F,4,0))-LEN(TRIM(C221))-26)</f>
        <v>_x000D_
DELETE FROM otr_VersionesSoftware;</v>
      </c>
      <c r="R221" s="6" t="str">
        <f t="shared" si="13"/>
        <v>INSERT INTO mst_QuerysSqlite VALUES('01','220','LIMPIAR TABLA otr_VersionesSoftware','0','999','-- Id: 220 / NombreQuery: LIMPIAR TABLA otr_VersionesSoftware _x000D_
DELETE FROM otr_VersionesSoftware;','0','NONQUERY','otr_VersionesSoftware','DELETE','AC','44363337',GETDATE(),'44363337',GETDATE())</v>
      </c>
    </row>
    <row r="222" spans="1:18" s="2" customFormat="1" x14ac:dyDescent="0.35">
      <c r="A222" s="1" t="s">
        <v>15</v>
      </c>
      <c r="B222" s="1" t="s">
        <v>859</v>
      </c>
      <c r="C222" s="1" t="s">
        <v>603</v>
      </c>
      <c r="D222" s="1" t="s">
        <v>18</v>
      </c>
      <c r="E222">
        <v>999</v>
      </c>
      <c r="F222" t="str">
        <f t="shared" si="14"/>
        <v>-- Id: 221 / NombreQuery: LISTAR otr_VersionesSoftware _x000D_
SELECT *_x000D_
  FROM otr_VersionesSoftware;</v>
      </c>
      <c r="G222" s="1">
        <f t="shared" si="12"/>
        <v>0</v>
      </c>
      <c r="H222" s="1" t="s">
        <v>135</v>
      </c>
      <c r="I222" s="1" t="s">
        <v>106</v>
      </c>
      <c r="J222" s="1" t="s">
        <v>126</v>
      </c>
      <c r="K222" s="1" t="s">
        <v>24</v>
      </c>
      <c r="L222" s="1" t="s">
        <v>25</v>
      </c>
      <c r="M222" s="1" t="s">
        <v>605</v>
      </c>
      <c r="N222" s="1" t="s">
        <v>25</v>
      </c>
      <c r="O222" s="1" t="s">
        <v>605</v>
      </c>
      <c r="P222">
        <v>21</v>
      </c>
      <c r="Q222" s="9" t="str">
        <f>RIGHT(VLOOKUP(C222,Todos!C:F,4,0),LEN(VLOOKUP(C222,Todos!C:F,4,0))-LEN(TRIM(C222))-26)</f>
        <v>_x000D_
SELECT *_x000D_
  FROM otr_VersionesSoftware;</v>
      </c>
      <c r="R222" s="6" t="str">
        <f t="shared" si="13"/>
        <v>INSERT INTO mst_QuerysSqlite VALUES('01','221','LISTAR otr_VersionesSoftware','0','999','-- Id: 221 / NombreQuery: LISTAR otr_VersionesSoftware _x000D_
SELECT *_x000D_
  FROM otr_VersionesSoftware;','0','DATATABLE','otr_VersionesSoftware','READ','AC','44363337',GETDATE(),'44363337',GETDATE())</v>
      </c>
    </row>
    <row r="223" spans="1:18" s="2" customFormat="1" x14ac:dyDescent="0.35">
      <c r="A223" s="1" t="s">
        <v>15</v>
      </c>
      <c r="B223" s="1" t="s">
        <v>860</v>
      </c>
      <c r="C223" s="1" t="s">
        <v>607</v>
      </c>
      <c r="D223" s="1" t="s">
        <v>18</v>
      </c>
      <c r="E223">
        <v>999</v>
      </c>
      <c r="F223" t="str">
        <f t="shared" si="14"/>
        <v>-- Id: 222 / NombreQuery: OBTENER otr_VersionesSoftware _x000D_
SELECT *_x000D_
  FROM otr_VersionesSoftware_x000D_
 WHERE IdEmpresa = ? AND _x000D_
       Aplicativo = ? AND _x000D_
       Objetivo = ?;</v>
      </c>
      <c r="G223" s="1">
        <f t="shared" si="12"/>
        <v>3</v>
      </c>
      <c r="H223" s="1" t="s">
        <v>135</v>
      </c>
      <c r="I223" s="1" t="s">
        <v>106</v>
      </c>
      <c r="J223" s="1" t="s">
        <v>126</v>
      </c>
      <c r="K223" s="1" t="s">
        <v>24</v>
      </c>
      <c r="L223" s="1" t="s">
        <v>25</v>
      </c>
      <c r="M223" s="1" t="s">
        <v>609</v>
      </c>
      <c r="N223" s="1" t="s">
        <v>25</v>
      </c>
      <c r="O223" s="1" t="s">
        <v>609</v>
      </c>
      <c r="P223">
        <v>21</v>
      </c>
      <c r="Q223" s="9" t="str">
        <f>RIGHT(VLOOKUP(C223,Todos!C:F,4,0),LEN(VLOOKUP(C223,Todos!C:F,4,0))-LEN(TRIM(C223))-26)</f>
        <v>_x000D_
SELECT *_x000D_
  FROM otr_VersionesSoftware_x000D_
 WHERE IdEmpresa = ? AND _x000D_
       Aplicativo = ? AND _x000D_
       Objetivo = ?;</v>
      </c>
      <c r="R223" s="6" t="str">
        <f t="shared" si="13"/>
        <v>INSERT INTO mst_QuerysSqlite VALUES('01','222','OBTENER otr_VersionesSoftware','0','999','-- Id: 222 / NombreQuery: OBTENER otr_VersionesSoftware _x000D_
SELECT *_x000D_
  FROM otr_VersionesSoftware_x000D_
 WHERE IdEmpresa = ? AND _x000D_
       Aplicativo = ? AND _x000D_
       Objetivo = ?;','3','DATATABLE','otr_VersionesSoftware','READ','AC','44363337',GETDATE(),'44363337',GETDATE())</v>
      </c>
    </row>
    <row r="224" spans="1:18" s="2" customFormat="1" x14ac:dyDescent="0.35">
      <c r="A224" s="1" t="s">
        <v>15</v>
      </c>
      <c r="B224" s="1" t="s">
        <v>1173</v>
      </c>
      <c r="C224" s="1" t="s">
        <v>122</v>
      </c>
      <c r="D224" s="1" t="s">
        <v>18</v>
      </c>
      <c r="E224">
        <v>999</v>
      </c>
      <c r="F224" t="str">
        <f t="shared" si="14"/>
        <v>-- Id: 223 / NombreQuery: EXISTE ID _x000D_
SELECT ''SELECT CASE WHEN COUNT( * ) = 1 THEN ''''TRUE'''' ELSE ''''FALSE'''' END Existe_x000D_
  FROM #_x000D_
 WHERE IdEmpresa = ? AND _x000D_
       Id = ?;'' Query</v>
      </c>
      <c r="G224" s="1">
        <f t="shared" si="12"/>
        <v>2</v>
      </c>
      <c r="H224" s="1" t="s">
        <v>124</v>
      </c>
      <c r="I224" s="1" t="s">
        <v>125</v>
      </c>
      <c r="J224" s="1" t="s">
        <v>126</v>
      </c>
      <c r="K224" s="1" t="s">
        <v>24</v>
      </c>
      <c r="L224" s="1" t="s">
        <v>25</v>
      </c>
      <c r="M224" s="1" t="s">
        <v>127</v>
      </c>
      <c r="N224" s="1" t="s">
        <v>25</v>
      </c>
      <c r="O224" s="1" t="s">
        <v>127</v>
      </c>
      <c r="P224">
        <v>999</v>
      </c>
      <c r="Q224" s="9" t="str">
        <f>RIGHT(VLOOKUP(C224,Todos!C:F,4,0),LEN(VLOOKUP(C224,Todos!C:F,4,0))-LEN(TRIM(C224))-26)</f>
        <v>_x000D_
SELECT ''SELECT CASE WHEN COUNT( * ) = 1 THEN ''''TRUE'''' ELSE ''''FALSE'''' END Existe_x000D_
  FROM #_x000D_
 WHERE IdEmpresa = ? AND _x000D_
       Id = ?;'' Query</v>
      </c>
      <c r="R224" s="6" t="str">
        <f t="shared" si="13"/>
        <v>INSERT INTO mst_QuerysSqlite VALUES('01','223','EXISTE ID','0','999','-- Id: 223 / NombreQuery: EXISTE ID _x000D_
SELECT ''''SELECT CASE WHEN COUNT( * ) = 1 THEN ''''''''TRUE'''''''' ELSE ''''''''FALSE'''''''' END Existe_x000D_
  FROM #_x000D_
 WHERE IdEmpresa = ? AND _x000D_
       Id = ?;'''' Query','2','SCALAR','General','READ','AC','44363337',GETDATE(),'44363337',GETDATE())</v>
      </c>
    </row>
    <row r="225" spans="1:18" x14ac:dyDescent="0.35">
      <c r="A225" s="1" t="s">
        <v>15</v>
      </c>
      <c r="B225" s="1" t="s">
        <v>1173</v>
      </c>
      <c r="C225" s="16" t="s">
        <v>1226</v>
      </c>
      <c r="D225" s="1" t="s">
        <v>18</v>
      </c>
      <c r="E225">
        <v>999</v>
      </c>
      <c r="F225" t="str">
        <f t="shared" si="14"/>
        <v>--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225" s="1">
        <f t="shared" si="12"/>
        <v>0</v>
      </c>
      <c r="H225" s="1" t="s">
        <v>124</v>
      </c>
      <c r="I225" s="1" t="s">
        <v>100</v>
      </c>
      <c r="J225" s="1" t="s">
        <v>126</v>
      </c>
      <c r="K225" s="1" t="s">
        <v>24</v>
      </c>
      <c r="L225" s="1" t="s">
        <v>25</v>
      </c>
      <c r="M225" s="1" t="s">
        <v>648</v>
      </c>
      <c r="N225" s="1" t="s">
        <v>25</v>
      </c>
      <c r="O225" s="1" t="s">
        <v>648</v>
      </c>
      <c r="P225">
        <v>17</v>
      </c>
      <c r="Q225" s="9" t="s">
        <v>1233</v>
      </c>
      <c r="R225" s="6" t="str">
        <f t="shared" si="13"/>
        <v>INSERT INTO mst_QuerysSqlite VALUES('01','223','EXISTE DATA PENDIENTE DE ENVIAR','0','999','-- Id: 223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EXISTE_DATA_PENDIENTE;','0','SCALAR','trx_ConfiguracionesLocales','READ','AC','44363337',GETDATE(),'44363337',GETDATE())</v>
      </c>
    </row>
    <row r="226" spans="1:18" x14ac:dyDescent="0.35">
      <c r="A226" s="1" t="s">
        <v>15</v>
      </c>
      <c r="B226" s="1" t="s">
        <v>1174</v>
      </c>
      <c r="C226" s="10" t="s">
        <v>1075</v>
      </c>
      <c r="D226" s="1" t="s">
        <v>18</v>
      </c>
      <c r="E226">
        <v>0</v>
      </c>
      <c r="F226" t="str">
        <f t="shared" si="14"/>
        <v>-- Id: 224 / NombreQuery: CREAR TABLA mst_Tablas 
CREATE TABLE IF NOT EXISTS mst_Tablas(
Id VARCHAR(3) PRIMARY KEY,
Nombre VARCHAR(500),
Indice INT,
Columnas INT,
FechaHoraCreacion DATETIME,
fechaHoraActualizacion DATETIME
);</v>
      </c>
      <c r="G226" s="1">
        <f t="shared" si="12"/>
        <v>0</v>
      </c>
      <c r="H226" s="1" t="s">
        <v>21</v>
      </c>
      <c r="I226" s="1" t="s">
        <v>1085</v>
      </c>
      <c r="J226" s="1" t="s">
        <v>23</v>
      </c>
      <c r="K226" s="1" t="s">
        <v>24</v>
      </c>
      <c r="L226" s="1" t="s">
        <v>25</v>
      </c>
      <c r="M226" s="1" t="s">
        <v>81</v>
      </c>
      <c r="N226" s="1" t="s">
        <v>25</v>
      </c>
      <c r="O226" s="1" t="s">
        <v>81</v>
      </c>
      <c r="P226" s="1" t="s">
        <v>18</v>
      </c>
      <c r="Q226" s="4" t="s">
        <v>1234</v>
      </c>
      <c r="R226" s="6" t="str">
        <f t="shared" si="13"/>
        <v>INSERT INTO mst_QuerysSqlite VALUES('01','224','CREAR TABLA mst_Tablas','0','0','-- Id: 224 / NombreQuery: CREAR TABLA mst_Tablas 
CREATE TABLE IF NOT EXISTS mst_Tablas(
Id VARCHAR(3) PRIMARY KEY,
Nombre VARCHAR(500),
Indice INT,
Columnas INT,
FechaHoraCreacion DATETIME,
fechaHoraActualizacion DATETIME
);','0','NONQUERY','mst_Tablas','CREATE TABLE','AC','44363337',GETDATE(),'44363337',GETDATE())</v>
      </c>
    </row>
    <row r="227" spans="1:18" x14ac:dyDescent="0.35">
      <c r="A227" s="1" t="s">
        <v>15</v>
      </c>
      <c r="B227" s="1" t="s">
        <v>1175</v>
      </c>
      <c r="C227" t="s">
        <v>1076</v>
      </c>
      <c r="D227" s="1" t="s">
        <v>18</v>
      </c>
      <c r="E227">
        <v>999</v>
      </c>
      <c r="F227" t="str">
        <f t="shared" si="14"/>
        <v xml:space="preserve">-- Id: 225 / NombreQuery: ACTUALIZAR mst_Tablas </v>
      </c>
      <c r="G227" s="1">
        <f t="shared" si="12"/>
        <v>0</v>
      </c>
      <c r="H227" s="1" t="s">
        <v>21</v>
      </c>
      <c r="I227" s="1" t="s">
        <v>1085</v>
      </c>
      <c r="J227" s="1" t="s">
        <v>131</v>
      </c>
      <c r="K227" s="1" t="s">
        <v>24</v>
      </c>
      <c r="L227" s="1" t="s">
        <v>25</v>
      </c>
      <c r="M227" s="1" t="s">
        <v>164</v>
      </c>
      <c r="N227" s="1" t="s">
        <v>25</v>
      </c>
      <c r="O227" s="1" t="s">
        <v>164</v>
      </c>
      <c r="P227" s="1" t="s">
        <v>18</v>
      </c>
      <c r="R227" s="6" t="str">
        <f t="shared" si="13"/>
        <v>INSERT INTO mst_QuerysSqlite VALUES('01','225','ACTUALIZAR mst_Tablas','0','999','-- Id: 225 / NombreQuery: ACTUALIZAR mst_Tablas ','0','NONQUERY','mst_Tablas','UPDATE','AC','44363337',GETDATE(),'44363337',GETDATE())</v>
      </c>
    </row>
    <row r="228" spans="1:18" x14ac:dyDescent="0.35">
      <c r="A228" s="1" t="s">
        <v>15</v>
      </c>
      <c r="B228" s="1" t="s">
        <v>1176</v>
      </c>
      <c r="C228" t="s">
        <v>1077</v>
      </c>
      <c r="D228" s="1" t="s">
        <v>18</v>
      </c>
      <c r="E228">
        <v>999</v>
      </c>
      <c r="F228" t="str">
        <f t="shared" si="14"/>
        <v xml:space="preserve">-- Id: 226 / NombreQuery: CLAVE VALOR mst_Tablas </v>
      </c>
      <c r="G228" s="1">
        <f t="shared" si="12"/>
        <v>0</v>
      </c>
      <c r="H228" s="1" t="s">
        <v>135</v>
      </c>
      <c r="I228" s="1" t="s">
        <v>1085</v>
      </c>
      <c r="J228" s="1" t="s">
        <v>126</v>
      </c>
      <c r="K228" s="1" t="s">
        <v>24</v>
      </c>
      <c r="L228" s="1" t="s">
        <v>25</v>
      </c>
      <c r="M228" s="1" t="s">
        <v>171</v>
      </c>
      <c r="N228" s="1" t="s">
        <v>25</v>
      </c>
      <c r="O228" s="1" t="s">
        <v>171</v>
      </c>
      <c r="P228" s="1" t="s">
        <v>18</v>
      </c>
      <c r="R228" s="6" t="str">
        <f t="shared" si="13"/>
        <v>INSERT INTO mst_QuerysSqlite VALUES('01','226','CLAVE VALOR mst_Tablas','0','999','-- Id: 226 / NombreQuery: CLAVE VALOR mst_Tablas ','0','DATATABLE','mst_Tablas','READ','AC','44363337',GETDATE(),'44363337',GETDATE())</v>
      </c>
    </row>
    <row r="229" spans="1:18" x14ac:dyDescent="0.35">
      <c r="A229" s="1" t="s">
        <v>15</v>
      </c>
      <c r="B229" s="1" t="s">
        <v>1177</v>
      </c>
      <c r="C229" t="s">
        <v>1078</v>
      </c>
      <c r="D229" s="1" t="s">
        <v>18</v>
      </c>
      <c r="E229">
        <v>999</v>
      </c>
      <c r="F229" t="str">
        <f t="shared" si="14"/>
        <v xml:space="preserve">-- Id: 227 / NombreQuery: DESCARGAR DATA mst_Tablas </v>
      </c>
      <c r="G229" s="1">
        <f t="shared" si="12"/>
        <v>0</v>
      </c>
      <c r="H229" s="1" t="s">
        <v>135</v>
      </c>
      <c r="I229" s="1" t="s">
        <v>1085</v>
      </c>
      <c r="J229" s="1" t="s">
        <v>126</v>
      </c>
      <c r="K229" s="1" t="s">
        <v>24</v>
      </c>
      <c r="L229" s="1" t="s">
        <v>25</v>
      </c>
      <c r="M229" s="1" t="s">
        <v>171</v>
      </c>
      <c r="N229" s="1" t="s">
        <v>25</v>
      </c>
      <c r="O229" s="1" t="s">
        <v>171</v>
      </c>
      <c r="P229" s="1" t="s">
        <v>18</v>
      </c>
      <c r="R229" s="6" t="str">
        <f t="shared" si="13"/>
        <v>INSERT INTO mst_QuerysSqlite VALUES('01','227','DESCARGAR DATA mst_Tablas','0','999','-- Id: 227 / NombreQuery: DESCARGAR DATA mst_Tablas ','0','DATATABLE','mst_Tablas','READ','AC','44363337',GETDATE(),'44363337',GETDATE())</v>
      </c>
    </row>
    <row r="230" spans="1:18" x14ac:dyDescent="0.35">
      <c r="A230" s="1" t="s">
        <v>15</v>
      </c>
      <c r="B230" s="1" t="s">
        <v>1178</v>
      </c>
      <c r="C230" t="s">
        <v>1079</v>
      </c>
      <c r="D230" s="1" t="s">
        <v>18</v>
      </c>
      <c r="E230">
        <v>999</v>
      </c>
      <c r="F230" t="str">
        <f t="shared" si="14"/>
        <v xml:space="preserve">-- Id: 228 / NombreQuery: ELIMINAR mst_Tablas </v>
      </c>
      <c r="G230" s="1">
        <f t="shared" si="12"/>
        <v>0</v>
      </c>
      <c r="H230" s="1" t="s">
        <v>21</v>
      </c>
      <c r="I230" s="1" t="s">
        <v>1085</v>
      </c>
      <c r="J230" s="1" t="s">
        <v>143</v>
      </c>
      <c r="K230" s="1" t="s">
        <v>24</v>
      </c>
      <c r="L230" s="1" t="s">
        <v>25</v>
      </c>
      <c r="M230" s="1" t="s">
        <v>178</v>
      </c>
      <c r="N230" s="1" t="s">
        <v>25</v>
      </c>
      <c r="O230" s="1" t="s">
        <v>178</v>
      </c>
      <c r="P230" s="1" t="s">
        <v>18</v>
      </c>
      <c r="R230" s="6" t="str">
        <f t="shared" si="13"/>
        <v>INSERT INTO mst_QuerysSqlite VALUES('01','228','ELIMINAR mst_Tablas','0','999','-- Id: 228 / NombreQuery: ELIMINAR mst_Tablas ','0','NONQUERY','mst_Tablas','DELETE','AC','44363337',GETDATE(),'44363337',GETDATE())</v>
      </c>
    </row>
    <row r="231" spans="1:18" x14ac:dyDescent="0.35">
      <c r="A231" s="1" t="s">
        <v>15</v>
      </c>
      <c r="B231" s="1" t="s">
        <v>1179</v>
      </c>
      <c r="C231" s="10" t="s">
        <v>1080</v>
      </c>
      <c r="D231" s="1" t="s">
        <v>18</v>
      </c>
      <c r="E231">
        <v>999</v>
      </c>
      <c r="F231" t="str">
        <f t="shared" si="14"/>
        <v>-- Id: 229 / NombreQuery: ELIMINAR TABLA mst_Tablas 
DROP TABLE IF EXISTS mst_Tablas</v>
      </c>
      <c r="G231" s="1">
        <f t="shared" si="12"/>
        <v>0</v>
      </c>
      <c r="H231" s="1" t="s">
        <v>21</v>
      </c>
      <c r="I231" s="1" t="s">
        <v>1085</v>
      </c>
      <c r="J231" s="1" t="s">
        <v>148</v>
      </c>
      <c r="K231" s="1" t="s">
        <v>24</v>
      </c>
      <c r="L231" s="1" t="s">
        <v>25</v>
      </c>
      <c r="M231" s="1" t="s">
        <v>178</v>
      </c>
      <c r="N231" s="1" t="s">
        <v>25</v>
      </c>
      <c r="O231" s="1" t="s">
        <v>178</v>
      </c>
      <c r="P231" s="1" t="s">
        <v>18</v>
      </c>
      <c r="Q231" s="4" t="s">
        <v>1240</v>
      </c>
      <c r="R231" s="6" t="str">
        <f t="shared" si="13"/>
        <v>INSERT INTO mst_QuerysSqlite VALUES('01','229','ELIMINAR TABLA mst_Tablas','0','999','-- Id: 229 / NombreQuery: ELIMINAR TABLA mst_Tablas 
DROP TABLE IF EXISTS mst_Tablas','0','NONQUERY','mst_Tablas','DELETE TABLE','AC','44363337',GETDATE(),'44363337',GETDATE())</v>
      </c>
    </row>
    <row r="232" spans="1:18" x14ac:dyDescent="0.35">
      <c r="A232" s="1" t="s">
        <v>15</v>
      </c>
      <c r="B232" s="1" t="s">
        <v>1180</v>
      </c>
      <c r="C232" t="s">
        <v>1081</v>
      </c>
      <c r="D232" s="1" t="s">
        <v>18</v>
      </c>
      <c r="E232">
        <v>999</v>
      </c>
      <c r="F232" t="str">
        <f t="shared" si="14"/>
        <v xml:space="preserve">-- Id: 230 / NombreQuery: INSERTAR mst_Tablas </v>
      </c>
      <c r="G232" s="1">
        <f t="shared" si="12"/>
        <v>0</v>
      </c>
      <c r="H232" s="1" t="s">
        <v>21</v>
      </c>
      <c r="I232" s="1" t="s">
        <v>1085</v>
      </c>
      <c r="J232" s="1" t="s">
        <v>152</v>
      </c>
      <c r="K232" s="1" t="s">
        <v>24</v>
      </c>
      <c r="L232" s="1" t="s">
        <v>25</v>
      </c>
      <c r="M232" s="1" t="s">
        <v>185</v>
      </c>
      <c r="N232" s="1" t="s">
        <v>25</v>
      </c>
      <c r="O232" s="1" t="s">
        <v>185</v>
      </c>
      <c r="P232" s="1" t="s">
        <v>18</v>
      </c>
      <c r="R232" s="6" t="str">
        <f t="shared" si="13"/>
        <v>INSERT INTO mst_QuerysSqlite VALUES('01','230','INSERTAR mst_Tablas','0','999','-- Id: 230 / NombreQuery: INSERTAR mst_Tablas ','0','NONQUERY','mst_Tablas','CREATE','AC','44363337',GETDATE(),'44363337',GETDATE())</v>
      </c>
    </row>
    <row r="233" spans="1:18" x14ac:dyDescent="0.35">
      <c r="A233" s="1" t="s">
        <v>15</v>
      </c>
      <c r="B233" s="1" t="s">
        <v>1181</v>
      </c>
      <c r="C233" t="s">
        <v>1082</v>
      </c>
      <c r="D233" s="1" t="s">
        <v>18</v>
      </c>
      <c r="E233">
        <v>999</v>
      </c>
      <c r="F233" t="str">
        <f t="shared" si="14"/>
        <v xml:space="preserve">-- Id: 231 / NombreQuery: LIMPIAR TABLA mst_Tablas </v>
      </c>
      <c r="G233" s="1">
        <f t="shared" si="12"/>
        <v>0</v>
      </c>
      <c r="H233" s="1" t="s">
        <v>21</v>
      </c>
      <c r="I233" s="1" t="s">
        <v>1085</v>
      </c>
      <c r="J233" s="1" t="s">
        <v>143</v>
      </c>
      <c r="K233" s="1" t="s">
        <v>24</v>
      </c>
      <c r="L233" s="1" t="s">
        <v>25</v>
      </c>
      <c r="M233" s="1" t="s">
        <v>185</v>
      </c>
      <c r="N233" s="1" t="s">
        <v>25</v>
      </c>
      <c r="O233" s="1" t="s">
        <v>185</v>
      </c>
      <c r="P233" s="1" t="s">
        <v>18</v>
      </c>
      <c r="R233" s="6" t="str">
        <f t="shared" si="13"/>
        <v>INSERT INTO mst_QuerysSqlite VALUES('01','231','LIMPIAR TABLA mst_Tablas','0','999','-- Id: 231 / NombreQuery: LIMPIAR TABLA mst_Tablas ','0','NONQUERY','mst_Tablas','DELETE','AC','44363337',GETDATE(),'44363337',GETDATE())</v>
      </c>
    </row>
    <row r="234" spans="1:18" x14ac:dyDescent="0.35">
      <c r="A234" s="1" t="s">
        <v>15</v>
      </c>
      <c r="B234" s="1" t="s">
        <v>1182</v>
      </c>
      <c r="C234" t="s">
        <v>1083</v>
      </c>
      <c r="D234" s="1" t="s">
        <v>18</v>
      </c>
      <c r="E234">
        <v>999</v>
      </c>
      <c r="F234" t="str">
        <f t="shared" si="14"/>
        <v xml:space="preserve">-- Id: 232 / NombreQuery: LISTAR mst_Tablas </v>
      </c>
      <c r="G234" s="1">
        <f t="shared" si="12"/>
        <v>0</v>
      </c>
      <c r="H234" s="1" t="s">
        <v>135</v>
      </c>
      <c r="I234" s="1" t="s">
        <v>1085</v>
      </c>
      <c r="J234" s="1" t="s">
        <v>126</v>
      </c>
      <c r="K234" s="1" t="s">
        <v>24</v>
      </c>
      <c r="L234" s="1" t="s">
        <v>25</v>
      </c>
      <c r="M234" s="1" t="s">
        <v>192</v>
      </c>
      <c r="N234" s="1" t="s">
        <v>25</v>
      </c>
      <c r="O234" s="1" t="s">
        <v>192</v>
      </c>
      <c r="P234" s="1" t="s">
        <v>18</v>
      </c>
      <c r="R234" s="6" t="str">
        <f t="shared" si="13"/>
        <v>INSERT INTO mst_QuerysSqlite VALUES('01','232','LISTAR mst_Tablas','0','999','-- Id: 232 / NombreQuery: LISTAR mst_Tablas ','0','DATATABLE','mst_Tablas','READ','AC','44363337',GETDATE(),'44363337',GETDATE())</v>
      </c>
    </row>
    <row r="235" spans="1:18" x14ac:dyDescent="0.35">
      <c r="A235" s="1" t="s">
        <v>15</v>
      </c>
      <c r="B235" s="1" t="s">
        <v>1183</v>
      </c>
      <c r="C235" t="s">
        <v>1084</v>
      </c>
      <c r="D235" s="1" t="s">
        <v>18</v>
      </c>
      <c r="E235">
        <v>999</v>
      </c>
      <c r="F235" t="str">
        <f t="shared" si="14"/>
        <v xml:space="preserve">-- Id: 233 / NombreQuery: OBTENER mst_Tablas </v>
      </c>
      <c r="G235" s="1">
        <f t="shared" si="12"/>
        <v>0</v>
      </c>
      <c r="H235" s="1" t="s">
        <v>135</v>
      </c>
      <c r="I235" s="1" t="s">
        <v>1085</v>
      </c>
      <c r="J235" s="1" t="s">
        <v>126</v>
      </c>
      <c r="K235" s="1" t="s">
        <v>24</v>
      </c>
      <c r="L235" s="1" t="s">
        <v>25</v>
      </c>
      <c r="M235" s="1" t="s">
        <v>192</v>
      </c>
      <c r="N235" s="1" t="s">
        <v>25</v>
      </c>
      <c r="O235" s="1" t="s">
        <v>192</v>
      </c>
      <c r="P235" s="1" t="s">
        <v>18</v>
      </c>
      <c r="R235" s="6" t="str">
        <f t="shared" si="13"/>
        <v>INSERT INTO mst_QuerysSqlite VALUES('01','233','OBTENER mst_Tablas','0','999','-- Id: 233 / NombreQuery: OBTENER mst_Tablas ','0','DATATABLE','mst_Tablas','READ','AC','44363337',GETDATE(),'44363337',GETDATE())</v>
      </c>
    </row>
    <row r="236" spans="1:18" x14ac:dyDescent="0.35">
      <c r="A236" s="1" t="s">
        <v>15</v>
      </c>
      <c r="B236" s="1" t="s">
        <v>1184</v>
      </c>
      <c r="C236" s="10" t="s">
        <v>1143</v>
      </c>
      <c r="D236" s="1" t="s">
        <v>40</v>
      </c>
      <c r="E236">
        <v>999</v>
      </c>
      <c r="F236" t="str">
        <f t="shared" si="14"/>
        <v>--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v>
      </c>
      <c r="G236" s="1">
        <f t="shared" si="12"/>
        <v>0</v>
      </c>
      <c r="H236" s="1" t="s">
        <v>21</v>
      </c>
      <c r="I236" s="1" t="s">
        <v>1086</v>
      </c>
      <c r="J236" s="1" t="s">
        <v>23</v>
      </c>
      <c r="K236" s="1" t="s">
        <v>24</v>
      </c>
      <c r="L236" s="1" t="s">
        <v>25</v>
      </c>
      <c r="M236" s="1" t="s">
        <v>81</v>
      </c>
      <c r="N236" s="1" t="s">
        <v>25</v>
      </c>
      <c r="O236" s="1" t="s">
        <v>81</v>
      </c>
      <c r="P236" s="1" t="s">
        <v>18</v>
      </c>
      <c r="Q236" s="4" t="s">
        <v>1235</v>
      </c>
      <c r="R236" s="6" t="str">
        <f t="shared" si="13"/>
        <v>INSERT INTO mst_QuerysSqlite VALUES('01','234','CREAR TABLA trx_Estandares','4','999','-- Id: 234 / NombreQuery: CREAR TABLA trx_Estandares 
CREATE TABLE IF NOT EXISTS trx_Estandares (
    IdEmpresa              VARCHAR (2),
    Fecha                  DATE,
    IdConsumidor           VARCHAR (20),
    IdActividad            VARCHAR (10),
    IdLabor                VARCHAR (10),
    IdEstado               VARCHAR (3),
    IdUsuarioCrea          VARCHAR (50),
    FechaHoraCreacion      DATETIME,
    IdUsuarioActualiza     VARCHAR (50),
    FechaHoraActualizacion DATETIME,
    FechaHoraTransferencia DATETIME,
    EstandarPresupuestado  NUMERIC (18, 2),
    EstandarReal           NUMERIC (18, 2),
PRIMARY KEY (
    IdEmpresa,
    Fecha,
    IdConsumidor,
    IdActividad,
    IdLabor),
FOREIGN KEY (IdEmpresa) REFERENCES mst_Empresas (Id),
FOREIGN KEY (Fecha) REFERENCES mst_Dias (Dia),
FOREIGN KEY (IdEmpresa, IdConsumidor) REFERENCES mst_Consumidores (IdEmpresa,Id),
FOREIGN KEY (IdEmpresa, IdActividad) REFERENCES mst_Actividades (IdEmpresa,Id),
FOREIGN KEY (IdEmpresa, IdActividad, IdLabor) REFERENCES mst_Labores (IdEmpresa,IdActividad,Id),
FOREIGN KEY (IdEstado) REFERENCES mst_Estados (Id), 
FOREIGN KEY (IdEmpresa,IdUsuarioCrea) REFERENCES mst_Usuarios (IdEmpresa,Id),
FOREIGN KEY (IdEmpresa,IdUsuarioActualiza) REFERENCES mst_Usuarios (IdEmpresa,Id)
);','0','NONQUERY','trx_Estandares','CREATE TABLE','AC','44363337',GETDATE(),'44363337',GETDATE())</v>
      </c>
    </row>
    <row r="237" spans="1:18" x14ac:dyDescent="0.35">
      <c r="A237" s="1" t="s">
        <v>15</v>
      </c>
      <c r="B237" s="1" t="s">
        <v>1185</v>
      </c>
      <c r="C237" s="10" t="s">
        <v>1144</v>
      </c>
      <c r="D237" s="1" t="s">
        <v>40</v>
      </c>
      <c r="E237">
        <v>999</v>
      </c>
      <c r="F237" t="str">
        <f t="shared" si="14"/>
        <v>-- Id: 235 / NombreQuery: ACTUALIZAR trx_Estandares 
UPDATE
    trx_Estandares
SET
    EstandarReal = ?
WHERE
    IdEmpresa = ?
    AND Fecha = ?
    AND IdConsumidor = ?
    AND IdActividad = ?
    AND IdLabor = ?</v>
      </c>
      <c r="G237" s="1">
        <f t="shared" si="12"/>
        <v>6</v>
      </c>
      <c r="H237" s="1" t="s">
        <v>21</v>
      </c>
      <c r="I237" s="1" t="s">
        <v>1086</v>
      </c>
      <c r="J237" s="1" t="s">
        <v>131</v>
      </c>
      <c r="K237" s="1" t="s">
        <v>24</v>
      </c>
      <c r="L237" s="1" t="s">
        <v>25</v>
      </c>
      <c r="M237" s="1" t="s">
        <v>164</v>
      </c>
      <c r="N237" s="1" t="s">
        <v>25</v>
      </c>
      <c r="O237" s="1" t="s">
        <v>164</v>
      </c>
      <c r="P237" s="1" t="s">
        <v>18</v>
      </c>
      <c r="Q237" s="4" t="s">
        <v>1238</v>
      </c>
      <c r="R237" s="6" t="str">
        <f t="shared" si="13"/>
        <v>INSERT INTO mst_QuerysSqlite VALUES('01','235','ACTUALIZAR trx_Estandares','4','999','-- Id: 235 / NombreQuery: ACTUALIZAR trx_Estandares 
UPDATE
    trx_Estandares
SET
    EstandarReal = ?
WHERE
    IdEmpresa = ?
    AND Fecha = ?
    AND IdConsumidor = ?
    AND IdActividad = ?
    AND IdLabor = ?','6','NONQUERY','trx_Estandares','UPDATE','AC','44363337',GETDATE(),'44363337',GETDATE())</v>
      </c>
    </row>
    <row r="238" spans="1:18" x14ac:dyDescent="0.35">
      <c r="A238" s="1" t="s">
        <v>15</v>
      </c>
      <c r="B238" s="1" t="s">
        <v>1186</v>
      </c>
      <c r="C238" t="s">
        <v>1145</v>
      </c>
      <c r="D238" s="1" t="s">
        <v>40</v>
      </c>
      <c r="E238">
        <v>999</v>
      </c>
      <c r="F238" t="str">
        <f t="shared" si="14"/>
        <v xml:space="preserve">-- Id: 236 / NombreQuery: CLAVE VALOR trx_Estandares </v>
      </c>
      <c r="G238" s="1">
        <f t="shared" si="12"/>
        <v>0</v>
      </c>
      <c r="H238" s="1" t="s">
        <v>135</v>
      </c>
      <c r="I238" s="1" t="s">
        <v>1086</v>
      </c>
      <c r="J238" s="1" t="s">
        <v>126</v>
      </c>
      <c r="K238" s="1" t="s">
        <v>24</v>
      </c>
      <c r="L238" s="1" t="s">
        <v>25</v>
      </c>
      <c r="M238" s="1" t="s">
        <v>171</v>
      </c>
      <c r="N238" s="1" t="s">
        <v>25</v>
      </c>
      <c r="O238" s="1" t="s">
        <v>171</v>
      </c>
      <c r="P238" s="1" t="s">
        <v>18</v>
      </c>
      <c r="R238" s="6" t="str">
        <f t="shared" si="13"/>
        <v>INSERT INTO mst_QuerysSqlite VALUES('01','236','CLAVE VALOR trx_Estandares','4','999','-- Id: 236 / NombreQuery: CLAVE VALOR trx_Estandares ','0','DATATABLE','trx_Estandares','READ','AC','44363337',GETDATE(),'44363337',GETDATE())</v>
      </c>
    </row>
    <row r="239" spans="1:18" x14ac:dyDescent="0.35">
      <c r="A239" s="1" t="s">
        <v>15</v>
      </c>
      <c r="B239" s="1" t="s">
        <v>1187</v>
      </c>
      <c r="C239" t="s">
        <v>1146</v>
      </c>
      <c r="D239" s="1" t="s">
        <v>40</v>
      </c>
      <c r="E239">
        <v>999</v>
      </c>
      <c r="F239" t="str">
        <f t="shared" si="14"/>
        <v xml:space="preserve">-- Id: 237 / NombreQuery: DESCARGAR DATA trx_Estandares </v>
      </c>
      <c r="G239" s="1">
        <f t="shared" si="12"/>
        <v>0</v>
      </c>
      <c r="H239" s="1" t="s">
        <v>135</v>
      </c>
      <c r="I239" s="1" t="s">
        <v>1086</v>
      </c>
      <c r="J239" s="1" t="s">
        <v>126</v>
      </c>
      <c r="K239" s="1" t="s">
        <v>24</v>
      </c>
      <c r="L239" s="1" t="s">
        <v>25</v>
      </c>
      <c r="M239" s="1" t="s">
        <v>171</v>
      </c>
      <c r="N239" s="1" t="s">
        <v>25</v>
      </c>
      <c r="O239" s="1" t="s">
        <v>171</v>
      </c>
      <c r="P239" s="1" t="s">
        <v>18</v>
      </c>
      <c r="R239" s="6" t="str">
        <f t="shared" si="13"/>
        <v>INSERT INTO mst_QuerysSqlite VALUES('01','237','DESCARGAR DATA trx_Estandares','4','999','-- Id: 237 / NombreQuery: DESCARGAR DATA trx_Estandares ','0','DATATABLE','trx_Estandares','READ','AC','44363337',GETDATE(),'44363337',GETDATE())</v>
      </c>
    </row>
    <row r="240" spans="1:18" x14ac:dyDescent="0.35">
      <c r="A240" s="1" t="s">
        <v>15</v>
      </c>
      <c r="B240" s="1" t="s">
        <v>1188</v>
      </c>
      <c r="C240" s="10" t="s">
        <v>1147</v>
      </c>
      <c r="D240" s="1" t="s">
        <v>40</v>
      </c>
      <c r="E240">
        <v>999</v>
      </c>
      <c r="F240" t="str">
        <f t="shared" si="14"/>
        <v>-- Id: 238 / NombreQuery: ELIMINAR trx_Estandares 
DELETE trx_Estandares
WHERE
    IdEmpresa = ?
    AND Fecha = ?
    AND IdConsumidor = ?
    AND IdActividad = ?
    AND IdLabor = ?</v>
      </c>
      <c r="G240" s="1">
        <f t="shared" si="12"/>
        <v>5</v>
      </c>
      <c r="H240" s="1" t="s">
        <v>21</v>
      </c>
      <c r="I240" s="1" t="s">
        <v>1086</v>
      </c>
      <c r="J240" s="1" t="s">
        <v>143</v>
      </c>
      <c r="K240" s="1" t="s">
        <v>24</v>
      </c>
      <c r="L240" s="1" t="s">
        <v>25</v>
      </c>
      <c r="M240" s="1" t="s">
        <v>178</v>
      </c>
      <c r="N240" s="1" t="s">
        <v>25</v>
      </c>
      <c r="O240" s="1" t="s">
        <v>178</v>
      </c>
      <c r="P240" s="1" t="s">
        <v>18</v>
      </c>
      <c r="Q240" s="4" t="s">
        <v>1239</v>
      </c>
      <c r="R240" s="6" t="str">
        <f t="shared" si="13"/>
        <v>INSERT INTO mst_QuerysSqlite VALUES('01','238','ELIMINAR trx_Estandares','4','999','-- Id: 238 / NombreQuery: ELIMINAR trx_Estandares 
DELETE trx_Estandares
WHERE
    IdEmpresa = ?
    AND Fecha = ?
    AND IdConsumidor = ?
    AND IdActividad = ?
    AND IdLabor = ?','5','NONQUERY','trx_Estandares','DELETE','AC','44363337',GETDATE(),'44363337',GETDATE())</v>
      </c>
    </row>
    <row r="241" spans="1:18" x14ac:dyDescent="0.35">
      <c r="A241" s="1" t="s">
        <v>15</v>
      </c>
      <c r="B241" s="1" t="s">
        <v>1189</v>
      </c>
      <c r="C241" s="10" t="s">
        <v>1148</v>
      </c>
      <c r="D241" s="1" t="s">
        <v>40</v>
      </c>
      <c r="E241">
        <v>999</v>
      </c>
      <c r="F241" t="str">
        <f t="shared" si="14"/>
        <v>-- Id: 239 / NombreQuery: ELIMINAR TABLA trx_Estandares 
DROP TABLE IF EXISTS trx_Estandares</v>
      </c>
      <c r="G241" s="1">
        <f t="shared" si="12"/>
        <v>0</v>
      </c>
      <c r="H241" s="1" t="s">
        <v>21</v>
      </c>
      <c r="I241" s="1" t="s">
        <v>1086</v>
      </c>
      <c r="J241" s="1" t="s">
        <v>148</v>
      </c>
      <c r="K241" s="1" t="s">
        <v>24</v>
      </c>
      <c r="L241" s="1" t="s">
        <v>25</v>
      </c>
      <c r="M241" s="1" t="s">
        <v>178</v>
      </c>
      <c r="N241" s="1" t="s">
        <v>25</v>
      </c>
      <c r="O241" s="1" t="s">
        <v>178</v>
      </c>
      <c r="P241" s="1" t="s">
        <v>18</v>
      </c>
      <c r="Q241" s="4" t="s">
        <v>1241</v>
      </c>
      <c r="R241" s="6" t="str">
        <f t="shared" si="13"/>
        <v>INSERT INTO mst_QuerysSqlite VALUES('01','239','ELIMINAR TABLA trx_Estandares','4','999','-- Id: 239 / NombreQuery: ELIMINAR TABLA trx_Estandares 
DROP TABLE IF EXISTS trx_Estandares','0','NONQUERY','trx_Estandares','DELETE TABLE','AC','44363337',GETDATE(),'44363337',GETDATE())</v>
      </c>
    </row>
    <row r="242" spans="1:18" x14ac:dyDescent="0.35">
      <c r="A242" s="1" t="s">
        <v>15</v>
      </c>
      <c r="B242" s="1" t="s">
        <v>1190</v>
      </c>
      <c r="C242" s="10" t="s">
        <v>1149</v>
      </c>
      <c r="D242" s="1" t="s">
        <v>40</v>
      </c>
      <c r="E242">
        <v>999</v>
      </c>
      <c r="F242" t="str">
        <f t="shared" si="14"/>
        <v>--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v>
      </c>
      <c r="G242" s="1">
        <f t="shared" si="12"/>
        <v>10</v>
      </c>
      <c r="H242" s="1" t="s">
        <v>21</v>
      </c>
      <c r="I242" s="1" t="s">
        <v>1086</v>
      </c>
      <c r="J242" s="1" t="s">
        <v>152</v>
      </c>
      <c r="K242" s="1" t="s">
        <v>24</v>
      </c>
      <c r="L242" s="1" t="s">
        <v>25</v>
      </c>
      <c r="M242" s="1" t="s">
        <v>185</v>
      </c>
      <c r="N242" s="1" t="s">
        <v>25</v>
      </c>
      <c r="O242" s="1" t="s">
        <v>185</v>
      </c>
      <c r="P242" s="1" t="s">
        <v>18</v>
      </c>
      <c r="Q242" s="4" t="s">
        <v>1242</v>
      </c>
      <c r="R242" s="6" t="str">
        <f t="shared" si="13"/>
        <v>INSERT INTO mst_QuerysSqlite VALUES('01','240','INSERTAR trx_Estandares','4','999','-- Id: 240 / NombreQuery: INSERTAR trx_Estandares 
INSERT INTO
    trx_Estandares 
VALUES
    (
        ? , 		--IdEmpresa              VARCHAR (2),
        ? , 		--Fecha                  DATE,
        ? , 		--IdConsumidor           VARCHAR (20),
        ? , 		--IdActividad            VARCHAR (10),
        ? , 		--IdLabor                VARCHAR (10),
        ? , 		--IdEstado               VARCHAR (3),
        ? , 		--IdUsuarioCrea          VARCHAR (50),
        DATETIME(''''now'''', ''''localtime''''), 		--FechaHoraCreacion      DATETIME,
        ? , 		--IdUsuarioActualiza     VARCHAR (50),
        DATETIME(''''now'''', ''''localtime''''), 		--FechaHoraActualizacion DATETIME,
        ? , 		--FechaHoraTransferencia DATETIME,
        NULL , 		--EstandarPresupuestado  NUMERIC (18, 2),
        ? , 		--EstandarReal           NUMERIC (18, 2)
    );','10','NONQUERY','trx_Estandares','CREATE','AC','44363337',GETDATE(),'44363337',GETDATE())</v>
      </c>
    </row>
    <row r="243" spans="1:18" x14ac:dyDescent="0.35">
      <c r="A243" s="1" t="s">
        <v>15</v>
      </c>
      <c r="B243" s="1" t="s">
        <v>1191</v>
      </c>
      <c r="C243" s="10" t="s">
        <v>1150</v>
      </c>
      <c r="D243" s="1" t="s">
        <v>40</v>
      </c>
      <c r="E243">
        <v>999</v>
      </c>
      <c r="F243" t="str">
        <f t="shared" si="14"/>
        <v>-- Id: 241 / NombreQuery: LIMPIAR TABLA trx_Estandares 
DELETE FROM trx_Estandares;</v>
      </c>
      <c r="G243" s="1">
        <f t="shared" si="12"/>
        <v>0</v>
      </c>
      <c r="H243" s="1" t="s">
        <v>21</v>
      </c>
      <c r="I243" s="1" t="s">
        <v>1086</v>
      </c>
      <c r="J243" s="1" t="s">
        <v>143</v>
      </c>
      <c r="K243" s="1" t="s">
        <v>24</v>
      </c>
      <c r="L243" s="1" t="s">
        <v>25</v>
      </c>
      <c r="M243" s="1" t="s">
        <v>185</v>
      </c>
      <c r="N243" s="1" t="s">
        <v>25</v>
      </c>
      <c r="O243" s="1" t="s">
        <v>185</v>
      </c>
      <c r="P243" s="1" t="s">
        <v>18</v>
      </c>
      <c r="Q243" s="4" t="s">
        <v>1243</v>
      </c>
      <c r="R243" s="6" t="str">
        <f t="shared" si="13"/>
        <v>INSERT INTO mst_QuerysSqlite VALUES('01','241','LIMPIAR TABLA trx_Estandares','4','999','-- Id: 241 / NombreQuery: LIMPIAR TABLA trx_Estandares 
DELETE FROM trx_Estandares;','0','NONQUERY','trx_Estandares','DELETE','AC','44363337',GETDATE(),'44363337',GETDATE())</v>
      </c>
    </row>
    <row r="244" spans="1:18" x14ac:dyDescent="0.35">
      <c r="A244" s="1" t="s">
        <v>15</v>
      </c>
      <c r="B244" s="1" t="s">
        <v>1192</v>
      </c>
      <c r="C244" s="10" t="s">
        <v>1151</v>
      </c>
      <c r="D244" s="1" t="s">
        <v>40</v>
      </c>
      <c r="E244">
        <v>999</v>
      </c>
      <c r="F244" t="str">
        <f t="shared" si="14"/>
        <v>-- Id: 242 / NombreQuery: LISTAR trx_Estandares 
SELECT *
  FROM trx_Estandares;</v>
      </c>
      <c r="G244" s="1">
        <f t="shared" si="12"/>
        <v>0</v>
      </c>
      <c r="H244" s="1" t="s">
        <v>135</v>
      </c>
      <c r="I244" s="1" t="s">
        <v>1086</v>
      </c>
      <c r="J244" s="1" t="s">
        <v>126</v>
      </c>
      <c r="K244" s="1" t="s">
        <v>24</v>
      </c>
      <c r="L244" s="1" t="s">
        <v>25</v>
      </c>
      <c r="M244" s="1" t="s">
        <v>192</v>
      </c>
      <c r="N244" s="1" t="s">
        <v>25</v>
      </c>
      <c r="O244" s="1" t="s">
        <v>192</v>
      </c>
      <c r="P244" s="1" t="s">
        <v>18</v>
      </c>
      <c r="Q244" s="4" t="s">
        <v>1244</v>
      </c>
      <c r="R244" s="6" t="str">
        <f t="shared" si="13"/>
        <v>INSERT INTO mst_QuerysSqlite VALUES('01','242','LISTAR trx_Estandares','4','999','-- Id: 242 / NombreQuery: LISTAR trx_Estandares 
SELECT *
  FROM trx_Estandares;','0','DATATABLE','trx_Estandares','READ','AC','44363337',GETDATE(),'44363337',GETDATE())</v>
      </c>
    </row>
    <row r="245" spans="1:18" x14ac:dyDescent="0.35">
      <c r="A245" s="1" t="s">
        <v>15</v>
      </c>
      <c r="B245" s="1" t="s">
        <v>1193</v>
      </c>
      <c r="C245" t="s">
        <v>1152</v>
      </c>
      <c r="D245" s="1" t="s">
        <v>40</v>
      </c>
      <c r="E245">
        <v>999</v>
      </c>
      <c r="F245" t="str">
        <f t="shared" si="14"/>
        <v xml:space="preserve">-- Id: 243 / NombreQuery: OBTENER trx_Estandares </v>
      </c>
      <c r="G245" s="1">
        <f t="shared" si="12"/>
        <v>0</v>
      </c>
      <c r="H245" s="1" t="s">
        <v>135</v>
      </c>
      <c r="I245" s="1" t="s">
        <v>1086</v>
      </c>
      <c r="J245" s="1" t="s">
        <v>126</v>
      </c>
      <c r="K245" s="1" t="s">
        <v>24</v>
      </c>
      <c r="L245" s="1" t="s">
        <v>25</v>
      </c>
      <c r="M245" s="1" t="s">
        <v>192</v>
      </c>
      <c r="N245" s="1" t="s">
        <v>25</v>
      </c>
      <c r="O245" s="1" t="s">
        <v>192</v>
      </c>
      <c r="P245" s="1" t="s">
        <v>18</v>
      </c>
      <c r="R245" s="6" t="str">
        <f t="shared" si="13"/>
        <v>INSERT INTO mst_QuerysSqlite VALUES('01','243','OBTENER trx_Estandares','4','999','-- Id: 243 / NombreQuery: OBTENER trx_Estandares ','0','DATATABLE','trx_Estandares','READ','AC','44363337',GETDATE(),'44363337',GETDATE())</v>
      </c>
    </row>
    <row r="246" spans="1:18" x14ac:dyDescent="0.35">
      <c r="A246" s="1" t="s">
        <v>15</v>
      </c>
      <c r="B246" s="1" t="s">
        <v>1194</v>
      </c>
      <c r="C246" s="10" t="s">
        <v>1217</v>
      </c>
      <c r="D246" s="1" t="s">
        <v>40</v>
      </c>
      <c r="E246">
        <v>999</v>
      </c>
      <c r="F246" t="str">
        <f t="shared" si="14"/>
        <v>-- Id: 244 / NombreQuery: LISTAR trx_Estandares X RANGO DE FECHA 
SELECT
    *
FROM
    trx_Estandares
WHERE
    Fecha BETWEEN ? AND ?;</v>
      </c>
      <c r="G246" s="1">
        <f t="shared" si="12"/>
        <v>2</v>
      </c>
      <c r="H246" s="1" t="s">
        <v>135</v>
      </c>
      <c r="I246" s="1" t="s">
        <v>1086</v>
      </c>
      <c r="J246" s="1" t="s">
        <v>126</v>
      </c>
      <c r="K246" s="1" t="s">
        <v>24</v>
      </c>
      <c r="L246" s="1" t="s">
        <v>25</v>
      </c>
      <c r="M246" s="1" t="s">
        <v>192</v>
      </c>
      <c r="N246" s="1" t="s">
        <v>25</v>
      </c>
      <c r="O246" s="1" t="s">
        <v>192</v>
      </c>
      <c r="P246" s="1" t="s">
        <v>18</v>
      </c>
      <c r="Q246" s="4" t="s">
        <v>1245</v>
      </c>
      <c r="R246" s="6" t="str">
        <f t="shared" si="13"/>
        <v>INSERT INTO mst_QuerysSqlite VALUES('01','244','LISTAR trx_Estandares X RANGO DE FECHA','4','999','-- Id: 244 / NombreQuery: LISTAR trx_Estandares X RANGO DE FECHA 
SELECT
    *
FROM
    trx_Estandares
WHERE
    Fecha BETWEEN ? AND ?;','2','DATATABLE','trx_Estandares','READ','AC','44363337',GETDATE(),'44363337',GETDATE())</v>
      </c>
    </row>
    <row r="247" spans="1:18" s="12" customFormat="1" ht="57" x14ac:dyDescent="0.35">
      <c r="A247" s="12" t="s">
        <v>15</v>
      </c>
      <c r="B247" s="1" t="s">
        <v>1195</v>
      </c>
      <c r="C247" s="11" t="s">
        <v>1223</v>
      </c>
      <c r="E247" s="13">
        <v>999</v>
      </c>
      <c r="F247" s="13" t="str">
        <f>CONCATENATE("-- Id: ",B247," / NombreQuery: ",C247," ",Q247)</f>
        <v xml:space="preserve">-- Id: 245 / NombreQuery: TRANSFERIR trx_Estandares 
EXEC sp_Dgm_Estandares_TransferirEstandar </v>
      </c>
      <c r="G247" s="12">
        <f t="shared" si="12"/>
        <v>0</v>
      </c>
      <c r="H247" s="12" t="s">
        <v>135</v>
      </c>
      <c r="I247" s="12" t="s">
        <v>1086</v>
      </c>
      <c r="J247" s="12" t="s">
        <v>126</v>
      </c>
      <c r="K247" s="12" t="s">
        <v>24</v>
      </c>
      <c r="L247" s="12" t="s">
        <v>25</v>
      </c>
      <c r="M247" s="12" t="s">
        <v>192</v>
      </c>
      <c r="N247" s="12" t="s">
        <v>25</v>
      </c>
      <c r="O247" s="12" t="s">
        <v>192</v>
      </c>
      <c r="P247" s="12" t="s">
        <v>18</v>
      </c>
      <c r="Q247" s="14" t="s">
        <v>2052</v>
      </c>
      <c r="R247" s="15" t="str">
        <f>CONCATENATE("INSERT INTO mst_QuerysSqlite VALUES('",A247,"','",B247,"','",C247,"','",D247,"','",E247,"','",SUBSTITUTE(F247,"''","''''"),"','",G247,"','",H247,"','",I247,"','",J247,"','",K247,"','44363337',GETDATE(),'44363337',GETDATE())")</f>
        <v>INSERT INTO mst_QuerysSqlite VALUES('01','245','TRANSFERIR trx_Estandares','','999','-- Id: 245 / NombreQuery: TRANSFERIR trx_Estandares 
EXEC sp_Dgm_Estandares_TransferirEstandar ','0','DATATABLE','trx_Estandares','READ','AC','44363337',GETDATE(),'44363337',GETDATE())</v>
      </c>
    </row>
    <row r="248" spans="1:18" x14ac:dyDescent="0.35">
      <c r="A248" s="1" t="s">
        <v>15</v>
      </c>
      <c r="B248" s="1" t="s">
        <v>1196</v>
      </c>
      <c r="C248" s="10" t="s">
        <v>1153</v>
      </c>
      <c r="D248" s="1" t="s">
        <v>18</v>
      </c>
      <c r="E248">
        <v>22</v>
      </c>
      <c r="F248" t="str">
        <f t="shared" si="14"/>
        <v>--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v>
      </c>
      <c r="G248" s="1">
        <f t="shared" si="12"/>
        <v>0</v>
      </c>
      <c r="H248" s="1" t="s">
        <v>21</v>
      </c>
      <c r="I248" s="1" t="s">
        <v>1087</v>
      </c>
      <c r="J248" s="1" t="s">
        <v>23</v>
      </c>
      <c r="K248" s="1" t="s">
        <v>24</v>
      </c>
      <c r="L248" s="1" t="s">
        <v>25</v>
      </c>
      <c r="M248" s="1" t="s">
        <v>81</v>
      </c>
      <c r="N248" s="1" t="s">
        <v>25</v>
      </c>
      <c r="O248" s="1" t="s">
        <v>81</v>
      </c>
      <c r="P248" s="1" t="s">
        <v>18</v>
      </c>
      <c r="Q248" s="4" t="s">
        <v>1236</v>
      </c>
      <c r="R248" s="6" t="str">
        <f t="shared" si="13"/>
        <v>INSERT INTO mst_QuerysSqlite VALUES('01','246','CREAR TABLA trx_Logs','0','22','-- Id: 246 / NombreQuery: CREAR TABLA trx_Logs 
CREATE TABLE IF NOT EXISTS trx_Logs(
Momento DATETIME,
Host VARCHAR(100),
IdEmpresa VARCHAR(2),
Mac VARCHAR(30),
Imei VARCHAR(30),
IpV4 VARCHAR(15),
Aplicativo VARCHAR(500),
IdUsuario VARCHAR(50),
StoreProcedure VARCHAR(500),
Parametros TEXT,
FOREIGN KEY (IdEmpresa,Mac,Imei) REFERENCES mst_DispositivosMoviles (IdEmpresa,Mac,Imei)
);','0','NONQUERY','trx_Logs','CREATE TABLE','AC','44363337',GETDATE(),'44363337',GETDATE())</v>
      </c>
    </row>
    <row r="249" spans="1:18" x14ac:dyDescent="0.35">
      <c r="A249" s="1" t="s">
        <v>15</v>
      </c>
      <c r="B249" s="1" t="s">
        <v>1197</v>
      </c>
      <c r="C249" t="s">
        <v>1154</v>
      </c>
      <c r="D249" s="1" t="s">
        <v>18</v>
      </c>
      <c r="E249">
        <v>999</v>
      </c>
      <c r="F249" t="str">
        <f t="shared" si="14"/>
        <v xml:space="preserve">-- Id: 247 / NombreQuery: ACTUALIZAR trx_Logs </v>
      </c>
      <c r="G249" s="1">
        <f t="shared" si="12"/>
        <v>0</v>
      </c>
      <c r="H249" s="1" t="s">
        <v>21</v>
      </c>
      <c r="I249" s="1" t="s">
        <v>1087</v>
      </c>
      <c r="J249" s="1" t="s">
        <v>131</v>
      </c>
      <c r="K249" s="1" t="s">
        <v>24</v>
      </c>
      <c r="L249" s="1" t="s">
        <v>25</v>
      </c>
      <c r="M249" s="1" t="s">
        <v>164</v>
      </c>
      <c r="N249" s="1" t="s">
        <v>25</v>
      </c>
      <c r="O249" s="1" t="s">
        <v>164</v>
      </c>
      <c r="P249" s="1" t="s">
        <v>18</v>
      </c>
      <c r="R249" s="6" t="str">
        <f t="shared" si="13"/>
        <v>INSERT INTO mst_QuerysSqlite VALUES('01','247','ACTUALIZAR trx_Logs','0','999','-- Id: 247 / NombreQuery: ACTUALIZAR trx_Logs ','0','NONQUERY','trx_Logs','UPDATE','AC','44363337',GETDATE(),'44363337',GETDATE())</v>
      </c>
    </row>
    <row r="250" spans="1:18" x14ac:dyDescent="0.35">
      <c r="A250" s="1" t="s">
        <v>15</v>
      </c>
      <c r="B250" s="1" t="s">
        <v>1198</v>
      </c>
      <c r="C250" t="s">
        <v>1155</v>
      </c>
      <c r="D250" s="1" t="s">
        <v>18</v>
      </c>
      <c r="E250">
        <v>999</v>
      </c>
      <c r="F250" t="str">
        <f t="shared" si="14"/>
        <v xml:space="preserve">-- Id: 248 / NombreQuery: CLAVE VALOR trx_Logs </v>
      </c>
      <c r="G250" s="1">
        <f t="shared" si="12"/>
        <v>0</v>
      </c>
      <c r="H250" s="1" t="s">
        <v>135</v>
      </c>
      <c r="I250" s="1" t="s">
        <v>1087</v>
      </c>
      <c r="J250" s="1" t="s">
        <v>126</v>
      </c>
      <c r="K250" s="1" t="s">
        <v>24</v>
      </c>
      <c r="L250" s="1" t="s">
        <v>25</v>
      </c>
      <c r="M250" s="1" t="s">
        <v>171</v>
      </c>
      <c r="N250" s="1" t="s">
        <v>25</v>
      </c>
      <c r="O250" s="1" t="s">
        <v>171</v>
      </c>
      <c r="P250" s="1" t="s">
        <v>18</v>
      </c>
      <c r="R250" s="6" t="str">
        <f t="shared" si="13"/>
        <v>INSERT INTO mst_QuerysSqlite VALUES('01','248','CLAVE VALOR trx_Logs','0','999','-- Id: 248 / NombreQuery: CLAVE VALOR trx_Logs ','0','DATATABLE','trx_Logs','READ','AC','44363337',GETDATE(),'44363337',GETDATE())</v>
      </c>
    </row>
    <row r="251" spans="1:18" x14ac:dyDescent="0.35">
      <c r="A251" s="1" t="s">
        <v>15</v>
      </c>
      <c r="B251" s="1" t="s">
        <v>1199</v>
      </c>
      <c r="C251" t="s">
        <v>1156</v>
      </c>
      <c r="D251" s="1" t="s">
        <v>18</v>
      </c>
      <c r="E251">
        <v>999</v>
      </c>
      <c r="F251" t="str">
        <f t="shared" si="14"/>
        <v xml:space="preserve">-- Id: 249 / NombreQuery: DESCARGAR DATA trx_Logs </v>
      </c>
      <c r="G251" s="1">
        <f t="shared" si="12"/>
        <v>0</v>
      </c>
      <c r="H251" s="1" t="s">
        <v>135</v>
      </c>
      <c r="I251" s="1" t="s">
        <v>1087</v>
      </c>
      <c r="J251" s="1" t="s">
        <v>126</v>
      </c>
      <c r="K251" s="1" t="s">
        <v>24</v>
      </c>
      <c r="L251" s="1" t="s">
        <v>25</v>
      </c>
      <c r="M251" s="1" t="s">
        <v>171</v>
      </c>
      <c r="N251" s="1" t="s">
        <v>25</v>
      </c>
      <c r="O251" s="1" t="s">
        <v>171</v>
      </c>
      <c r="P251" s="1" t="s">
        <v>18</v>
      </c>
      <c r="R251" s="6" t="str">
        <f t="shared" si="13"/>
        <v>INSERT INTO mst_QuerysSqlite VALUES('01','249','DESCARGAR DATA trx_Logs','0','999','-- Id: 249 / NombreQuery: DESCARGAR DATA trx_Logs ','0','DATATABLE','trx_Logs','READ','AC','44363337',GETDATE(),'44363337',GETDATE())</v>
      </c>
    </row>
    <row r="252" spans="1:18" x14ac:dyDescent="0.35">
      <c r="A252" s="1" t="s">
        <v>15</v>
      </c>
      <c r="B252" s="1" t="s">
        <v>1200</v>
      </c>
      <c r="C252" t="s">
        <v>1157</v>
      </c>
      <c r="D252" s="1" t="s">
        <v>18</v>
      </c>
      <c r="E252">
        <v>999</v>
      </c>
      <c r="F252" t="str">
        <f t="shared" si="14"/>
        <v xml:space="preserve">-- Id: 250 / NombreQuery: ELIMINAR trx_Logs </v>
      </c>
      <c r="G252" s="1">
        <f t="shared" si="12"/>
        <v>0</v>
      </c>
      <c r="H252" s="1" t="s">
        <v>21</v>
      </c>
      <c r="I252" s="1" t="s">
        <v>1087</v>
      </c>
      <c r="J252" s="1" t="s">
        <v>143</v>
      </c>
      <c r="K252" s="1" t="s">
        <v>24</v>
      </c>
      <c r="L252" s="1" t="s">
        <v>25</v>
      </c>
      <c r="M252" s="1" t="s">
        <v>178</v>
      </c>
      <c r="N252" s="1" t="s">
        <v>25</v>
      </c>
      <c r="O252" s="1" t="s">
        <v>178</v>
      </c>
      <c r="P252" s="1" t="s">
        <v>18</v>
      </c>
      <c r="R252" s="6" t="str">
        <f t="shared" si="13"/>
        <v>INSERT INTO mst_QuerysSqlite VALUES('01','250','ELIMINAR trx_Logs','0','999','-- Id: 250 / NombreQuery: ELIMINAR trx_Logs ','0','NONQUERY','trx_Logs','DELETE','AC','44363337',GETDATE(),'44363337',GETDATE())</v>
      </c>
    </row>
    <row r="253" spans="1:18" x14ac:dyDescent="0.35">
      <c r="A253" s="1" t="s">
        <v>15</v>
      </c>
      <c r="B253" s="1" t="s">
        <v>1201</v>
      </c>
      <c r="C253" t="s">
        <v>1158</v>
      </c>
      <c r="D253" s="1" t="s">
        <v>18</v>
      </c>
      <c r="E253">
        <v>999</v>
      </c>
      <c r="F253" t="str">
        <f t="shared" si="14"/>
        <v xml:space="preserve">-- Id: 251 / NombreQuery: ELIMINAR TABLA trx_Logs </v>
      </c>
      <c r="G253" s="1">
        <f t="shared" si="12"/>
        <v>0</v>
      </c>
      <c r="H253" s="1" t="s">
        <v>21</v>
      </c>
      <c r="I253" s="1" t="s">
        <v>1087</v>
      </c>
      <c r="J253" s="1" t="s">
        <v>148</v>
      </c>
      <c r="K253" s="1" t="s">
        <v>24</v>
      </c>
      <c r="L253" s="1" t="s">
        <v>25</v>
      </c>
      <c r="M253" s="1" t="s">
        <v>178</v>
      </c>
      <c r="N253" s="1" t="s">
        <v>25</v>
      </c>
      <c r="O253" s="1" t="s">
        <v>178</v>
      </c>
      <c r="P253" s="1" t="s">
        <v>18</v>
      </c>
      <c r="R253" s="6" t="str">
        <f t="shared" si="13"/>
        <v>INSERT INTO mst_QuerysSqlite VALUES('01','251','ELIMINAR TABLA trx_Logs','0','999','-- Id: 251 / NombreQuery: ELIMINAR TABLA trx_Logs ','0','NONQUERY','trx_Logs','DELETE TABLE','AC','44363337',GETDATE(),'44363337',GETDATE())</v>
      </c>
    </row>
    <row r="254" spans="1:18" x14ac:dyDescent="0.35">
      <c r="A254" s="1" t="s">
        <v>15</v>
      </c>
      <c r="B254" s="1" t="s">
        <v>1202</v>
      </c>
      <c r="C254" s="10" t="s">
        <v>1159</v>
      </c>
      <c r="D254" s="1" t="s">
        <v>18</v>
      </c>
      <c r="E254">
        <v>999</v>
      </c>
      <c r="F254" t="str">
        <f t="shared" si="14"/>
        <v>--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v>
      </c>
      <c r="G254" s="1">
        <f t="shared" si="12"/>
        <v>9</v>
      </c>
      <c r="H254" s="1" t="s">
        <v>21</v>
      </c>
      <c r="I254" s="1" t="s">
        <v>1087</v>
      </c>
      <c r="J254" s="1" t="s">
        <v>152</v>
      </c>
      <c r="K254" s="1" t="s">
        <v>24</v>
      </c>
      <c r="L254" s="1" t="s">
        <v>25</v>
      </c>
      <c r="M254" s="1" t="s">
        <v>185</v>
      </c>
      <c r="N254" s="1" t="s">
        <v>25</v>
      </c>
      <c r="O254" s="1" t="s">
        <v>185</v>
      </c>
      <c r="P254" s="1" t="s">
        <v>18</v>
      </c>
      <c r="Q254" s="4" t="s">
        <v>1248</v>
      </c>
      <c r="R254" s="6" t="str">
        <f t="shared" si="13"/>
        <v>INSERT INTO mst_QuerysSqlite VALUES('01','252','INSERTAR trx_Logs','0','999','-- Id: 252 / NombreQuery: INSERTAR trx_Logs 
INSERT INTO
    trx_Logs 
VALUES
    (
        DATETIME(''''now'''', ''''LOCALTIME''''), 		--Momento DATETIME,
        ? , 		--Host VARCHAR(100),
        ? , 		--IdEmpresa VARCHAR(2),
        ? , 		--Mac VARCHAR(30),
        ? , 		--Imei VARCHAR(30),
        ? , 		--IpV4 VARCHAR(15),
        ? , 		--Aplicativo VARCHAR(500),
        ? , 		--IdUsuario VARCHAR(50),
        ? , 		--StoreProcedure VARCHAR(500),
        ? 		--Parametros TEXT,
    );','9','NONQUERY','trx_Logs','CREATE','AC','44363337',GETDATE(),'44363337',GETDATE())</v>
      </c>
    </row>
    <row r="255" spans="1:18" x14ac:dyDescent="0.35">
      <c r="A255" s="1" t="s">
        <v>15</v>
      </c>
      <c r="B255" s="1" t="s">
        <v>1203</v>
      </c>
      <c r="C255" t="s">
        <v>1160</v>
      </c>
      <c r="D255" s="1" t="s">
        <v>18</v>
      </c>
      <c r="E255">
        <v>999</v>
      </c>
      <c r="F255" t="str">
        <f t="shared" si="14"/>
        <v xml:space="preserve">-- Id: 253 / NombreQuery: LIMPIAR TABLA trx_Logs </v>
      </c>
      <c r="G255" s="1">
        <f t="shared" si="12"/>
        <v>0</v>
      </c>
      <c r="H255" s="1" t="s">
        <v>21</v>
      </c>
      <c r="I255" s="1" t="s">
        <v>1087</v>
      </c>
      <c r="J255" s="1" t="s">
        <v>143</v>
      </c>
      <c r="K255" s="1" t="s">
        <v>24</v>
      </c>
      <c r="L255" s="1" t="s">
        <v>25</v>
      </c>
      <c r="M255" s="1" t="s">
        <v>185</v>
      </c>
      <c r="N255" s="1" t="s">
        <v>25</v>
      </c>
      <c r="O255" s="1" t="s">
        <v>185</v>
      </c>
      <c r="P255" s="1" t="s">
        <v>18</v>
      </c>
      <c r="R255" s="6" t="str">
        <f t="shared" si="13"/>
        <v>INSERT INTO mst_QuerysSqlite VALUES('01','253','LIMPIAR TABLA trx_Logs','0','999','-- Id: 253 / NombreQuery: LIMPIAR TABLA trx_Logs ','0','NONQUERY','trx_Logs','DELETE','AC','44363337',GETDATE(),'44363337',GETDATE())</v>
      </c>
    </row>
    <row r="256" spans="1:18" x14ac:dyDescent="0.35">
      <c r="A256" s="1" t="s">
        <v>15</v>
      </c>
      <c r="B256" s="1" t="s">
        <v>1204</v>
      </c>
      <c r="C256" t="s">
        <v>1161</v>
      </c>
      <c r="D256" s="1" t="s">
        <v>18</v>
      </c>
      <c r="E256">
        <v>999</v>
      </c>
      <c r="F256" t="str">
        <f t="shared" si="14"/>
        <v xml:space="preserve">-- Id: 254 / NombreQuery: LISTAR trx_Logs </v>
      </c>
      <c r="G256" s="1">
        <f t="shared" si="12"/>
        <v>0</v>
      </c>
      <c r="H256" s="1" t="s">
        <v>135</v>
      </c>
      <c r="I256" s="1" t="s">
        <v>1087</v>
      </c>
      <c r="J256" s="1" t="s">
        <v>126</v>
      </c>
      <c r="K256" s="1" t="s">
        <v>24</v>
      </c>
      <c r="L256" s="1" t="s">
        <v>25</v>
      </c>
      <c r="M256" s="1" t="s">
        <v>192</v>
      </c>
      <c r="N256" s="1" t="s">
        <v>25</v>
      </c>
      <c r="O256" s="1" t="s">
        <v>192</v>
      </c>
      <c r="P256" s="1" t="s">
        <v>18</v>
      </c>
      <c r="R256" s="6" t="str">
        <f t="shared" si="13"/>
        <v>INSERT INTO mst_QuerysSqlite VALUES('01','254','LISTAR trx_Logs','0','999','-- Id: 254 / NombreQuery: LISTAR trx_Logs ','0','DATATABLE','trx_Logs','READ','AC','44363337',GETDATE(),'44363337',GETDATE())</v>
      </c>
    </row>
    <row r="257" spans="1:18" x14ac:dyDescent="0.35">
      <c r="A257" s="1" t="s">
        <v>15</v>
      </c>
      <c r="B257" s="1" t="s">
        <v>1205</v>
      </c>
      <c r="C257" t="s">
        <v>1162</v>
      </c>
      <c r="D257" s="1" t="s">
        <v>18</v>
      </c>
      <c r="E257">
        <v>999</v>
      </c>
      <c r="F257" t="str">
        <f t="shared" si="14"/>
        <v xml:space="preserve">-- Id: 255 / NombreQuery: OBTENER trx_Logs </v>
      </c>
      <c r="G257" s="1">
        <f t="shared" si="12"/>
        <v>0</v>
      </c>
      <c r="H257" s="1" t="s">
        <v>135</v>
      </c>
      <c r="I257" s="1" t="s">
        <v>1087</v>
      </c>
      <c r="J257" s="1" t="s">
        <v>126</v>
      </c>
      <c r="K257" s="1" t="s">
        <v>24</v>
      </c>
      <c r="L257" s="1" t="s">
        <v>25</v>
      </c>
      <c r="M257" s="1" t="s">
        <v>192</v>
      </c>
      <c r="N257" s="1" t="s">
        <v>25</v>
      </c>
      <c r="O257" s="1" t="s">
        <v>192</v>
      </c>
      <c r="P257" s="1" t="s">
        <v>18</v>
      </c>
      <c r="R257" s="6" t="str">
        <f t="shared" si="13"/>
        <v>INSERT INTO mst_QuerysSqlite VALUES('01','255','OBTENER trx_Logs','0','999','-- Id: 255 / NombreQuery: OBTENER trx_Logs ','0','DATATABLE','trx_Logs','READ','AC','44363337',GETDATE(),'44363337',GETDATE())</v>
      </c>
    </row>
    <row r="258" spans="1:18" x14ac:dyDescent="0.35">
      <c r="A258" s="1" t="s">
        <v>15</v>
      </c>
      <c r="B258" s="1" t="s">
        <v>1206</v>
      </c>
      <c r="C258" s="10" t="s">
        <v>1216</v>
      </c>
      <c r="D258" s="1" t="s">
        <v>18</v>
      </c>
      <c r="E258">
        <v>999</v>
      </c>
      <c r="F258" t="str">
        <f>CONCATENATE("-- Id: ",B258," / NombreQuery: ",C258," ",Q258)</f>
        <v>-- Id: 256 / NombreQuery: LISTAR trx_Logs X RANGO DE FECHA 
SELECT
    * 
FROM
    trx_Logs 
WHERE
    DATE(Momento) BETWEEN ? AND ?;</v>
      </c>
      <c r="G258" s="1">
        <f t="shared" ref="G258:G273" si="15">LEN(F258)-LEN(SUBSTITUTE(F258,"?",""))</f>
        <v>2</v>
      </c>
      <c r="H258" s="1" t="s">
        <v>135</v>
      </c>
      <c r="I258" s="1" t="s">
        <v>1087</v>
      </c>
      <c r="J258" s="1" t="s">
        <v>126</v>
      </c>
      <c r="K258" s="1" t="s">
        <v>24</v>
      </c>
      <c r="L258" s="1" t="s">
        <v>25</v>
      </c>
      <c r="M258" s="1" t="s">
        <v>192</v>
      </c>
      <c r="N258" s="1" t="s">
        <v>25</v>
      </c>
      <c r="O258" s="1" t="s">
        <v>192</v>
      </c>
      <c r="P258" s="1" t="s">
        <v>18</v>
      </c>
      <c r="Q258" s="4" t="s">
        <v>1249</v>
      </c>
      <c r="R258" s="6" t="str">
        <f t="shared" si="13"/>
        <v>INSERT INTO mst_QuerysSqlite VALUES('01','256','LISTAR trx_Logs X RANGO DE FECHA','0','999','-- Id: 256 / NombreQuery: LISTAR trx_Logs X RANGO DE FECHA 
SELECT
    * 
FROM
    trx_Logs 
WHERE
    DATE(Momento) BETWEEN ? AND ?;','2','DATATABLE','trx_Logs','READ','AC','44363337',GETDATE(),'44363337',GETDATE())</v>
      </c>
    </row>
    <row r="259" spans="1:18" x14ac:dyDescent="0.35">
      <c r="A259" s="1" t="s">
        <v>15</v>
      </c>
      <c r="B259" s="1" t="s">
        <v>1207</v>
      </c>
      <c r="C259" s="10" t="s">
        <v>1246</v>
      </c>
      <c r="D259" s="1" t="s">
        <v>40</v>
      </c>
      <c r="E259">
        <v>999</v>
      </c>
      <c r="F259" t="str">
        <f>CONCATENATE("-- Id: ",B259," / NombreQuery: ",C259," ",Q259)</f>
        <v>-- Id: 257 / NombreQuery: LISTAR trx_Logs X SP LIKE 
SELECT
    *
FROM
    trx_Logs
WHERE
    StoreProcedure LIKE '%' | | ? | | '%';</v>
      </c>
      <c r="G259" s="1">
        <f>LEN(F259)-LEN(SUBSTITUTE(F259,"?",""))</f>
        <v>1</v>
      </c>
      <c r="H259" s="1" t="s">
        <v>135</v>
      </c>
      <c r="I259" s="1" t="s">
        <v>1087</v>
      </c>
      <c r="J259" s="1" t="s">
        <v>126</v>
      </c>
      <c r="K259" s="1" t="s">
        <v>24</v>
      </c>
      <c r="L259" s="1" t="s">
        <v>25</v>
      </c>
      <c r="M259" s="1" t="s">
        <v>192</v>
      </c>
      <c r="N259" s="1" t="s">
        <v>25</v>
      </c>
      <c r="O259" s="1" t="s">
        <v>192</v>
      </c>
      <c r="P259" s="1" t="s">
        <v>18</v>
      </c>
      <c r="Q259" s="4" t="s">
        <v>1250</v>
      </c>
      <c r="R259" s="6" t="str">
        <f>CONCATENATE("INSERT INTO mst_QuerysSqlite VALUES('",A259,"','",B259,"','",C259,"','",D259,"','",E259,"','",SUBSTITUTE(F259,"''","''''"),"','",G259,"','",H259,"','",I259,"','",J259,"','",K259,"','44363337',GETDATE(),'44363337',GETDATE())")</f>
        <v>INSERT INTO mst_QuerysSqlite VALUES('01','257','LISTAR trx_Logs X SP LIKE','4','999','-- Id: 257 / NombreQuery: LISTAR trx_Logs X SP LIKE 
SELECT
    *
FROM
    trx_Logs
WHERE
    StoreProcedure LIKE '%' | | ? | | '%';','1','DATATABLE','trx_Logs','READ','AC','44363337',GETDATE(),'44363337',GETDATE())</v>
      </c>
    </row>
    <row r="260" spans="1:18" x14ac:dyDescent="0.35">
      <c r="A260" s="1" t="s">
        <v>15</v>
      </c>
      <c r="B260" s="1" t="s">
        <v>1208</v>
      </c>
      <c r="C260" s="10" t="s">
        <v>1247</v>
      </c>
      <c r="D260" s="1" t="s">
        <v>40</v>
      </c>
      <c r="E260">
        <v>999</v>
      </c>
      <c r="F260" t="str">
        <f>CONCATENATE("-- Id: ",B260," / NombreQuery: ",C260," ",Q260)</f>
        <v>-- Id: 258 / NombreQuery: LISTAR trx_Logs X PARAMETROS LIKE 
SELECT
    *
FROM
    trx_Logs
WHERE
    Parametros LIKE '%' | | ? | | '%';</v>
      </c>
      <c r="G260" s="1">
        <f>LEN(F260)-LEN(SUBSTITUTE(F260,"?",""))</f>
        <v>1</v>
      </c>
      <c r="H260" s="1" t="s">
        <v>135</v>
      </c>
      <c r="I260" s="1" t="s">
        <v>1087</v>
      </c>
      <c r="J260" s="1" t="s">
        <v>126</v>
      </c>
      <c r="K260" s="1" t="s">
        <v>24</v>
      </c>
      <c r="L260" s="1" t="s">
        <v>25</v>
      </c>
      <c r="M260" s="1" t="s">
        <v>192</v>
      </c>
      <c r="N260" s="1" t="s">
        <v>25</v>
      </c>
      <c r="O260" s="1" t="s">
        <v>192</v>
      </c>
      <c r="P260" s="1" t="s">
        <v>18</v>
      </c>
      <c r="Q260" s="4" t="s">
        <v>1251</v>
      </c>
      <c r="R260" s="6" t="str">
        <f>CONCATENATE("INSERT INTO mst_QuerysSqlite VALUES('",A260,"','",B260,"','",C260,"','",D260,"','",E260,"','",SUBSTITUTE(F260,"''","''''"),"','",G260,"','",H260,"','",I260,"','",J260,"','",K260,"','44363337',GETDATE(),'44363337',GETDATE())")</f>
        <v>INSERT INTO mst_QuerysSqlite VALUES('01','258','LISTAR trx_Logs X PARAMETROS LIKE','4','999','-- Id: 258 / NombreQuery: LISTAR trx_Logs X PARAMETROS LIKE 
SELECT
    *
FROM
    trx_Logs
WHERE
    Parametros LIKE '%' | | ? | | '%';','1','DATATABLE','trx_Logs','READ','AC','44363337',GETDATE(),'44363337',GETDATE())</v>
      </c>
    </row>
    <row r="261" spans="1:18" s="12" customFormat="1" ht="42.75" x14ac:dyDescent="0.35">
      <c r="A261" s="12" t="s">
        <v>15</v>
      </c>
      <c r="B261" s="1" t="s">
        <v>1209</v>
      </c>
      <c r="C261" s="11" t="s">
        <v>1224</v>
      </c>
      <c r="E261" s="13">
        <v>999</v>
      </c>
      <c r="F261" s="13" t="str">
        <f>CONCATENATE("-- Id: ",B261," / NombreQuery: ",C261," ",Q261)</f>
        <v xml:space="preserve">-- Id: 259 / NombreQuery: TRANSFERIR trx_Logs 
EXEC sp_Dgm_Logs_TransferirLogs </v>
      </c>
      <c r="G261" s="12">
        <f t="shared" si="15"/>
        <v>0</v>
      </c>
      <c r="H261" s="12" t="s">
        <v>135</v>
      </c>
      <c r="I261" s="12" t="s">
        <v>1087</v>
      </c>
      <c r="J261" s="12" t="s">
        <v>126</v>
      </c>
      <c r="K261" s="12" t="s">
        <v>24</v>
      </c>
      <c r="L261" s="12" t="s">
        <v>25</v>
      </c>
      <c r="M261" s="12" t="s">
        <v>192</v>
      </c>
      <c r="N261" s="12" t="s">
        <v>25</v>
      </c>
      <c r="O261" s="12" t="s">
        <v>192</v>
      </c>
      <c r="P261" s="12" t="s">
        <v>18</v>
      </c>
      <c r="Q261" s="14" t="s">
        <v>2053</v>
      </c>
      <c r="R261" s="15" t="str">
        <f>CONCATENATE("INSERT INTO mst_QuerysSqlite VALUES('",A261,"','",B261,"','",C261,"','",D261,"','",E261,"','",SUBSTITUTE(F261,"''","''''"),"','",G261,"','",H261,"','",I261,"','",J261,"','",K261,"','44363337',GETDATE(),'44363337',GETDATE())")</f>
        <v>INSERT INTO mst_QuerysSqlite VALUES('01','259','TRANSFERIR trx_Logs','','999','-- Id: 259 / NombreQuery: TRANSFERIR trx_Logs 
EXEC sp_Dgm_Logs_TransferirLogs ','0','DATATABLE','trx_Logs','READ','AC','44363337',GETDATE(),'44363337',GETDATE())</v>
      </c>
    </row>
    <row r="262" spans="1:18" x14ac:dyDescent="0.35">
      <c r="A262" s="1" t="s">
        <v>15</v>
      </c>
      <c r="B262" s="1" t="s">
        <v>1210</v>
      </c>
      <c r="C262" s="10" t="s">
        <v>1163</v>
      </c>
      <c r="D262" s="1" t="s">
        <v>18</v>
      </c>
      <c r="E262">
        <v>23</v>
      </c>
      <c r="F262" t="str">
        <f t="shared" si="14"/>
        <v>--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v>
      </c>
      <c r="G262" s="1">
        <f t="shared" si="15"/>
        <v>0</v>
      </c>
      <c r="H262" s="1" t="s">
        <v>21</v>
      </c>
      <c r="I262" s="1" t="s">
        <v>1088</v>
      </c>
      <c r="J262" s="1" t="s">
        <v>23</v>
      </c>
      <c r="K262" s="1" t="s">
        <v>24</v>
      </c>
      <c r="L262" s="1" t="s">
        <v>25</v>
      </c>
      <c r="M262" s="1" t="s">
        <v>81</v>
      </c>
      <c r="N262" s="1" t="s">
        <v>25</v>
      </c>
      <c r="O262" s="1" t="s">
        <v>81</v>
      </c>
      <c r="P262" s="1" t="s">
        <v>18</v>
      </c>
      <c r="Q262" s="4" t="s">
        <v>1237</v>
      </c>
      <c r="R262" s="6" t="str">
        <f t="shared" si="13"/>
        <v>INSERT INTO mst_QuerysSqlite VALUES('01','260','CREAR TABLA trx_Correlativos','0','23','-- Id: 260 / NombreQuery: CREAR TABLA trx_Correlativos 
CREATE TABLE IF NOT EXISTS trx_Correlativos(
IdEmpresa              VARCHAR (2),
Mac                    VARCHAR (30),
Imei                   VARCHAR (30),
IdTabla				   VARCHAR(3),
Correlativo			   VARCHAR (500),
IdUsuarioCrea          VARCHAR (50),
FechaHoraCreacion      DATETIME,
IdUsuarioActualiza     VARCHAR (50),
FechaHoraActualizacion DATETIME,
PRIMARY KEY (IdEmpresa,Mac,Imei,IdTabla),
FOREIGN KEY (IdEmpresa,Mac,Imei) REFERENCES mst_DispositivosMoviles (IdEmpresa,Mac,Imei),
FOREIGN KEY (IdTabla) REFERENCES mst_Tablas (Id),
FOREIGN KEY (IdEmpresa,IdUsuarioCrea) REFERENCES mst_Usuarios (IdEmpresa,Id),
FOREIGN KEY (IdEmpresa,IdUsuarioActualiza) REFERENCES mst_Usuarios (IdEmpresa,Id)
);','0','NONQUERY','trx_Correlativos','CREATE TABLE','AC','44363337',GETDATE(),'44363337',GETDATE())</v>
      </c>
    </row>
    <row r="263" spans="1:18" x14ac:dyDescent="0.35">
      <c r="A263" s="1" t="s">
        <v>15</v>
      </c>
      <c r="B263" s="1" t="s">
        <v>1211</v>
      </c>
      <c r="C263" s="10" t="s">
        <v>1164</v>
      </c>
      <c r="D263" s="1" t="s">
        <v>18</v>
      </c>
      <c r="E263">
        <v>999</v>
      </c>
      <c r="F263" t="str">
        <f t="shared" si="14"/>
        <v>-- Id: 261 / NombreQuery: ACTUALIZAR trx_Correlativos 
UPDATE
    trx_Correlativos
SET
    Correlativo = ?,
    IdUsuarioActualiza = ?,
    FechaHoraActualizacion = DATETIME('now', 'localtime')
WHERE
    IdEmpresa = ?
    AND Mac = ?
    AND Imei = ?
    AND IdTabla = (
        SELECT
            Id
        FROM
            mst_Tablas
        WHERE
            IdEmpresa = ?
            AND Dex = ?
        LIMIT 1
    );</v>
      </c>
      <c r="G263" s="1">
        <f t="shared" si="15"/>
        <v>7</v>
      </c>
      <c r="H263" s="1" t="s">
        <v>21</v>
      </c>
      <c r="I263" s="1" t="s">
        <v>1088</v>
      </c>
      <c r="J263" s="1" t="s">
        <v>131</v>
      </c>
      <c r="K263" s="1" t="s">
        <v>24</v>
      </c>
      <c r="L263" s="1" t="s">
        <v>25</v>
      </c>
      <c r="M263" s="1" t="s">
        <v>164</v>
      </c>
      <c r="N263" s="1" t="s">
        <v>25</v>
      </c>
      <c r="O263" s="1" t="s">
        <v>164</v>
      </c>
      <c r="P263" s="1" t="s">
        <v>18</v>
      </c>
      <c r="Q263" s="4" t="s">
        <v>1254</v>
      </c>
      <c r="R263" s="6" t="str">
        <f t="shared" ref="R263:R272" si="16">CONCATENATE("INSERT INTO mst_QuerysSqlite VALUES('",A263,"','",B263,"','",C263,"','",D263,"','",E263,"','",SUBSTITUTE(F263,"''","''''"),"','",G263,"','",H263,"','",I263,"','",J263,"','",K263,"','44363337',GETDATE(),'44363337',GETDATE())")</f>
        <v>INSERT INTO mst_QuerysSqlite VALUES('01','261','ACTUALIZAR trx_Correlativos','0','999','-- Id: 261 / NombreQuery: ACTUALIZAR trx_Correlativos 
UPDATE
    trx_Correlativos
SET
    Correlativo = ?,
    IdUsuarioActualiza = ?,
    FechaHoraActualizacion = DATETIME('now', 'localtime')
WHERE
    IdEmpresa = ?
    AND Mac = ?
    AND Imei = ?
    AND IdTabla = (
        SELECT
            Id
        FROM
            mst_Tablas
        WHERE
            IdEmpresa = ?
            AND Dex = ?
        LIMIT 1
    );','7','NONQUERY','trx_Correlativos','UPDATE','AC','44363337',GETDATE(),'44363337',GETDATE())</v>
      </c>
    </row>
    <row r="264" spans="1:18" x14ac:dyDescent="0.35">
      <c r="A264" s="1" t="s">
        <v>15</v>
      </c>
      <c r="B264" s="1" t="s">
        <v>1212</v>
      </c>
      <c r="C264" t="s">
        <v>1165</v>
      </c>
      <c r="D264" s="1" t="s">
        <v>18</v>
      </c>
      <c r="E264">
        <v>999</v>
      </c>
      <c r="F264" t="str">
        <f t="shared" si="14"/>
        <v xml:space="preserve">-- Id: 262 / NombreQuery: CLAVE VALOR trx_Correlativos </v>
      </c>
      <c r="G264" s="1">
        <f t="shared" si="15"/>
        <v>0</v>
      </c>
      <c r="H264" s="1" t="s">
        <v>135</v>
      </c>
      <c r="I264" s="1" t="s">
        <v>1088</v>
      </c>
      <c r="J264" s="1" t="s">
        <v>126</v>
      </c>
      <c r="K264" s="1" t="s">
        <v>24</v>
      </c>
      <c r="L264" s="1" t="s">
        <v>25</v>
      </c>
      <c r="M264" s="1" t="s">
        <v>171</v>
      </c>
      <c r="N264" s="1" t="s">
        <v>25</v>
      </c>
      <c r="O264" s="1" t="s">
        <v>171</v>
      </c>
      <c r="P264" s="1" t="s">
        <v>18</v>
      </c>
      <c r="R264" s="6" t="str">
        <f t="shared" si="16"/>
        <v>INSERT INTO mst_QuerysSqlite VALUES('01','262','CLAVE VALOR trx_Correlativos','0','999','-- Id: 262 / NombreQuery: CLAVE VALOR trx_Correlativos ','0','DATATABLE','trx_Correlativos','READ','AC','44363337',GETDATE(),'44363337',GETDATE())</v>
      </c>
    </row>
    <row r="265" spans="1:18" x14ac:dyDescent="0.35">
      <c r="A265" s="1" t="s">
        <v>15</v>
      </c>
      <c r="B265" s="1" t="s">
        <v>1213</v>
      </c>
      <c r="C265" s="10" t="s">
        <v>1166</v>
      </c>
      <c r="D265" s="1" t="s">
        <v>18</v>
      </c>
      <c r="E265">
        <v>999</v>
      </c>
      <c r="F265" t="str">
        <f t="shared" si="14"/>
        <v xml:space="preserve">-- Id: 263 / NombreQuery: DESCARGAR DATA trx_Correlativos 
EXEC sp_Dgm_Gen_ListarCorrelativos </v>
      </c>
      <c r="G265" s="1">
        <f t="shared" si="15"/>
        <v>0</v>
      </c>
      <c r="H265" s="1" t="s">
        <v>135</v>
      </c>
      <c r="I265" s="1" t="s">
        <v>1088</v>
      </c>
      <c r="J265" s="1" t="s">
        <v>126</v>
      </c>
      <c r="K265" s="1" t="s">
        <v>24</v>
      </c>
      <c r="L265" s="1" t="s">
        <v>25</v>
      </c>
      <c r="M265" s="1" t="s">
        <v>171</v>
      </c>
      <c r="N265" s="1" t="s">
        <v>25</v>
      </c>
      <c r="O265" s="1" t="s">
        <v>171</v>
      </c>
      <c r="P265" s="1" t="s">
        <v>18</v>
      </c>
      <c r="Q265" s="4" t="s">
        <v>1252</v>
      </c>
      <c r="R265" s="6" t="str">
        <f t="shared" si="16"/>
        <v>INSERT INTO mst_QuerysSqlite VALUES('01','263','DESCARGAR DATA trx_Correlativos','0','999','-- Id: 263 / NombreQuery: DESCARGAR DATA trx_Correlativos 
EXEC sp_Dgm_Gen_ListarCorrelativos ','0','DATATABLE','trx_Correlativos','READ','AC','44363337',GETDATE(),'44363337',GETDATE())</v>
      </c>
    </row>
    <row r="266" spans="1:18" x14ac:dyDescent="0.35">
      <c r="A266" s="1" t="s">
        <v>15</v>
      </c>
      <c r="B266" s="1" t="s">
        <v>1219</v>
      </c>
      <c r="C266" t="s">
        <v>1167</v>
      </c>
      <c r="D266" s="1" t="s">
        <v>18</v>
      </c>
      <c r="E266">
        <v>999</v>
      </c>
      <c r="F266" t="str">
        <f t="shared" si="14"/>
        <v xml:space="preserve">-- Id: 264 / NombreQuery: ELIMINAR trx_Correlativos </v>
      </c>
      <c r="G266" s="1">
        <f t="shared" si="15"/>
        <v>0</v>
      </c>
      <c r="H266" s="1" t="s">
        <v>21</v>
      </c>
      <c r="I266" s="1" t="s">
        <v>1088</v>
      </c>
      <c r="J266" s="1" t="s">
        <v>143</v>
      </c>
      <c r="K266" s="1" t="s">
        <v>24</v>
      </c>
      <c r="L266" s="1" t="s">
        <v>25</v>
      </c>
      <c r="M266" s="1" t="s">
        <v>178</v>
      </c>
      <c r="N266" s="1" t="s">
        <v>25</v>
      </c>
      <c r="O266" s="1" t="s">
        <v>178</v>
      </c>
      <c r="P266" s="1" t="s">
        <v>18</v>
      </c>
      <c r="R266" s="6" t="str">
        <f t="shared" si="16"/>
        <v>INSERT INTO mst_QuerysSqlite VALUES('01','264','ELIMINAR trx_Correlativos','0','999','-- Id: 264 / NombreQuery: ELIMINAR trx_Correlativos ','0','NONQUERY','trx_Correlativos','DELETE','AC','44363337',GETDATE(),'44363337',GETDATE())</v>
      </c>
    </row>
    <row r="267" spans="1:18" x14ac:dyDescent="0.35">
      <c r="A267" s="1" t="s">
        <v>15</v>
      </c>
      <c r="B267" s="1" t="s">
        <v>1220</v>
      </c>
      <c r="C267" t="s">
        <v>1168</v>
      </c>
      <c r="D267" s="1" t="s">
        <v>18</v>
      </c>
      <c r="E267">
        <v>999</v>
      </c>
      <c r="F267" t="str">
        <f t="shared" si="14"/>
        <v xml:space="preserve">-- Id: 265 / NombreQuery: ELIMINAR TABLA trx_Correlativos </v>
      </c>
      <c r="G267" s="1">
        <f t="shared" si="15"/>
        <v>0</v>
      </c>
      <c r="H267" s="1" t="s">
        <v>21</v>
      </c>
      <c r="I267" s="1" t="s">
        <v>1088</v>
      </c>
      <c r="J267" s="1" t="s">
        <v>148</v>
      </c>
      <c r="K267" s="1" t="s">
        <v>24</v>
      </c>
      <c r="L267" s="1" t="s">
        <v>25</v>
      </c>
      <c r="M267" s="1" t="s">
        <v>178</v>
      </c>
      <c r="N267" s="1" t="s">
        <v>25</v>
      </c>
      <c r="O267" s="1" t="s">
        <v>178</v>
      </c>
      <c r="P267" s="1" t="s">
        <v>18</v>
      </c>
      <c r="R267" s="6" t="str">
        <f t="shared" si="16"/>
        <v>INSERT INTO mst_QuerysSqlite VALUES('01','265','ELIMINAR TABLA trx_Correlativos','0','999','-- Id: 265 / NombreQuery: ELIMINAR TABLA trx_Correlativos ','0','NONQUERY','trx_Correlativos','DELETE TABLE','AC','44363337',GETDATE(),'44363337',GETDATE())</v>
      </c>
    </row>
    <row r="268" spans="1:18" x14ac:dyDescent="0.35">
      <c r="A268" s="1" t="s">
        <v>15</v>
      </c>
      <c r="B268" s="1" t="s">
        <v>1221</v>
      </c>
      <c r="C268" s="10" t="s">
        <v>1169</v>
      </c>
      <c r="D268" s="1" t="s">
        <v>18</v>
      </c>
      <c r="E268">
        <v>999</v>
      </c>
      <c r="F268" t="str">
        <f t="shared" si="14"/>
        <v>--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v>
      </c>
      <c r="G268" s="1">
        <f t="shared" si="15"/>
        <v>8</v>
      </c>
      <c r="H268" s="1" t="s">
        <v>21</v>
      </c>
      <c r="I268" s="1" t="s">
        <v>1088</v>
      </c>
      <c r="J268" s="1" t="s">
        <v>152</v>
      </c>
      <c r="K268" s="1" t="s">
        <v>24</v>
      </c>
      <c r="L268" s="1" t="s">
        <v>25</v>
      </c>
      <c r="M268" s="1" t="s">
        <v>185</v>
      </c>
      <c r="N268" s="1" t="s">
        <v>25</v>
      </c>
      <c r="O268" s="1" t="s">
        <v>185</v>
      </c>
      <c r="P268" s="1" t="s">
        <v>18</v>
      </c>
      <c r="Q268" s="4" t="s">
        <v>1253</v>
      </c>
      <c r="R268" s="6" t="str">
        <f t="shared" si="16"/>
        <v>INSERT INTO mst_QuerysSqlite VALUES('01','266','INSERTAR trx_Correlativos','0','999','-- Id: 266 / NombreQuery: INSERTAR trx_Correlativos 
INSERT INTO
    trx_Correlativos
VALUES
    (
        ?, --IdEmpresa VARCHAR (2),
        ?,--Mac VARCHAR (30),
        ?,--Imei VARCHAR (30),
        (
            SELECT
                Id
            FROM
                mst_Tablas
            WHERE
                IdEmpresa = ?
                AND Dex = ?
            LIMIT 1
        ), --IdTabla VARCHAR(3),
        ?, --Correlativo VARCHAR (500),
        ?, --IdUsuarioCrea VARCHAR (50),
        DATETIME('now', 'localtime'), --FechaHoraCreacion DATETIME,
        ?, --IdUsuarioActualiza VARCHAR (50),
        DATETIME('now', 'localtime') --FechaHoraActualizacion DATETIME
    );','8','NONQUERY','trx_Correlativos','CREATE','AC','44363337',GETDATE(),'44363337',GETDATE())</v>
      </c>
    </row>
    <row r="269" spans="1:18" x14ac:dyDescent="0.35">
      <c r="A269" s="1" t="s">
        <v>15</v>
      </c>
      <c r="B269" s="1" t="s">
        <v>1222</v>
      </c>
      <c r="C269" t="s">
        <v>1170</v>
      </c>
      <c r="D269" s="1" t="s">
        <v>18</v>
      </c>
      <c r="E269">
        <v>999</v>
      </c>
      <c r="F269" t="str">
        <f t="shared" si="14"/>
        <v xml:space="preserve">-- Id: 267 / NombreQuery: LIMPIAR TABLA trx_Correlativos </v>
      </c>
      <c r="G269" s="1">
        <f t="shared" si="15"/>
        <v>0</v>
      </c>
      <c r="H269" s="1" t="s">
        <v>21</v>
      </c>
      <c r="I269" s="1" t="s">
        <v>1088</v>
      </c>
      <c r="J269" s="1" t="s">
        <v>143</v>
      </c>
      <c r="K269" s="1" t="s">
        <v>24</v>
      </c>
      <c r="L269" s="1" t="s">
        <v>25</v>
      </c>
      <c r="M269" s="1" t="s">
        <v>185</v>
      </c>
      <c r="N269" s="1" t="s">
        <v>25</v>
      </c>
      <c r="O269" s="1" t="s">
        <v>185</v>
      </c>
      <c r="P269" s="1" t="s">
        <v>18</v>
      </c>
      <c r="R269" s="6" t="str">
        <f t="shared" si="16"/>
        <v>INSERT INTO mst_QuerysSqlite VALUES('01','267','LIMPIAR TABLA trx_Correlativos','0','999','-- Id: 267 / NombreQuery: LIMPIAR TABLA trx_Correlativos ','0','NONQUERY','trx_Correlativos','DELETE','AC','44363337',GETDATE(),'44363337',GETDATE())</v>
      </c>
    </row>
    <row r="270" spans="1:18" x14ac:dyDescent="0.35">
      <c r="A270" s="1" t="s">
        <v>15</v>
      </c>
      <c r="B270" s="1" t="s">
        <v>1227</v>
      </c>
      <c r="C270" t="s">
        <v>1171</v>
      </c>
      <c r="D270" s="1" t="s">
        <v>18</v>
      </c>
      <c r="E270">
        <v>999</v>
      </c>
      <c r="F270" t="str">
        <f t="shared" si="14"/>
        <v xml:space="preserve">-- Id: 268 / NombreQuery: LISTAR trx_Correlativos </v>
      </c>
      <c r="G270" s="1">
        <f t="shared" si="15"/>
        <v>0</v>
      </c>
      <c r="H270" s="1" t="s">
        <v>135</v>
      </c>
      <c r="I270" s="1" t="s">
        <v>1088</v>
      </c>
      <c r="J270" s="1" t="s">
        <v>126</v>
      </c>
      <c r="K270" s="1" t="s">
        <v>24</v>
      </c>
      <c r="L270" s="1" t="s">
        <v>25</v>
      </c>
      <c r="M270" s="1" t="s">
        <v>192</v>
      </c>
      <c r="N270" s="1" t="s">
        <v>25</v>
      </c>
      <c r="O270" s="1" t="s">
        <v>192</v>
      </c>
      <c r="P270" s="1" t="s">
        <v>18</v>
      </c>
      <c r="R270" s="6" t="str">
        <f t="shared" si="16"/>
        <v>INSERT INTO mst_QuerysSqlite VALUES('01','268','LISTAR trx_Correlativos','0','999','-- Id: 268 / NombreQuery: LISTAR trx_Correlativos ','0','DATATABLE','trx_Correlativos','READ','AC','44363337',GETDATE(),'44363337',GETDATE())</v>
      </c>
    </row>
    <row r="271" spans="1:18" x14ac:dyDescent="0.35">
      <c r="A271" s="1" t="s">
        <v>15</v>
      </c>
      <c r="B271" s="1" t="s">
        <v>1228</v>
      </c>
      <c r="C271" t="s">
        <v>1172</v>
      </c>
      <c r="D271" s="1" t="s">
        <v>18</v>
      </c>
      <c r="E271">
        <v>999</v>
      </c>
      <c r="F271" t="str">
        <f t="shared" si="14"/>
        <v xml:space="preserve">-- Id: 269 / NombreQuery: OBTENER trx_Correlativos </v>
      </c>
      <c r="G271" s="1">
        <f t="shared" si="15"/>
        <v>0</v>
      </c>
      <c r="H271" s="1" t="s">
        <v>135</v>
      </c>
      <c r="I271" s="1" t="s">
        <v>1088</v>
      </c>
      <c r="J271" s="1" t="s">
        <v>126</v>
      </c>
      <c r="K271" s="1" t="s">
        <v>24</v>
      </c>
      <c r="L271" s="1" t="s">
        <v>25</v>
      </c>
      <c r="M271" s="1" t="s">
        <v>192</v>
      </c>
      <c r="N271" s="1" t="s">
        <v>25</v>
      </c>
      <c r="O271" s="1" t="s">
        <v>192</v>
      </c>
      <c r="P271" s="1" t="s">
        <v>18</v>
      </c>
      <c r="R271" s="6" t="str">
        <f t="shared" si="16"/>
        <v>INSERT INTO mst_QuerysSqlite VALUES('01','269','OBTENER trx_Correlativos','0','999','-- Id: 269 / NombreQuery: OBTENER trx_Correlativos ','0','DATATABLE','trx_Correlativos','READ','AC','44363337',GETDATE(),'44363337',GETDATE())</v>
      </c>
    </row>
    <row r="272" spans="1:18" x14ac:dyDescent="0.35">
      <c r="A272" s="1" t="s">
        <v>15</v>
      </c>
      <c r="B272" s="1" t="s">
        <v>1229</v>
      </c>
      <c r="C272" s="10" t="s">
        <v>1218</v>
      </c>
      <c r="D272" s="1" t="s">
        <v>18</v>
      </c>
      <c r="E272">
        <v>999</v>
      </c>
      <c r="F272" t="str">
        <f>CONCATENATE("-- Id: ",B272," / NombreQuery: ",C272," ",Q272)</f>
        <v>-- Id: 270 / NombreQuery: OBTENER trx_Correlativos X TABLA Y DISPOSITIVO 
SELECT
    Correlativo
FROM
    trx_Correlativos
WHERE
    IdEmpresa = ?
    AND Mac = ?
    AND Imei = ?
    AND IdTabla = (
        SELECT
            Id
        FROM
            mst_Tablas
        WHERE
            IdEmpresa = ?
            AND Dex = ?
        LIMIT 1
    );</v>
      </c>
      <c r="G272" s="1">
        <f t="shared" si="15"/>
        <v>5</v>
      </c>
      <c r="H272" s="1" t="s">
        <v>135</v>
      </c>
      <c r="I272" s="1" t="s">
        <v>1088</v>
      </c>
      <c r="J272" s="1" t="s">
        <v>126</v>
      </c>
      <c r="K272" s="1" t="s">
        <v>24</v>
      </c>
      <c r="L272" s="1" t="s">
        <v>25</v>
      </c>
      <c r="M272" s="1" t="s">
        <v>192</v>
      </c>
      <c r="N272" s="1" t="s">
        <v>25</v>
      </c>
      <c r="O272" s="1" t="s">
        <v>192</v>
      </c>
      <c r="P272" s="1" t="s">
        <v>18</v>
      </c>
      <c r="Q272" s="4" t="s">
        <v>1255</v>
      </c>
      <c r="R272" s="6" t="str">
        <f t="shared" si="16"/>
        <v>INSERT INTO mst_QuerysSqlite VALUES('01','270','OBTENER trx_Correlativos X TABLA Y DISPOSITIVO','0','999','-- Id: 270 / NombreQuery: OBTENER trx_Correlativos X TABLA Y DISPOSITIVO 
SELECT
    Correlativo
FROM
    trx_Correlativos
WHERE
    IdEmpresa = ?
    AND Mac = ?
    AND Imei = ?
    AND IdTabla = (
        SELECT
            Id
        FROM
            mst_Tablas
        WHERE
            IdEmpresa = ?
            AND Dex = ?
        LIMIT 1
    );','5','DATATABLE','trx_Correlativos','READ','AC','44363337',GETDATE(),'44363337',GETDATE())</v>
      </c>
    </row>
    <row r="273" spans="1:18" s="12" customFormat="1" ht="57" x14ac:dyDescent="0.35">
      <c r="A273" s="12" t="s">
        <v>15</v>
      </c>
      <c r="B273" s="1" t="s">
        <v>1230</v>
      </c>
      <c r="C273" s="11" t="s">
        <v>1225</v>
      </c>
      <c r="D273" s="12" t="s">
        <v>18</v>
      </c>
      <c r="E273" s="13">
        <v>999</v>
      </c>
      <c r="F273" s="13" t="str">
        <f>CONCATENATE("-- Id: ",B273," / NombreQuery: ",C273," ",Q273)</f>
        <v xml:space="preserve">-- Id: 271 / NombreQuery: TRANSFERIR trx_Correlativos 
EXEC sp_Dgm_Correlativos_TransferirCorrelativos </v>
      </c>
      <c r="G273" s="12">
        <f t="shared" si="15"/>
        <v>0</v>
      </c>
      <c r="H273" s="12" t="s">
        <v>135</v>
      </c>
      <c r="I273" s="12" t="s">
        <v>1088</v>
      </c>
      <c r="J273" s="12" t="s">
        <v>126</v>
      </c>
      <c r="K273" s="12" t="s">
        <v>24</v>
      </c>
      <c r="L273" s="12" t="s">
        <v>25</v>
      </c>
      <c r="M273" s="12" t="s">
        <v>192</v>
      </c>
      <c r="N273" s="12" t="s">
        <v>25</v>
      </c>
      <c r="O273" s="12" t="s">
        <v>192</v>
      </c>
      <c r="P273" s="12" t="s">
        <v>18</v>
      </c>
      <c r="Q273" s="14" t="s">
        <v>2054</v>
      </c>
      <c r="R273" s="15" t="str">
        <f>CONCATENATE("INSERT INTO mst_QuerysSqlite VALUES('",A273,"','",B273,"','",C273,"','",D273,"','",E273,"','",SUBSTITUTE(F273,"''","''''"),"','",G273,"','",H273,"','",I273,"','",J273,"','",K273,"','44363337',GETDATE(),'44363337',GETDATE())")</f>
        <v>INSERT INTO mst_QuerysSqlite VALUES('01','271','TRANSFERIR trx_Correlativos','0','999','-- Id: 271 / NombreQuery: TRANSFERIR trx_Correlativos 
EXEC sp_Dgm_Correlativos_TransferirCorrelativos ','0','DATATABLE','trx_Correlativos','READ','AC','44363337',GETDATE(),'44363337',GETDATE())</v>
      </c>
    </row>
  </sheetData>
  <sortState xmlns:xlrd2="http://schemas.microsoft.com/office/spreadsheetml/2017/richdata2" ref="A2:R224">
    <sortCondition ref="P2:P224"/>
    <sortCondition ref="E2:E224"/>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BC49-120B-4297-AE70-601F02EE5144}">
  <dimension ref="A1:O216"/>
  <sheetViews>
    <sheetView topLeftCell="A163" workbookViewId="0">
      <selection activeCell="F16" sqref="F16"/>
    </sheetView>
  </sheetViews>
  <sheetFormatPr baseColWidth="10" defaultRowHeight="14.25" x14ac:dyDescent="0.35"/>
  <cols>
    <col min="3" max="3" width="53.140625" bestFit="1" customWidth="1"/>
    <col min="6" max="6" width="11.42578125" style="1"/>
    <col min="9" max="9" width="29.5703125" customWidth="1"/>
  </cols>
  <sheetData>
    <row r="1" spans="1:15" s="1" customFormat="1" x14ac:dyDescent="0.35"/>
    <row r="2" spans="1:15" x14ac:dyDescent="0.35">
      <c r="A2">
        <v>1</v>
      </c>
      <c r="B2">
        <v>1</v>
      </c>
      <c r="C2" t="s">
        <v>17</v>
      </c>
      <c r="D2">
        <v>0</v>
      </c>
      <c r="E2">
        <v>1</v>
      </c>
      <c r="F2" s="1" t="s">
        <v>864</v>
      </c>
      <c r="G2">
        <v>0</v>
      </c>
      <c r="H2" t="s">
        <v>21</v>
      </c>
      <c r="I2" t="s">
        <v>22</v>
      </c>
      <c r="J2" t="s">
        <v>23</v>
      </c>
      <c r="K2" t="s">
        <v>24</v>
      </c>
      <c r="L2">
        <v>44363337</v>
      </c>
      <c r="M2" s="7">
        <v>44725.495393715275</v>
      </c>
      <c r="N2">
        <v>44363337</v>
      </c>
      <c r="O2" s="7">
        <v>44725.495393715275</v>
      </c>
    </row>
    <row r="3" spans="1:15" x14ac:dyDescent="0.35">
      <c r="A3">
        <v>1</v>
      </c>
      <c r="B3">
        <v>2</v>
      </c>
      <c r="C3" t="s">
        <v>28</v>
      </c>
      <c r="D3">
        <v>0</v>
      </c>
      <c r="E3">
        <v>2</v>
      </c>
      <c r="F3" s="1" t="s">
        <v>865</v>
      </c>
      <c r="G3">
        <v>0</v>
      </c>
      <c r="H3" t="s">
        <v>21</v>
      </c>
      <c r="I3" t="s">
        <v>31</v>
      </c>
      <c r="J3" t="s">
        <v>23</v>
      </c>
      <c r="K3" t="s">
        <v>24</v>
      </c>
      <c r="L3">
        <v>44363337</v>
      </c>
      <c r="M3" s="7">
        <v>44725.495393715275</v>
      </c>
      <c r="N3">
        <v>44363337</v>
      </c>
      <c r="O3" s="7">
        <v>44725.495393715275</v>
      </c>
    </row>
    <row r="4" spans="1:15" x14ac:dyDescent="0.35">
      <c r="A4">
        <v>1</v>
      </c>
      <c r="B4">
        <v>3</v>
      </c>
      <c r="C4" t="s">
        <v>33</v>
      </c>
      <c r="D4">
        <v>0</v>
      </c>
      <c r="E4">
        <v>3</v>
      </c>
      <c r="F4" s="1" t="s">
        <v>866</v>
      </c>
      <c r="G4">
        <v>0</v>
      </c>
      <c r="H4" t="s">
        <v>21</v>
      </c>
      <c r="I4" t="s">
        <v>36</v>
      </c>
      <c r="J4" t="s">
        <v>23</v>
      </c>
      <c r="K4" t="s">
        <v>24</v>
      </c>
      <c r="L4">
        <v>44363337</v>
      </c>
      <c r="M4" s="7">
        <v>44725.495393900463</v>
      </c>
      <c r="N4">
        <v>44363337</v>
      </c>
      <c r="O4" s="7">
        <v>44725.495393900463</v>
      </c>
    </row>
    <row r="5" spans="1:15" x14ac:dyDescent="0.35">
      <c r="A5">
        <v>1</v>
      </c>
      <c r="B5">
        <v>4</v>
      </c>
      <c r="C5" t="s">
        <v>39</v>
      </c>
      <c r="D5">
        <v>0</v>
      </c>
      <c r="E5">
        <v>4</v>
      </c>
      <c r="F5" s="1" t="s">
        <v>867</v>
      </c>
      <c r="G5">
        <v>0</v>
      </c>
      <c r="H5" t="s">
        <v>21</v>
      </c>
      <c r="I5" t="s">
        <v>42</v>
      </c>
      <c r="J5" t="s">
        <v>23</v>
      </c>
      <c r="K5" t="s">
        <v>24</v>
      </c>
      <c r="L5">
        <v>44363337</v>
      </c>
      <c r="M5" s="7">
        <v>44725.495393900463</v>
      </c>
      <c r="N5">
        <v>44363337</v>
      </c>
      <c r="O5" s="7">
        <v>44725.495393900463</v>
      </c>
    </row>
    <row r="6" spans="1:15" x14ac:dyDescent="0.35">
      <c r="A6">
        <v>1</v>
      </c>
      <c r="B6">
        <v>5</v>
      </c>
      <c r="C6" t="s">
        <v>44</v>
      </c>
      <c r="D6">
        <v>0</v>
      </c>
      <c r="E6">
        <v>5</v>
      </c>
      <c r="F6" s="1" t="s">
        <v>868</v>
      </c>
      <c r="G6">
        <v>0</v>
      </c>
      <c r="H6" t="s">
        <v>21</v>
      </c>
      <c r="I6" t="s">
        <v>47</v>
      </c>
      <c r="J6" t="s">
        <v>23</v>
      </c>
      <c r="K6" t="s">
        <v>24</v>
      </c>
      <c r="L6">
        <v>44363337</v>
      </c>
      <c r="M6" s="7">
        <v>44725.495394097219</v>
      </c>
      <c r="N6">
        <v>44363337</v>
      </c>
      <c r="O6" s="7">
        <v>44725.495394097219</v>
      </c>
    </row>
    <row r="7" spans="1:15" x14ac:dyDescent="0.35">
      <c r="A7">
        <v>1</v>
      </c>
      <c r="B7">
        <v>6</v>
      </c>
      <c r="C7" t="s">
        <v>50</v>
      </c>
      <c r="D7">
        <v>0</v>
      </c>
      <c r="E7">
        <v>6</v>
      </c>
      <c r="F7" s="1" t="s">
        <v>869</v>
      </c>
      <c r="G7">
        <v>0</v>
      </c>
      <c r="H7" t="s">
        <v>21</v>
      </c>
      <c r="I7" t="s">
        <v>53</v>
      </c>
      <c r="J7" t="s">
        <v>23</v>
      </c>
      <c r="K7" t="s">
        <v>24</v>
      </c>
      <c r="L7">
        <v>44363337</v>
      </c>
      <c r="M7" s="7">
        <v>44725.495394097219</v>
      </c>
      <c r="N7">
        <v>44363337</v>
      </c>
      <c r="O7" s="7">
        <v>44725.495394097219</v>
      </c>
    </row>
    <row r="8" spans="1:15" x14ac:dyDescent="0.35">
      <c r="A8">
        <v>1</v>
      </c>
      <c r="B8">
        <v>7</v>
      </c>
      <c r="C8" t="s">
        <v>55</v>
      </c>
      <c r="D8">
        <v>0</v>
      </c>
      <c r="E8">
        <v>7</v>
      </c>
      <c r="F8" s="1" t="s">
        <v>870</v>
      </c>
      <c r="G8">
        <v>0</v>
      </c>
      <c r="H8" t="s">
        <v>21</v>
      </c>
      <c r="I8" t="s">
        <v>58</v>
      </c>
      <c r="J8" t="s">
        <v>23</v>
      </c>
      <c r="K8" t="s">
        <v>24</v>
      </c>
      <c r="L8">
        <v>44363337</v>
      </c>
      <c r="M8" s="7">
        <v>44725.495394247686</v>
      </c>
      <c r="N8">
        <v>44363337</v>
      </c>
      <c r="O8" s="7">
        <v>44725.495394247686</v>
      </c>
    </row>
    <row r="9" spans="1:15" x14ac:dyDescent="0.35">
      <c r="A9">
        <v>1</v>
      </c>
      <c r="B9">
        <v>8</v>
      </c>
      <c r="C9" t="s">
        <v>61</v>
      </c>
      <c r="D9">
        <v>0</v>
      </c>
      <c r="E9">
        <v>8</v>
      </c>
      <c r="F9" s="1" t="s">
        <v>871</v>
      </c>
      <c r="G9">
        <v>0</v>
      </c>
      <c r="H9" t="s">
        <v>21</v>
      </c>
      <c r="I9" t="s">
        <v>64</v>
      </c>
      <c r="J9" t="s">
        <v>23</v>
      </c>
      <c r="K9" t="s">
        <v>24</v>
      </c>
      <c r="L9">
        <v>44363337</v>
      </c>
      <c r="M9" s="7">
        <v>44725.495394247686</v>
      </c>
      <c r="N9">
        <v>44363337</v>
      </c>
      <c r="O9" s="7">
        <v>44725.495394247686</v>
      </c>
    </row>
    <row r="10" spans="1:15" x14ac:dyDescent="0.35">
      <c r="A10">
        <v>1</v>
      </c>
      <c r="B10">
        <v>9</v>
      </c>
      <c r="C10" t="s">
        <v>66</v>
      </c>
      <c r="D10">
        <v>0</v>
      </c>
      <c r="E10">
        <v>9</v>
      </c>
      <c r="F10" s="1" t="s">
        <v>872</v>
      </c>
      <c r="G10">
        <v>0</v>
      </c>
      <c r="H10" t="s">
        <v>21</v>
      </c>
      <c r="I10" t="s">
        <v>69</v>
      </c>
      <c r="J10" t="s">
        <v>23</v>
      </c>
      <c r="K10" t="s">
        <v>24</v>
      </c>
      <c r="L10">
        <v>44363337</v>
      </c>
      <c r="M10" s="7">
        <v>44725.495394444442</v>
      </c>
      <c r="N10">
        <v>44363337</v>
      </c>
      <c r="O10" s="7">
        <v>44725.495394444442</v>
      </c>
    </row>
    <row r="11" spans="1:15" x14ac:dyDescent="0.35">
      <c r="A11">
        <v>1</v>
      </c>
      <c r="B11">
        <v>10</v>
      </c>
      <c r="C11" t="s">
        <v>72</v>
      </c>
      <c r="D11">
        <v>0</v>
      </c>
      <c r="E11">
        <v>10</v>
      </c>
      <c r="F11" s="1" t="s">
        <v>873</v>
      </c>
      <c r="G11">
        <v>0</v>
      </c>
      <c r="H11" t="s">
        <v>21</v>
      </c>
      <c r="I11" t="s">
        <v>75</v>
      </c>
      <c r="J11" t="s">
        <v>23</v>
      </c>
      <c r="K11" t="s">
        <v>24</v>
      </c>
      <c r="L11">
        <v>44363337</v>
      </c>
      <c r="M11" s="7">
        <v>44725.495394444442</v>
      </c>
      <c r="N11">
        <v>44363337</v>
      </c>
      <c r="O11" s="7">
        <v>44725.495394444442</v>
      </c>
    </row>
    <row r="12" spans="1:15" x14ac:dyDescent="0.35">
      <c r="A12">
        <v>1</v>
      </c>
      <c r="B12">
        <v>11</v>
      </c>
      <c r="C12" t="s">
        <v>77</v>
      </c>
      <c r="D12">
        <v>0</v>
      </c>
      <c r="E12">
        <v>11</v>
      </c>
      <c r="F12" s="1" t="s">
        <v>874</v>
      </c>
      <c r="G12">
        <v>0</v>
      </c>
      <c r="H12" t="s">
        <v>21</v>
      </c>
      <c r="I12" t="s">
        <v>80</v>
      </c>
      <c r="J12" t="s">
        <v>23</v>
      </c>
      <c r="K12" t="s">
        <v>24</v>
      </c>
      <c r="L12">
        <v>44363337</v>
      </c>
      <c r="M12" s="7">
        <v>44725.495394641206</v>
      </c>
      <c r="N12">
        <v>44363337</v>
      </c>
      <c r="O12" s="7">
        <v>44725.495394641206</v>
      </c>
    </row>
    <row r="13" spans="1:15" x14ac:dyDescent="0.35">
      <c r="A13">
        <v>1</v>
      </c>
      <c r="B13">
        <v>12</v>
      </c>
      <c r="C13" t="s">
        <v>83</v>
      </c>
      <c r="D13">
        <v>1</v>
      </c>
      <c r="E13">
        <v>12</v>
      </c>
      <c r="F13" s="1" t="s">
        <v>875</v>
      </c>
      <c r="G13">
        <v>0</v>
      </c>
      <c r="H13" t="s">
        <v>21</v>
      </c>
      <c r="I13" t="s">
        <v>86</v>
      </c>
      <c r="J13" t="s">
        <v>23</v>
      </c>
      <c r="K13" t="s">
        <v>24</v>
      </c>
      <c r="L13">
        <v>44363337</v>
      </c>
      <c r="M13" s="7">
        <v>44725.495394641206</v>
      </c>
      <c r="N13">
        <v>44363337</v>
      </c>
      <c r="O13" s="7">
        <v>44725.495394641206</v>
      </c>
    </row>
    <row r="14" spans="1:15" x14ac:dyDescent="0.35">
      <c r="A14">
        <v>1</v>
      </c>
      <c r="B14">
        <v>13</v>
      </c>
      <c r="C14" t="s">
        <v>88</v>
      </c>
      <c r="D14">
        <v>1</v>
      </c>
      <c r="E14">
        <v>13</v>
      </c>
      <c r="F14" s="1" t="s">
        <v>1215</v>
      </c>
      <c r="G14">
        <v>0</v>
      </c>
      <c r="H14" t="s">
        <v>21</v>
      </c>
      <c r="I14" t="s">
        <v>91</v>
      </c>
      <c r="J14" t="s">
        <v>23</v>
      </c>
      <c r="K14" t="s">
        <v>24</v>
      </c>
      <c r="L14">
        <v>44363337</v>
      </c>
      <c r="M14" s="7">
        <v>44725.495394791666</v>
      </c>
      <c r="N14">
        <v>44363337</v>
      </c>
      <c r="O14" s="7">
        <v>44725.495394791666</v>
      </c>
    </row>
    <row r="15" spans="1:15" x14ac:dyDescent="0.35">
      <c r="A15">
        <v>1</v>
      </c>
      <c r="B15">
        <v>14</v>
      </c>
      <c r="C15" t="s">
        <v>94</v>
      </c>
      <c r="D15">
        <v>0</v>
      </c>
      <c r="E15">
        <v>14</v>
      </c>
      <c r="F15" s="1" t="s">
        <v>876</v>
      </c>
      <c r="G15">
        <v>0</v>
      </c>
      <c r="H15" t="s">
        <v>21</v>
      </c>
      <c r="I15" t="s">
        <v>96</v>
      </c>
      <c r="J15" t="s">
        <v>23</v>
      </c>
      <c r="K15" t="s">
        <v>24</v>
      </c>
      <c r="L15">
        <v>44363337</v>
      </c>
      <c r="M15" s="7">
        <v>44725.495394791666</v>
      </c>
      <c r="N15">
        <v>44363337</v>
      </c>
      <c r="O15" s="7">
        <v>44725.495394791666</v>
      </c>
    </row>
    <row r="16" spans="1:15" x14ac:dyDescent="0.35">
      <c r="A16">
        <v>1</v>
      </c>
      <c r="B16">
        <v>15</v>
      </c>
      <c r="C16" t="s">
        <v>98</v>
      </c>
      <c r="D16">
        <v>0</v>
      </c>
      <c r="E16">
        <v>15</v>
      </c>
      <c r="F16" s="1" t="s">
        <v>1074</v>
      </c>
      <c r="G16">
        <v>0</v>
      </c>
      <c r="H16" t="s">
        <v>21</v>
      </c>
      <c r="I16" t="s">
        <v>100</v>
      </c>
      <c r="J16" t="s">
        <v>23</v>
      </c>
      <c r="K16" t="s">
        <v>24</v>
      </c>
      <c r="L16">
        <v>44363337</v>
      </c>
      <c r="M16" s="7">
        <v>44725.495394988429</v>
      </c>
      <c r="N16">
        <v>44363337</v>
      </c>
      <c r="O16" s="7">
        <v>44725.495394988429</v>
      </c>
    </row>
    <row r="17" spans="1:15" x14ac:dyDescent="0.35">
      <c r="A17">
        <v>1</v>
      </c>
      <c r="B17">
        <v>16</v>
      </c>
      <c r="C17" t="s">
        <v>103</v>
      </c>
      <c r="D17">
        <v>0</v>
      </c>
      <c r="E17">
        <v>16</v>
      </c>
      <c r="F17" s="1" t="s">
        <v>877</v>
      </c>
      <c r="G17">
        <v>0</v>
      </c>
      <c r="H17" t="s">
        <v>21</v>
      </c>
      <c r="I17" t="s">
        <v>106</v>
      </c>
      <c r="J17" t="s">
        <v>23</v>
      </c>
      <c r="K17" t="s">
        <v>24</v>
      </c>
      <c r="L17">
        <v>44363337</v>
      </c>
      <c r="M17" s="7">
        <v>44725.49539517361</v>
      </c>
      <c r="N17">
        <v>44363337</v>
      </c>
      <c r="O17" s="7">
        <v>44725.49539517361</v>
      </c>
    </row>
    <row r="18" spans="1:15" x14ac:dyDescent="0.35">
      <c r="A18">
        <v>1</v>
      </c>
      <c r="B18">
        <v>17</v>
      </c>
      <c r="C18" t="s">
        <v>109</v>
      </c>
      <c r="D18">
        <v>0</v>
      </c>
      <c r="E18">
        <v>17</v>
      </c>
      <c r="F18" s="1" t="s">
        <v>878</v>
      </c>
      <c r="G18">
        <v>0</v>
      </c>
      <c r="H18" t="s">
        <v>21</v>
      </c>
      <c r="I18" t="s">
        <v>111</v>
      </c>
      <c r="J18" t="s">
        <v>23</v>
      </c>
      <c r="K18" t="s">
        <v>24</v>
      </c>
      <c r="L18">
        <v>44363337</v>
      </c>
      <c r="M18" s="7">
        <v>44725.49539517361</v>
      </c>
      <c r="N18">
        <v>44363337</v>
      </c>
      <c r="O18" s="7">
        <v>44725.49539517361</v>
      </c>
    </row>
    <row r="19" spans="1:15" x14ac:dyDescent="0.35">
      <c r="A19">
        <v>1</v>
      </c>
      <c r="B19">
        <v>18</v>
      </c>
      <c r="C19" t="s">
        <v>113</v>
      </c>
      <c r="D19">
        <v>0</v>
      </c>
      <c r="E19">
        <v>18</v>
      </c>
      <c r="F19" s="1" t="s">
        <v>879</v>
      </c>
      <c r="G19">
        <v>0</v>
      </c>
      <c r="H19" t="s">
        <v>21</v>
      </c>
      <c r="I19" t="s">
        <v>115</v>
      </c>
      <c r="J19" t="s">
        <v>23</v>
      </c>
      <c r="K19" t="s">
        <v>24</v>
      </c>
      <c r="L19">
        <v>44363337</v>
      </c>
      <c r="M19" s="7">
        <v>44725.495395370373</v>
      </c>
      <c r="N19">
        <v>44363337</v>
      </c>
      <c r="O19" s="7">
        <v>44725.495395370373</v>
      </c>
    </row>
    <row r="20" spans="1:15" x14ac:dyDescent="0.35">
      <c r="A20">
        <v>1</v>
      </c>
      <c r="B20">
        <v>19</v>
      </c>
      <c r="C20" t="s">
        <v>118</v>
      </c>
      <c r="D20">
        <v>1</v>
      </c>
      <c r="E20">
        <v>19</v>
      </c>
      <c r="F20" s="1" t="s">
        <v>880</v>
      </c>
      <c r="G20">
        <v>0</v>
      </c>
      <c r="H20" t="s">
        <v>21</v>
      </c>
      <c r="I20" t="s">
        <v>120</v>
      </c>
      <c r="J20" t="s">
        <v>23</v>
      </c>
      <c r="K20" t="s">
        <v>24</v>
      </c>
      <c r="L20">
        <v>44363337</v>
      </c>
      <c r="M20" s="7">
        <v>44725.495395370373</v>
      </c>
      <c r="N20">
        <v>44363337</v>
      </c>
      <c r="O20" s="7">
        <v>44725.495395370373</v>
      </c>
    </row>
    <row r="21" spans="1:15" x14ac:dyDescent="0.35">
      <c r="A21">
        <v>1</v>
      </c>
      <c r="B21">
        <v>20</v>
      </c>
      <c r="C21" t="s">
        <v>122</v>
      </c>
      <c r="D21">
        <v>0</v>
      </c>
      <c r="E21">
        <v>0</v>
      </c>
      <c r="F21" s="1" t="s">
        <v>881</v>
      </c>
      <c r="G21">
        <v>2</v>
      </c>
      <c r="H21" t="s">
        <v>124</v>
      </c>
      <c r="I21" t="s">
        <v>125</v>
      </c>
      <c r="J21" t="s">
        <v>126</v>
      </c>
      <c r="K21" t="s">
        <v>24</v>
      </c>
      <c r="L21">
        <v>44363337</v>
      </c>
      <c r="M21" s="7">
        <v>44725.495395520833</v>
      </c>
      <c r="N21">
        <v>44363337</v>
      </c>
      <c r="O21" s="7">
        <v>44725.495395520833</v>
      </c>
    </row>
    <row r="22" spans="1:15" x14ac:dyDescent="0.35">
      <c r="A22">
        <v>1</v>
      </c>
      <c r="B22">
        <v>21</v>
      </c>
      <c r="C22" t="s">
        <v>129</v>
      </c>
      <c r="D22">
        <v>0</v>
      </c>
      <c r="E22">
        <v>0</v>
      </c>
      <c r="F22" s="1" t="s">
        <v>882</v>
      </c>
      <c r="G22">
        <v>5</v>
      </c>
      <c r="H22" t="s">
        <v>21</v>
      </c>
      <c r="I22" t="s">
        <v>69</v>
      </c>
      <c r="J22" t="s">
        <v>131</v>
      </c>
      <c r="K22" t="s">
        <v>24</v>
      </c>
      <c r="L22">
        <v>44363337</v>
      </c>
      <c r="M22" s="7">
        <v>44725.495395520833</v>
      </c>
      <c r="N22">
        <v>44363337</v>
      </c>
      <c r="O22" s="7">
        <v>44725.495395520833</v>
      </c>
    </row>
    <row r="23" spans="1:15" x14ac:dyDescent="0.35">
      <c r="A23">
        <v>1</v>
      </c>
      <c r="B23">
        <v>22</v>
      </c>
      <c r="C23" t="s">
        <v>133</v>
      </c>
      <c r="D23">
        <v>0</v>
      </c>
      <c r="E23">
        <v>0</v>
      </c>
      <c r="F23" s="1" t="s">
        <v>883</v>
      </c>
      <c r="G23">
        <v>1</v>
      </c>
      <c r="H23" t="s">
        <v>135</v>
      </c>
      <c r="I23" t="s">
        <v>69</v>
      </c>
      <c r="J23" t="s">
        <v>126</v>
      </c>
      <c r="K23" t="s">
        <v>24</v>
      </c>
      <c r="L23">
        <v>44363337</v>
      </c>
      <c r="M23" s="7">
        <v>44725.495395717589</v>
      </c>
      <c r="N23">
        <v>44363337</v>
      </c>
      <c r="O23" s="7">
        <v>44725.495395717589</v>
      </c>
    </row>
    <row r="24" spans="1:15" x14ac:dyDescent="0.35">
      <c r="A24">
        <v>1</v>
      </c>
      <c r="B24">
        <v>23</v>
      </c>
      <c r="C24" t="s">
        <v>138</v>
      </c>
      <c r="D24">
        <v>0</v>
      </c>
      <c r="E24">
        <v>0</v>
      </c>
      <c r="F24" s="1" t="s">
        <v>884</v>
      </c>
      <c r="G24">
        <v>0</v>
      </c>
      <c r="H24" t="s">
        <v>135</v>
      </c>
      <c r="I24" t="s">
        <v>69</v>
      </c>
      <c r="J24" t="s">
        <v>126</v>
      </c>
      <c r="K24" t="s">
        <v>24</v>
      </c>
      <c r="L24">
        <v>44363337</v>
      </c>
      <c r="M24" s="7">
        <v>44725.495395717589</v>
      </c>
      <c r="N24">
        <v>44363337</v>
      </c>
      <c r="O24" s="7">
        <v>44725.495395717589</v>
      </c>
    </row>
    <row r="25" spans="1:15" x14ac:dyDescent="0.35">
      <c r="A25">
        <v>1</v>
      </c>
      <c r="B25">
        <v>24</v>
      </c>
      <c r="C25" t="s">
        <v>141</v>
      </c>
      <c r="D25">
        <v>0</v>
      </c>
      <c r="E25">
        <v>0</v>
      </c>
      <c r="F25" s="1" t="s">
        <v>885</v>
      </c>
      <c r="G25">
        <v>2</v>
      </c>
      <c r="H25" t="s">
        <v>21</v>
      </c>
      <c r="I25" t="s">
        <v>69</v>
      </c>
      <c r="J25" t="s">
        <v>143</v>
      </c>
      <c r="K25" t="s">
        <v>24</v>
      </c>
      <c r="L25">
        <v>44363337</v>
      </c>
      <c r="M25" s="7">
        <v>44725.495395914353</v>
      </c>
      <c r="N25">
        <v>44363337</v>
      </c>
      <c r="O25" s="7">
        <v>44725.495395914353</v>
      </c>
    </row>
    <row r="26" spans="1:15" x14ac:dyDescent="0.35">
      <c r="A26">
        <v>1</v>
      </c>
      <c r="B26">
        <v>25</v>
      </c>
      <c r="C26" t="s">
        <v>146</v>
      </c>
      <c r="D26">
        <v>0</v>
      </c>
      <c r="E26">
        <v>0</v>
      </c>
      <c r="F26" s="1" t="s">
        <v>886</v>
      </c>
      <c r="G26">
        <v>0</v>
      </c>
      <c r="H26" t="s">
        <v>21</v>
      </c>
      <c r="I26" t="s">
        <v>69</v>
      </c>
      <c r="J26" t="s">
        <v>148</v>
      </c>
      <c r="K26" t="s">
        <v>24</v>
      </c>
      <c r="L26">
        <v>44363337</v>
      </c>
      <c r="M26" s="7">
        <v>44725.495395914353</v>
      </c>
      <c r="N26">
        <v>44363337</v>
      </c>
      <c r="O26" s="7">
        <v>44725.495395914353</v>
      </c>
    </row>
    <row r="27" spans="1:15" x14ac:dyDescent="0.35">
      <c r="A27">
        <v>1</v>
      </c>
      <c r="B27">
        <v>26</v>
      </c>
      <c r="C27" t="s">
        <v>150</v>
      </c>
      <c r="D27">
        <v>0</v>
      </c>
      <c r="E27">
        <v>0</v>
      </c>
      <c r="F27" s="1" t="s">
        <v>887</v>
      </c>
      <c r="G27">
        <v>6</v>
      </c>
      <c r="H27" t="s">
        <v>21</v>
      </c>
      <c r="I27" t="s">
        <v>69</v>
      </c>
      <c r="J27" t="s">
        <v>152</v>
      </c>
      <c r="K27" t="s">
        <v>24</v>
      </c>
      <c r="L27">
        <v>44363337</v>
      </c>
      <c r="M27" s="7">
        <v>44725.495396064813</v>
      </c>
      <c r="N27">
        <v>44363337</v>
      </c>
      <c r="O27" s="7">
        <v>44725.495396064813</v>
      </c>
    </row>
    <row r="28" spans="1:15" x14ac:dyDescent="0.35">
      <c r="A28">
        <v>1</v>
      </c>
      <c r="B28">
        <v>27</v>
      </c>
      <c r="C28" t="s">
        <v>155</v>
      </c>
      <c r="D28">
        <v>0</v>
      </c>
      <c r="E28">
        <v>0</v>
      </c>
      <c r="F28" s="1" t="s">
        <v>888</v>
      </c>
      <c r="G28">
        <v>0</v>
      </c>
      <c r="H28" t="s">
        <v>21</v>
      </c>
      <c r="I28" t="s">
        <v>69</v>
      </c>
      <c r="J28" t="s">
        <v>143</v>
      </c>
      <c r="K28" t="s">
        <v>24</v>
      </c>
      <c r="L28">
        <v>44363337</v>
      </c>
      <c r="M28" s="7">
        <v>44725.495396064813</v>
      </c>
      <c r="N28">
        <v>44363337</v>
      </c>
      <c r="O28" s="7">
        <v>44725.495396064813</v>
      </c>
    </row>
    <row r="29" spans="1:15" x14ac:dyDescent="0.35">
      <c r="A29">
        <v>1</v>
      </c>
      <c r="B29">
        <v>28</v>
      </c>
      <c r="C29" t="s">
        <v>158</v>
      </c>
      <c r="D29">
        <v>0</v>
      </c>
      <c r="E29">
        <v>0</v>
      </c>
      <c r="F29" s="1" t="s">
        <v>889</v>
      </c>
      <c r="G29">
        <v>0</v>
      </c>
      <c r="H29" t="s">
        <v>135</v>
      </c>
      <c r="I29" t="s">
        <v>69</v>
      </c>
      <c r="J29" t="s">
        <v>126</v>
      </c>
      <c r="K29" t="s">
        <v>24</v>
      </c>
      <c r="L29">
        <v>44363337</v>
      </c>
      <c r="M29" s="7">
        <v>44725.495396261576</v>
      </c>
      <c r="N29">
        <v>44363337</v>
      </c>
      <c r="O29" s="7">
        <v>44725.495396261576</v>
      </c>
    </row>
    <row r="30" spans="1:15" x14ac:dyDescent="0.35">
      <c r="A30">
        <v>1</v>
      </c>
      <c r="B30">
        <v>29</v>
      </c>
      <c r="C30" t="s">
        <v>162</v>
      </c>
      <c r="D30">
        <v>0</v>
      </c>
      <c r="E30">
        <v>0</v>
      </c>
      <c r="F30" s="1" t="s">
        <v>890</v>
      </c>
      <c r="G30">
        <v>2</v>
      </c>
      <c r="H30" t="s">
        <v>135</v>
      </c>
      <c r="I30" t="s">
        <v>69</v>
      </c>
      <c r="J30" t="s">
        <v>126</v>
      </c>
      <c r="K30" t="s">
        <v>24</v>
      </c>
      <c r="L30">
        <v>44363337</v>
      </c>
      <c r="M30" s="7">
        <v>44725.495396446757</v>
      </c>
      <c r="N30">
        <v>44363337</v>
      </c>
      <c r="O30" s="7">
        <v>44725.495396446757</v>
      </c>
    </row>
    <row r="31" spans="1:15" x14ac:dyDescent="0.35">
      <c r="A31">
        <v>1</v>
      </c>
      <c r="B31">
        <v>30</v>
      </c>
      <c r="C31" t="s">
        <v>166</v>
      </c>
      <c r="D31">
        <v>0</v>
      </c>
      <c r="E31">
        <v>0</v>
      </c>
      <c r="F31" s="1" t="s">
        <v>891</v>
      </c>
      <c r="G31">
        <v>5</v>
      </c>
      <c r="H31" t="s">
        <v>21</v>
      </c>
      <c r="I31" t="s">
        <v>80</v>
      </c>
      <c r="J31" t="s">
        <v>131</v>
      </c>
      <c r="K31" t="s">
        <v>24</v>
      </c>
      <c r="L31">
        <v>44363337</v>
      </c>
      <c r="M31" s="7">
        <v>44725.495396446757</v>
      </c>
      <c r="N31">
        <v>44363337</v>
      </c>
      <c r="O31" s="7">
        <v>44725.495396446757</v>
      </c>
    </row>
    <row r="32" spans="1:15" x14ac:dyDescent="0.35">
      <c r="A32">
        <v>1</v>
      </c>
      <c r="B32">
        <v>31</v>
      </c>
      <c r="C32" t="s">
        <v>169</v>
      </c>
      <c r="D32">
        <v>0</v>
      </c>
      <c r="E32">
        <v>0</v>
      </c>
      <c r="F32" s="1" t="s">
        <v>892</v>
      </c>
      <c r="G32">
        <v>1</v>
      </c>
      <c r="H32" t="s">
        <v>135</v>
      </c>
      <c r="I32" t="s">
        <v>80</v>
      </c>
      <c r="J32" t="s">
        <v>126</v>
      </c>
      <c r="K32" t="s">
        <v>24</v>
      </c>
      <c r="L32">
        <v>44363337</v>
      </c>
      <c r="M32" s="7">
        <v>44725.4953966088</v>
      </c>
      <c r="N32">
        <v>44363337</v>
      </c>
      <c r="O32" s="7">
        <v>44725.4953966088</v>
      </c>
    </row>
    <row r="33" spans="1:15" x14ac:dyDescent="0.35">
      <c r="A33">
        <v>1</v>
      </c>
      <c r="B33">
        <v>32</v>
      </c>
      <c r="C33" t="s">
        <v>173</v>
      </c>
      <c r="D33">
        <v>0</v>
      </c>
      <c r="E33">
        <v>0</v>
      </c>
      <c r="F33" s="1" t="s">
        <v>893</v>
      </c>
      <c r="G33">
        <v>0</v>
      </c>
      <c r="H33" t="s">
        <v>135</v>
      </c>
      <c r="I33" t="s">
        <v>80</v>
      </c>
      <c r="J33" t="s">
        <v>126</v>
      </c>
      <c r="K33" t="s">
        <v>24</v>
      </c>
      <c r="L33">
        <v>44363337</v>
      </c>
      <c r="M33" s="7">
        <v>44725.4953966088</v>
      </c>
      <c r="N33">
        <v>44363337</v>
      </c>
      <c r="O33" s="7">
        <v>44725.4953966088</v>
      </c>
    </row>
    <row r="34" spans="1:15" x14ac:dyDescent="0.35">
      <c r="A34">
        <v>1</v>
      </c>
      <c r="B34">
        <v>33</v>
      </c>
      <c r="C34" t="s">
        <v>176</v>
      </c>
      <c r="D34">
        <v>0</v>
      </c>
      <c r="E34">
        <v>0</v>
      </c>
      <c r="F34" s="1" t="s">
        <v>894</v>
      </c>
      <c r="G34">
        <v>2</v>
      </c>
      <c r="H34" t="s">
        <v>21</v>
      </c>
      <c r="I34" t="s">
        <v>80</v>
      </c>
      <c r="J34" t="s">
        <v>143</v>
      </c>
      <c r="K34" t="s">
        <v>24</v>
      </c>
      <c r="L34">
        <v>44363337</v>
      </c>
      <c r="M34" s="7">
        <v>44725.49539679398</v>
      </c>
      <c r="N34">
        <v>44363337</v>
      </c>
      <c r="O34" s="7">
        <v>44725.49539679398</v>
      </c>
    </row>
    <row r="35" spans="1:15" x14ac:dyDescent="0.35">
      <c r="A35">
        <v>1</v>
      </c>
      <c r="B35">
        <v>34</v>
      </c>
      <c r="C35" t="s">
        <v>180</v>
      </c>
      <c r="D35">
        <v>0</v>
      </c>
      <c r="E35">
        <v>0</v>
      </c>
      <c r="F35" s="1" t="s">
        <v>895</v>
      </c>
      <c r="G35">
        <v>0</v>
      </c>
      <c r="H35" t="s">
        <v>21</v>
      </c>
      <c r="I35" t="s">
        <v>80</v>
      </c>
      <c r="J35" t="s">
        <v>148</v>
      </c>
      <c r="K35" t="s">
        <v>24</v>
      </c>
      <c r="L35">
        <v>44363337</v>
      </c>
      <c r="M35" s="7">
        <v>44725.49539679398</v>
      </c>
      <c r="N35">
        <v>44363337</v>
      </c>
      <c r="O35" s="7">
        <v>44725.49539679398</v>
      </c>
    </row>
    <row r="36" spans="1:15" x14ac:dyDescent="0.35">
      <c r="A36">
        <v>1</v>
      </c>
      <c r="B36">
        <v>35</v>
      </c>
      <c r="C36" t="s">
        <v>183</v>
      </c>
      <c r="D36">
        <v>0</v>
      </c>
      <c r="E36">
        <v>0</v>
      </c>
      <c r="F36" s="1" t="s">
        <v>896</v>
      </c>
      <c r="G36">
        <v>6</v>
      </c>
      <c r="H36" t="s">
        <v>21</v>
      </c>
      <c r="I36" t="s">
        <v>80</v>
      </c>
      <c r="J36" t="s">
        <v>152</v>
      </c>
      <c r="K36" t="s">
        <v>24</v>
      </c>
      <c r="L36">
        <v>44363337</v>
      </c>
      <c r="M36" s="7">
        <v>44725.495396990744</v>
      </c>
      <c r="N36">
        <v>44363337</v>
      </c>
      <c r="O36" s="7">
        <v>44725.495396990744</v>
      </c>
    </row>
    <row r="37" spans="1:15" x14ac:dyDescent="0.35">
      <c r="A37">
        <v>1</v>
      </c>
      <c r="B37">
        <v>36</v>
      </c>
      <c r="C37" t="s">
        <v>187</v>
      </c>
      <c r="D37">
        <v>0</v>
      </c>
      <c r="E37">
        <v>0</v>
      </c>
      <c r="F37" s="1" t="s">
        <v>897</v>
      </c>
      <c r="G37">
        <v>0</v>
      </c>
      <c r="H37" t="s">
        <v>21</v>
      </c>
      <c r="I37" t="s">
        <v>80</v>
      </c>
      <c r="J37" t="s">
        <v>143</v>
      </c>
      <c r="K37" t="s">
        <v>24</v>
      </c>
      <c r="L37">
        <v>44363337</v>
      </c>
      <c r="M37" s="7">
        <v>44725.495396990744</v>
      </c>
      <c r="N37">
        <v>44363337</v>
      </c>
      <c r="O37" s="7">
        <v>44725.495396990744</v>
      </c>
    </row>
    <row r="38" spans="1:15" x14ac:dyDescent="0.35">
      <c r="A38">
        <v>1</v>
      </c>
      <c r="B38">
        <v>37</v>
      </c>
      <c r="C38" t="s">
        <v>190</v>
      </c>
      <c r="D38">
        <v>0</v>
      </c>
      <c r="E38">
        <v>0</v>
      </c>
      <c r="F38" s="1" t="s">
        <v>898</v>
      </c>
      <c r="G38">
        <v>0</v>
      </c>
      <c r="H38" t="s">
        <v>135</v>
      </c>
      <c r="I38" t="s">
        <v>80</v>
      </c>
      <c r="J38" t="s">
        <v>126</v>
      </c>
      <c r="K38" t="s">
        <v>24</v>
      </c>
      <c r="L38">
        <v>44363337</v>
      </c>
      <c r="M38" s="7">
        <v>44725.495397141203</v>
      </c>
      <c r="N38">
        <v>44363337</v>
      </c>
      <c r="O38" s="7">
        <v>44725.495397141203</v>
      </c>
    </row>
    <row r="39" spans="1:15" x14ac:dyDescent="0.35">
      <c r="A39">
        <v>1</v>
      </c>
      <c r="B39">
        <v>38</v>
      </c>
      <c r="C39" t="s">
        <v>194</v>
      </c>
      <c r="D39">
        <v>0</v>
      </c>
      <c r="E39">
        <v>0</v>
      </c>
      <c r="F39" s="1" t="s">
        <v>899</v>
      </c>
      <c r="G39">
        <v>2</v>
      </c>
      <c r="H39" t="s">
        <v>135</v>
      </c>
      <c r="I39" t="s">
        <v>80</v>
      </c>
      <c r="J39" t="s">
        <v>126</v>
      </c>
      <c r="K39" t="s">
        <v>24</v>
      </c>
      <c r="L39">
        <v>44363337</v>
      </c>
      <c r="M39" s="7">
        <v>44725.495397141203</v>
      </c>
      <c r="N39">
        <v>44363337</v>
      </c>
      <c r="O39" s="7">
        <v>44725.495397141203</v>
      </c>
    </row>
    <row r="40" spans="1:15" x14ac:dyDescent="0.35">
      <c r="A40">
        <v>1</v>
      </c>
      <c r="B40">
        <v>39</v>
      </c>
      <c r="C40" t="s">
        <v>197</v>
      </c>
      <c r="D40">
        <v>0</v>
      </c>
      <c r="E40">
        <v>0</v>
      </c>
      <c r="F40" s="1" t="s">
        <v>900</v>
      </c>
      <c r="G40">
        <v>5</v>
      </c>
      <c r="H40" t="s">
        <v>21</v>
      </c>
      <c r="I40" t="s">
        <v>58</v>
      </c>
      <c r="J40" t="s">
        <v>131</v>
      </c>
      <c r="K40" t="s">
        <v>24</v>
      </c>
      <c r="L40">
        <v>44363337</v>
      </c>
      <c r="M40" s="7">
        <v>44725.49539733796</v>
      </c>
      <c r="N40">
        <v>44363337</v>
      </c>
      <c r="O40" s="7">
        <v>44725.49539733796</v>
      </c>
    </row>
    <row r="41" spans="1:15" x14ac:dyDescent="0.35">
      <c r="A41">
        <v>1</v>
      </c>
      <c r="B41">
        <v>40</v>
      </c>
      <c r="C41" t="s">
        <v>201</v>
      </c>
      <c r="D41">
        <v>0</v>
      </c>
      <c r="E41">
        <v>0</v>
      </c>
      <c r="F41" s="1" t="s">
        <v>901</v>
      </c>
      <c r="G41">
        <v>1</v>
      </c>
      <c r="H41" t="s">
        <v>135</v>
      </c>
      <c r="I41" t="s">
        <v>58</v>
      </c>
      <c r="J41" t="s">
        <v>126</v>
      </c>
      <c r="K41" t="s">
        <v>24</v>
      </c>
      <c r="L41">
        <v>44363337</v>
      </c>
      <c r="M41" s="7">
        <v>44725.49539733796</v>
      </c>
      <c r="N41">
        <v>44363337</v>
      </c>
      <c r="O41" s="7">
        <v>44725.49539733796</v>
      </c>
    </row>
    <row r="42" spans="1:15" x14ac:dyDescent="0.35">
      <c r="A42">
        <v>1</v>
      </c>
      <c r="B42">
        <v>41</v>
      </c>
      <c r="C42" t="s">
        <v>204</v>
      </c>
      <c r="D42">
        <v>0</v>
      </c>
      <c r="E42">
        <v>0</v>
      </c>
      <c r="F42" s="1" t="s">
        <v>902</v>
      </c>
      <c r="G42">
        <v>0</v>
      </c>
      <c r="H42" t="s">
        <v>135</v>
      </c>
      <c r="I42" t="s">
        <v>58</v>
      </c>
      <c r="J42" t="s">
        <v>126</v>
      </c>
      <c r="K42" t="s">
        <v>24</v>
      </c>
      <c r="L42">
        <v>44363337</v>
      </c>
      <c r="M42" s="7">
        <v>44725.495397534723</v>
      </c>
      <c r="N42">
        <v>44363337</v>
      </c>
      <c r="O42" s="7">
        <v>44725.495397534723</v>
      </c>
    </row>
    <row r="43" spans="1:15" x14ac:dyDescent="0.35">
      <c r="A43">
        <v>1</v>
      </c>
      <c r="B43">
        <v>42</v>
      </c>
      <c r="C43" t="s">
        <v>208</v>
      </c>
      <c r="D43">
        <v>0</v>
      </c>
      <c r="E43">
        <v>0</v>
      </c>
      <c r="F43" s="1" t="s">
        <v>903</v>
      </c>
      <c r="G43">
        <v>2</v>
      </c>
      <c r="H43" t="s">
        <v>21</v>
      </c>
      <c r="I43" t="s">
        <v>58</v>
      </c>
      <c r="J43" t="s">
        <v>143</v>
      </c>
      <c r="K43" t="s">
        <v>24</v>
      </c>
      <c r="L43">
        <v>44363337</v>
      </c>
      <c r="M43" s="7">
        <v>44725.495397534723</v>
      </c>
      <c r="N43">
        <v>44363337</v>
      </c>
      <c r="O43" s="7">
        <v>44725.495397534723</v>
      </c>
    </row>
    <row r="44" spans="1:15" x14ac:dyDescent="0.35">
      <c r="A44">
        <v>1</v>
      </c>
      <c r="B44">
        <v>43</v>
      </c>
      <c r="C44" t="s">
        <v>211</v>
      </c>
      <c r="D44">
        <v>0</v>
      </c>
      <c r="E44">
        <v>0</v>
      </c>
      <c r="F44" s="1" t="s">
        <v>904</v>
      </c>
      <c r="G44">
        <v>0</v>
      </c>
      <c r="H44" t="s">
        <v>21</v>
      </c>
      <c r="I44" t="s">
        <v>58</v>
      </c>
      <c r="J44" t="s">
        <v>148</v>
      </c>
      <c r="K44" t="s">
        <v>24</v>
      </c>
      <c r="L44">
        <v>44363337</v>
      </c>
      <c r="M44" s="7">
        <v>44725.495397685183</v>
      </c>
      <c r="N44">
        <v>44363337</v>
      </c>
      <c r="O44" s="7">
        <v>44725.495397685183</v>
      </c>
    </row>
    <row r="45" spans="1:15" x14ac:dyDescent="0.35">
      <c r="A45">
        <v>1</v>
      </c>
      <c r="B45">
        <v>44</v>
      </c>
      <c r="C45" t="s">
        <v>215</v>
      </c>
      <c r="D45">
        <v>0</v>
      </c>
      <c r="E45">
        <v>0</v>
      </c>
      <c r="F45" s="1" t="s">
        <v>905</v>
      </c>
      <c r="G45">
        <v>6</v>
      </c>
      <c r="H45" t="s">
        <v>21</v>
      </c>
      <c r="I45" t="s">
        <v>58</v>
      </c>
      <c r="J45" t="s">
        <v>152</v>
      </c>
      <c r="K45" t="s">
        <v>24</v>
      </c>
      <c r="L45">
        <v>44363337</v>
      </c>
      <c r="M45" s="7">
        <v>44725.495397685183</v>
      </c>
      <c r="N45">
        <v>44363337</v>
      </c>
      <c r="O45" s="7">
        <v>44725.495397685183</v>
      </c>
    </row>
    <row r="46" spans="1:15" x14ac:dyDescent="0.35">
      <c r="A46">
        <v>1</v>
      </c>
      <c r="B46">
        <v>45</v>
      </c>
      <c r="C46" t="s">
        <v>218</v>
      </c>
      <c r="D46">
        <v>0</v>
      </c>
      <c r="E46">
        <v>0</v>
      </c>
      <c r="F46" s="1" t="s">
        <v>906</v>
      </c>
      <c r="G46">
        <v>0</v>
      </c>
      <c r="H46" t="s">
        <v>21</v>
      </c>
      <c r="I46" t="s">
        <v>58</v>
      </c>
      <c r="J46" t="s">
        <v>143</v>
      </c>
      <c r="K46" t="s">
        <v>24</v>
      </c>
      <c r="L46">
        <v>44363337</v>
      </c>
      <c r="M46" s="7">
        <v>44725.495397881947</v>
      </c>
      <c r="N46">
        <v>44363337</v>
      </c>
      <c r="O46" s="7">
        <v>44725.495397881947</v>
      </c>
    </row>
    <row r="47" spans="1:15" x14ac:dyDescent="0.35">
      <c r="A47">
        <v>1</v>
      </c>
      <c r="B47">
        <v>46</v>
      </c>
      <c r="C47" t="s">
        <v>222</v>
      </c>
      <c r="D47">
        <v>0</v>
      </c>
      <c r="E47">
        <v>0</v>
      </c>
      <c r="F47" s="1" t="s">
        <v>907</v>
      </c>
      <c r="G47">
        <v>0</v>
      </c>
      <c r="H47" t="s">
        <v>135</v>
      </c>
      <c r="I47" t="s">
        <v>58</v>
      </c>
      <c r="J47" t="s">
        <v>126</v>
      </c>
      <c r="K47" t="s">
        <v>24</v>
      </c>
      <c r="L47">
        <v>44363337</v>
      </c>
      <c r="M47" s="7">
        <v>44725.495398067127</v>
      </c>
      <c r="N47">
        <v>44363337</v>
      </c>
      <c r="O47" s="7">
        <v>44725.495398067127</v>
      </c>
    </row>
    <row r="48" spans="1:15" x14ac:dyDescent="0.35">
      <c r="A48">
        <v>1</v>
      </c>
      <c r="B48">
        <v>47</v>
      </c>
      <c r="C48" t="s">
        <v>226</v>
      </c>
      <c r="D48">
        <v>0</v>
      </c>
      <c r="E48">
        <v>0</v>
      </c>
      <c r="F48" s="1" t="s">
        <v>908</v>
      </c>
      <c r="G48">
        <v>2</v>
      </c>
      <c r="H48" t="s">
        <v>135</v>
      </c>
      <c r="I48" t="s">
        <v>58</v>
      </c>
      <c r="J48" t="s">
        <v>126</v>
      </c>
      <c r="K48" t="s">
        <v>24</v>
      </c>
      <c r="L48">
        <v>44363337</v>
      </c>
      <c r="M48" s="7">
        <v>44725.495398067127</v>
      </c>
      <c r="N48">
        <v>44363337</v>
      </c>
      <c r="O48" s="7">
        <v>44725.495398067127</v>
      </c>
    </row>
    <row r="49" spans="1:15" x14ac:dyDescent="0.35">
      <c r="A49">
        <v>1</v>
      </c>
      <c r="B49">
        <v>48</v>
      </c>
      <c r="C49" t="s">
        <v>229</v>
      </c>
      <c r="D49">
        <v>0</v>
      </c>
      <c r="E49">
        <v>0</v>
      </c>
      <c r="F49" s="1" t="s">
        <v>909</v>
      </c>
      <c r="G49">
        <v>13</v>
      </c>
      <c r="H49" t="s">
        <v>21</v>
      </c>
      <c r="I49" t="s">
        <v>42</v>
      </c>
      <c r="J49" t="s">
        <v>131</v>
      </c>
      <c r="K49" t="s">
        <v>24</v>
      </c>
      <c r="L49">
        <v>44363337</v>
      </c>
      <c r="M49" s="7">
        <v>44725.495398263891</v>
      </c>
      <c r="N49">
        <v>44363337</v>
      </c>
      <c r="O49" s="7">
        <v>44725.495398263891</v>
      </c>
    </row>
    <row r="50" spans="1:15" x14ac:dyDescent="0.35">
      <c r="A50">
        <v>1</v>
      </c>
      <c r="B50">
        <v>49</v>
      </c>
      <c r="C50" t="s">
        <v>233</v>
      </c>
      <c r="D50">
        <v>0</v>
      </c>
      <c r="E50">
        <v>0</v>
      </c>
      <c r="F50" s="1" t="s">
        <v>910</v>
      </c>
      <c r="G50">
        <v>0</v>
      </c>
      <c r="H50" t="s">
        <v>135</v>
      </c>
      <c r="I50" t="s">
        <v>42</v>
      </c>
      <c r="J50" t="s">
        <v>126</v>
      </c>
      <c r="K50" t="s">
        <v>24</v>
      </c>
      <c r="L50">
        <v>44363337</v>
      </c>
      <c r="M50" s="7">
        <v>44725.495398263891</v>
      </c>
      <c r="N50">
        <v>44363337</v>
      </c>
      <c r="O50" s="7">
        <v>44725.495398263891</v>
      </c>
    </row>
    <row r="51" spans="1:15" x14ac:dyDescent="0.35">
      <c r="A51">
        <v>1</v>
      </c>
      <c r="B51">
        <v>50</v>
      </c>
      <c r="C51" t="s">
        <v>236</v>
      </c>
      <c r="D51">
        <v>0</v>
      </c>
      <c r="E51">
        <v>0</v>
      </c>
      <c r="F51" s="1" t="s">
        <v>911</v>
      </c>
      <c r="G51">
        <v>1</v>
      </c>
      <c r="H51" t="s">
        <v>21</v>
      </c>
      <c r="I51" t="s">
        <v>42</v>
      </c>
      <c r="J51" t="s">
        <v>143</v>
      </c>
      <c r="K51" t="s">
        <v>24</v>
      </c>
      <c r="L51">
        <v>44363337</v>
      </c>
      <c r="M51" s="7">
        <v>44725.49539841435</v>
      </c>
      <c r="N51">
        <v>44363337</v>
      </c>
      <c r="O51" s="7">
        <v>44725.49539841435</v>
      </c>
    </row>
    <row r="52" spans="1:15" x14ac:dyDescent="0.35">
      <c r="A52">
        <v>1</v>
      </c>
      <c r="B52">
        <v>51</v>
      </c>
      <c r="C52" t="s">
        <v>240</v>
      </c>
      <c r="D52">
        <v>0</v>
      </c>
      <c r="E52">
        <v>0</v>
      </c>
      <c r="F52" s="1" t="s">
        <v>912</v>
      </c>
      <c r="G52">
        <v>0</v>
      </c>
      <c r="H52" t="s">
        <v>21</v>
      </c>
      <c r="I52" t="s">
        <v>42</v>
      </c>
      <c r="J52" t="s">
        <v>148</v>
      </c>
      <c r="K52" t="s">
        <v>24</v>
      </c>
      <c r="L52">
        <v>44363337</v>
      </c>
      <c r="M52" s="7">
        <v>44725.49539841435</v>
      </c>
      <c r="N52">
        <v>44363337</v>
      </c>
      <c r="O52" s="7">
        <v>44725.49539841435</v>
      </c>
    </row>
    <row r="53" spans="1:15" x14ac:dyDescent="0.35">
      <c r="A53">
        <v>1</v>
      </c>
      <c r="B53">
        <v>52</v>
      </c>
      <c r="C53" t="s">
        <v>243</v>
      </c>
      <c r="D53">
        <v>0</v>
      </c>
      <c r="E53">
        <v>0</v>
      </c>
      <c r="F53" s="1" t="s">
        <v>913</v>
      </c>
      <c r="G53">
        <v>13</v>
      </c>
      <c r="H53" t="s">
        <v>21</v>
      </c>
      <c r="I53" t="s">
        <v>42</v>
      </c>
      <c r="J53" t="s">
        <v>152</v>
      </c>
      <c r="K53" t="s">
        <v>24</v>
      </c>
      <c r="L53">
        <v>44363337</v>
      </c>
      <c r="M53" s="7">
        <v>44725.495398611114</v>
      </c>
      <c r="N53">
        <v>44363337</v>
      </c>
      <c r="O53" s="7">
        <v>44725.495398611114</v>
      </c>
    </row>
    <row r="54" spans="1:15" x14ac:dyDescent="0.35">
      <c r="A54">
        <v>1</v>
      </c>
      <c r="B54">
        <v>53</v>
      </c>
      <c r="C54" t="s">
        <v>247</v>
      </c>
      <c r="D54">
        <v>0</v>
      </c>
      <c r="E54">
        <v>0</v>
      </c>
      <c r="F54" s="1" t="s">
        <v>914</v>
      </c>
      <c r="G54">
        <v>0</v>
      </c>
      <c r="H54" t="s">
        <v>21</v>
      </c>
      <c r="I54" t="s">
        <v>42</v>
      </c>
      <c r="J54" t="s">
        <v>143</v>
      </c>
      <c r="K54" t="s">
        <v>24</v>
      </c>
      <c r="L54">
        <v>44363337</v>
      </c>
      <c r="M54" s="7">
        <v>44725.495398611114</v>
      </c>
      <c r="N54">
        <v>44363337</v>
      </c>
      <c r="O54" s="7">
        <v>44725.495398611114</v>
      </c>
    </row>
    <row r="55" spans="1:15" x14ac:dyDescent="0.35">
      <c r="A55">
        <v>1</v>
      </c>
      <c r="B55">
        <v>54</v>
      </c>
      <c r="C55" t="s">
        <v>250</v>
      </c>
      <c r="D55">
        <v>0</v>
      </c>
      <c r="E55">
        <v>0</v>
      </c>
      <c r="F55" s="1" t="s">
        <v>915</v>
      </c>
      <c r="G55">
        <v>0</v>
      </c>
      <c r="H55" t="s">
        <v>135</v>
      </c>
      <c r="I55" t="s">
        <v>42</v>
      </c>
      <c r="J55" t="s">
        <v>126</v>
      </c>
      <c r="K55" t="s">
        <v>24</v>
      </c>
      <c r="L55">
        <v>44363337</v>
      </c>
      <c r="M55" s="7">
        <v>44725.495398807871</v>
      </c>
      <c r="N55">
        <v>44363337</v>
      </c>
      <c r="O55" s="7">
        <v>44725.495398807871</v>
      </c>
    </row>
    <row r="56" spans="1:15" x14ac:dyDescent="0.35">
      <c r="A56">
        <v>1</v>
      </c>
      <c r="B56">
        <v>55</v>
      </c>
      <c r="C56" t="s">
        <v>254</v>
      </c>
      <c r="D56">
        <v>0</v>
      </c>
      <c r="E56">
        <v>0</v>
      </c>
      <c r="F56" s="1" t="s">
        <v>916</v>
      </c>
      <c r="G56">
        <v>1</v>
      </c>
      <c r="H56" t="s">
        <v>135</v>
      </c>
      <c r="I56" t="s">
        <v>42</v>
      </c>
      <c r="J56" t="s">
        <v>126</v>
      </c>
      <c r="K56" t="s">
        <v>24</v>
      </c>
      <c r="L56">
        <v>44363337</v>
      </c>
      <c r="M56" s="7">
        <v>44725.495398807871</v>
      </c>
      <c r="N56">
        <v>44363337</v>
      </c>
      <c r="O56" s="7">
        <v>44725.495398807871</v>
      </c>
    </row>
    <row r="57" spans="1:15" x14ac:dyDescent="0.35">
      <c r="A57">
        <v>1</v>
      </c>
      <c r="B57">
        <v>56</v>
      </c>
      <c r="C57" t="s">
        <v>257</v>
      </c>
      <c r="D57">
        <v>0</v>
      </c>
      <c r="E57">
        <v>0</v>
      </c>
      <c r="F57" s="1" t="s">
        <v>917</v>
      </c>
      <c r="G57">
        <v>7</v>
      </c>
      <c r="H57" t="s">
        <v>21</v>
      </c>
      <c r="I57" t="s">
        <v>31</v>
      </c>
      <c r="J57" t="s">
        <v>131</v>
      </c>
      <c r="K57" t="s">
        <v>24</v>
      </c>
      <c r="L57">
        <v>44363337</v>
      </c>
      <c r="M57" s="7">
        <v>44725.49539895833</v>
      </c>
      <c r="N57">
        <v>44363337</v>
      </c>
      <c r="O57" s="7">
        <v>44725.49539895833</v>
      </c>
    </row>
    <row r="58" spans="1:15" x14ac:dyDescent="0.35">
      <c r="A58">
        <v>1</v>
      </c>
      <c r="B58">
        <v>57</v>
      </c>
      <c r="C58" t="s">
        <v>261</v>
      </c>
      <c r="D58">
        <v>0</v>
      </c>
      <c r="E58">
        <v>0</v>
      </c>
      <c r="F58" s="1" t="s">
        <v>918</v>
      </c>
      <c r="G58">
        <v>0</v>
      </c>
      <c r="H58" t="s">
        <v>135</v>
      </c>
      <c r="I58" t="s">
        <v>31</v>
      </c>
      <c r="J58" t="s">
        <v>126</v>
      </c>
      <c r="K58" t="s">
        <v>24</v>
      </c>
      <c r="L58">
        <v>44363337</v>
      </c>
      <c r="M58" s="7">
        <v>44725.49539895833</v>
      </c>
      <c r="N58">
        <v>44363337</v>
      </c>
      <c r="O58" s="7">
        <v>44725.49539895833</v>
      </c>
    </row>
    <row r="59" spans="1:15" x14ac:dyDescent="0.35">
      <c r="A59">
        <v>1</v>
      </c>
      <c r="B59">
        <v>58</v>
      </c>
      <c r="C59" t="s">
        <v>264</v>
      </c>
      <c r="D59">
        <v>0</v>
      </c>
      <c r="E59">
        <v>0</v>
      </c>
      <c r="F59" s="1" t="s">
        <v>919</v>
      </c>
      <c r="G59">
        <v>0</v>
      </c>
      <c r="H59" t="s">
        <v>135</v>
      </c>
      <c r="I59" t="s">
        <v>31</v>
      </c>
      <c r="J59" t="s">
        <v>126</v>
      </c>
      <c r="K59" t="s">
        <v>24</v>
      </c>
      <c r="L59">
        <v>44363337</v>
      </c>
      <c r="M59" s="7">
        <v>44725.495399155094</v>
      </c>
      <c r="N59">
        <v>44363337</v>
      </c>
      <c r="O59" s="7">
        <v>44725.495399155094</v>
      </c>
    </row>
    <row r="60" spans="1:15" x14ac:dyDescent="0.35">
      <c r="A60">
        <v>1</v>
      </c>
      <c r="B60">
        <v>59</v>
      </c>
      <c r="C60" t="s">
        <v>268</v>
      </c>
      <c r="D60">
        <v>0</v>
      </c>
      <c r="E60">
        <v>0</v>
      </c>
      <c r="F60" s="1" t="s">
        <v>920</v>
      </c>
      <c r="G60">
        <v>1</v>
      </c>
      <c r="H60" t="s">
        <v>21</v>
      </c>
      <c r="I60" t="s">
        <v>31</v>
      </c>
      <c r="J60" t="s">
        <v>143</v>
      </c>
      <c r="K60" t="s">
        <v>24</v>
      </c>
      <c r="L60">
        <v>44363337</v>
      </c>
      <c r="M60" s="7">
        <v>44725.495399155094</v>
      </c>
      <c r="N60">
        <v>44363337</v>
      </c>
      <c r="O60" s="7">
        <v>44725.495399155094</v>
      </c>
    </row>
    <row r="61" spans="1:15" x14ac:dyDescent="0.35">
      <c r="A61">
        <v>1</v>
      </c>
      <c r="B61">
        <v>60</v>
      </c>
      <c r="C61" t="s">
        <v>271</v>
      </c>
      <c r="D61">
        <v>0</v>
      </c>
      <c r="E61">
        <v>0</v>
      </c>
      <c r="F61" s="1" t="s">
        <v>921</v>
      </c>
      <c r="G61">
        <v>0</v>
      </c>
      <c r="H61" t="s">
        <v>21</v>
      </c>
      <c r="I61" t="s">
        <v>31</v>
      </c>
      <c r="J61" t="s">
        <v>148</v>
      </c>
      <c r="K61" t="s">
        <v>24</v>
      </c>
      <c r="L61">
        <v>44363337</v>
      </c>
      <c r="M61" s="7">
        <v>44725.495399340274</v>
      </c>
      <c r="N61">
        <v>44363337</v>
      </c>
      <c r="O61" s="7">
        <v>44725.495399340274</v>
      </c>
    </row>
    <row r="62" spans="1:15" x14ac:dyDescent="0.35">
      <c r="A62">
        <v>1</v>
      </c>
      <c r="B62">
        <v>61</v>
      </c>
      <c r="C62" t="s">
        <v>275</v>
      </c>
      <c r="D62">
        <v>0</v>
      </c>
      <c r="E62">
        <v>0</v>
      </c>
      <c r="F62" s="1" t="s">
        <v>922</v>
      </c>
      <c r="G62">
        <v>7</v>
      </c>
      <c r="H62" t="s">
        <v>21</v>
      </c>
      <c r="I62" t="s">
        <v>31</v>
      </c>
      <c r="J62" t="s">
        <v>152</v>
      </c>
      <c r="K62" t="s">
        <v>24</v>
      </c>
      <c r="L62">
        <v>44363337</v>
      </c>
      <c r="M62" s="7">
        <v>44725.495399502317</v>
      </c>
      <c r="N62">
        <v>44363337</v>
      </c>
      <c r="O62" s="7">
        <v>44725.495399502317</v>
      </c>
    </row>
    <row r="63" spans="1:15" x14ac:dyDescent="0.35">
      <c r="A63">
        <v>1</v>
      </c>
      <c r="B63">
        <v>62</v>
      </c>
      <c r="C63" t="s">
        <v>279</v>
      </c>
      <c r="D63">
        <v>0</v>
      </c>
      <c r="E63">
        <v>0</v>
      </c>
      <c r="F63" s="1" t="s">
        <v>923</v>
      </c>
      <c r="G63">
        <v>0</v>
      </c>
      <c r="H63" t="s">
        <v>21</v>
      </c>
      <c r="I63" t="s">
        <v>31</v>
      </c>
      <c r="J63" t="s">
        <v>143</v>
      </c>
      <c r="K63" t="s">
        <v>24</v>
      </c>
      <c r="L63">
        <v>44363337</v>
      </c>
      <c r="M63" s="7">
        <v>44725.495399502317</v>
      </c>
      <c r="N63">
        <v>44363337</v>
      </c>
      <c r="O63" s="7">
        <v>44725.495399502317</v>
      </c>
    </row>
    <row r="64" spans="1:15" x14ac:dyDescent="0.35">
      <c r="A64">
        <v>1</v>
      </c>
      <c r="B64">
        <v>63</v>
      </c>
      <c r="C64" t="s">
        <v>282</v>
      </c>
      <c r="D64">
        <v>0</v>
      </c>
      <c r="E64">
        <v>0</v>
      </c>
      <c r="F64" s="1" t="s">
        <v>924</v>
      </c>
      <c r="G64">
        <v>0</v>
      </c>
      <c r="H64" t="s">
        <v>135</v>
      </c>
      <c r="I64" t="s">
        <v>31</v>
      </c>
      <c r="J64" t="s">
        <v>126</v>
      </c>
      <c r="K64" t="s">
        <v>24</v>
      </c>
      <c r="L64">
        <v>44363337</v>
      </c>
      <c r="M64" s="7">
        <v>44725.495399687497</v>
      </c>
      <c r="N64">
        <v>44363337</v>
      </c>
      <c r="O64" s="7">
        <v>44725.495399687497</v>
      </c>
    </row>
    <row r="65" spans="1:15" x14ac:dyDescent="0.35">
      <c r="A65">
        <v>1</v>
      </c>
      <c r="B65">
        <v>64</v>
      </c>
      <c r="C65" t="s">
        <v>286</v>
      </c>
      <c r="D65">
        <v>0</v>
      </c>
      <c r="E65">
        <v>0</v>
      </c>
      <c r="F65" s="1" t="s">
        <v>925</v>
      </c>
      <c r="G65">
        <v>1</v>
      </c>
      <c r="H65" t="s">
        <v>135</v>
      </c>
      <c r="I65" t="s">
        <v>31</v>
      </c>
      <c r="J65" t="s">
        <v>126</v>
      </c>
      <c r="K65" t="s">
        <v>24</v>
      </c>
      <c r="L65">
        <v>44363337</v>
      </c>
      <c r="M65" s="7">
        <v>44725.495399687497</v>
      </c>
      <c r="N65">
        <v>44363337</v>
      </c>
      <c r="O65" s="7">
        <v>44725.495399687497</v>
      </c>
    </row>
    <row r="66" spans="1:15" x14ac:dyDescent="0.35">
      <c r="A66">
        <v>1</v>
      </c>
      <c r="B66">
        <v>65</v>
      </c>
      <c r="C66" t="s">
        <v>289</v>
      </c>
      <c r="D66">
        <v>0</v>
      </c>
      <c r="E66">
        <v>0</v>
      </c>
      <c r="F66" s="1" t="s">
        <v>926</v>
      </c>
      <c r="G66">
        <v>3</v>
      </c>
      <c r="H66" t="s">
        <v>21</v>
      </c>
      <c r="I66" t="s">
        <v>22</v>
      </c>
      <c r="J66" t="s">
        <v>131</v>
      </c>
      <c r="K66" t="s">
        <v>24</v>
      </c>
      <c r="L66">
        <v>44363337</v>
      </c>
      <c r="M66" s="7">
        <v>44725.495399884261</v>
      </c>
      <c r="N66">
        <v>44363337</v>
      </c>
      <c r="O66" s="7">
        <v>44725.495399884261</v>
      </c>
    </row>
    <row r="67" spans="1:15" x14ac:dyDescent="0.35">
      <c r="A67">
        <v>1</v>
      </c>
      <c r="B67">
        <v>66</v>
      </c>
      <c r="C67" t="s">
        <v>293</v>
      </c>
      <c r="D67">
        <v>0</v>
      </c>
      <c r="E67">
        <v>0</v>
      </c>
      <c r="F67" s="1" t="s">
        <v>927</v>
      </c>
      <c r="G67">
        <v>0</v>
      </c>
      <c r="H67" t="s">
        <v>135</v>
      </c>
      <c r="I67" t="s">
        <v>22</v>
      </c>
      <c r="J67" t="s">
        <v>126</v>
      </c>
      <c r="K67" t="s">
        <v>24</v>
      </c>
      <c r="L67">
        <v>44363337</v>
      </c>
      <c r="M67" s="7">
        <v>44725.495399884261</v>
      </c>
      <c r="N67">
        <v>44363337</v>
      </c>
      <c r="O67" s="7">
        <v>44725.495399884261</v>
      </c>
    </row>
    <row r="68" spans="1:15" x14ac:dyDescent="0.35">
      <c r="A68">
        <v>1</v>
      </c>
      <c r="B68">
        <v>67</v>
      </c>
      <c r="C68" t="s">
        <v>296</v>
      </c>
      <c r="D68">
        <v>0</v>
      </c>
      <c r="E68">
        <v>0</v>
      </c>
      <c r="F68" s="1" t="s">
        <v>928</v>
      </c>
      <c r="G68">
        <v>0</v>
      </c>
      <c r="H68" t="s">
        <v>135</v>
      </c>
      <c r="I68" t="s">
        <v>22</v>
      </c>
      <c r="J68" t="s">
        <v>126</v>
      </c>
      <c r="K68" t="s">
        <v>24</v>
      </c>
      <c r="L68">
        <v>44363337</v>
      </c>
      <c r="M68" s="7">
        <v>44725.495400034721</v>
      </c>
      <c r="N68">
        <v>44363337</v>
      </c>
      <c r="O68" s="7">
        <v>44725.495400034721</v>
      </c>
    </row>
    <row r="69" spans="1:15" x14ac:dyDescent="0.35">
      <c r="A69">
        <v>1</v>
      </c>
      <c r="B69">
        <v>68</v>
      </c>
      <c r="C69" t="s">
        <v>300</v>
      </c>
      <c r="D69">
        <v>0</v>
      </c>
      <c r="E69">
        <v>0</v>
      </c>
      <c r="F69" s="1" t="s">
        <v>929</v>
      </c>
      <c r="G69">
        <v>1</v>
      </c>
      <c r="H69" t="s">
        <v>21</v>
      </c>
      <c r="I69" t="s">
        <v>22</v>
      </c>
      <c r="J69" t="s">
        <v>143</v>
      </c>
      <c r="K69" t="s">
        <v>24</v>
      </c>
      <c r="L69">
        <v>44363337</v>
      </c>
      <c r="M69" s="7">
        <v>44725.495400034721</v>
      </c>
      <c r="N69">
        <v>44363337</v>
      </c>
      <c r="O69" s="7">
        <v>44725.495400034721</v>
      </c>
    </row>
    <row r="70" spans="1:15" x14ac:dyDescent="0.35">
      <c r="A70">
        <v>1</v>
      </c>
      <c r="B70">
        <v>69</v>
      </c>
      <c r="C70" t="s">
        <v>303</v>
      </c>
      <c r="D70">
        <v>0</v>
      </c>
      <c r="E70">
        <v>0</v>
      </c>
      <c r="F70" s="1" t="s">
        <v>930</v>
      </c>
      <c r="G70">
        <v>0</v>
      </c>
      <c r="H70" t="s">
        <v>21</v>
      </c>
      <c r="I70" t="s">
        <v>22</v>
      </c>
      <c r="J70" t="s">
        <v>148</v>
      </c>
      <c r="K70" t="s">
        <v>24</v>
      </c>
      <c r="L70">
        <v>44363337</v>
      </c>
      <c r="M70" s="7">
        <v>44725.495400231484</v>
      </c>
      <c r="N70">
        <v>44363337</v>
      </c>
      <c r="O70" s="7">
        <v>44725.495400231484</v>
      </c>
    </row>
    <row r="71" spans="1:15" x14ac:dyDescent="0.35">
      <c r="A71">
        <v>1</v>
      </c>
      <c r="B71">
        <v>70</v>
      </c>
      <c r="C71" t="s">
        <v>307</v>
      </c>
      <c r="D71">
        <v>0</v>
      </c>
      <c r="E71">
        <v>0</v>
      </c>
      <c r="F71" s="1" t="s">
        <v>931</v>
      </c>
      <c r="G71">
        <v>4</v>
      </c>
      <c r="H71" t="s">
        <v>21</v>
      </c>
      <c r="I71" t="s">
        <v>22</v>
      </c>
      <c r="J71" t="s">
        <v>152</v>
      </c>
      <c r="K71" t="s">
        <v>24</v>
      </c>
      <c r="L71">
        <v>44363337</v>
      </c>
      <c r="M71" s="7">
        <v>44725.495400231484</v>
      </c>
      <c r="N71">
        <v>44363337</v>
      </c>
      <c r="O71" s="7">
        <v>44725.495400231484</v>
      </c>
    </row>
    <row r="72" spans="1:15" x14ac:dyDescent="0.35">
      <c r="A72">
        <v>1</v>
      </c>
      <c r="B72">
        <v>71</v>
      </c>
      <c r="C72" t="s">
        <v>310</v>
      </c>
      <c r="D72">
        <v>0</v>
      </c>
      <c r="E72">
        <v>0</v>
      </c>
      <c r="F72" s="1" t="s">
        <v>932</v>
      </c>
      <c r="G72">
        <v>0</v>
      </c>
      <c r="H72" t="s">
        <v>21</v>
      </c>
      <c r="I72" t="s">
        <v>22</v>
      </c>
      <c r="J72" t="s">
        <v>143</v>
      </c>
      <c r="K72" t="s">
        <v>24</v>
      </c>
      <c r="L72">
        <v>44363337</v>
      </c>
      <c r="M72" s="7">
        <v>44725.495400428241</v>
      </c>
      <c r="N72">
        <v>44363337</v>
      </c>
      <c r="O72" s="7">
        <v>44725.495400428241</v>
      </c>
    </row>
    <row r="73" spans="1:15" x14ac:dyDescent="0.35">
      <c r="A73">
        <v>1</v>
      </c>
      <c r="B73">
        <v>72</v>
      </c>
      <c r="C73" t="s">
        <v>314</v>
      </c>
      <c r="D73">
        <v>0</v>
      </c>
      <c r="E73">
        <v>0</v>
      </c>
      <c r="F73" s="1" t="s">
        <v>933</v>
      </c>
      <c r="G73">
        <v>0</v>
      </c>
      <c r="H73" t="s">
        <v>135</v>
      </c>
      <c r="I73" t="s">
        <v>22</v>
      </c>
      <c r="J73" t="s">
        <v>126</v>
      </c>
      <c r="K73" t="s">
        <v>24</v>
      </c>
      <c r="L73">
        <v>44363337</v>
      </c>
      <c r="M73" s="7">
        <v>44725.495400428241</v>
      </c>
      <c r="N73">
        <v>44363337</v>
      </c>
      <c r="O73" s="7">
        <v>44725.495400428241</v>
      </c>
    </row>
    <row r="74" spans="1:15" x14ac:dyDescent="0.35">
      <c r="A74">
        <v>1</v>
      </c>
      <c r="B74">
        <v>73</v>
      </c>
      <c r="C74" t="s">
        <v>317</v>
      </c>
      <c r="D74">
        <v>0</v>
      </c>
      <c r="E74">
        <v>0</v>
      </c>
      <c r="F74" s="1" t="s">
        <v>934</v>
      </c>
      <c r="G74">
        <v>1</v>
      </c>
      <c r="H74" t="s">
        <v>135</v>
      </c>
      <c r="I74" t="s">
        <v>22</v>
      </c>
      <c r="J74" t="s">
        <v>126</v>
      </c>
      <c r="K74" t="s">
        <v>24</v>
      </c>
      <c r="L74">
        <v>44363337</v>
      </c>
      <c r="M74" s="7">
        <v>44725.4954005787</v>
      </c>
      <c r="N74">
        <v>44363337</v>
      </c>
      <c r="O74" s="7">
        <v>44725.4954005787</v>
      </c>
    </row>
    <row r="75" spans="1:15" x14ac:dyDescent="0.35">
      <c r="A75">
        <v>1</v>
      </c>
      <c r="B75">
        <v>74</v>
      </c>
      <c r="C75" t="s">
        <v>321</v>
      </c>
      <c r="D75">
        <v>0</v>
      </c>
      <c r="E75">
        <v>0</v>
      </c>
      <c r="F75" s="1" t="s">
        <v>935</v>
      </c>
      <c r="G75">
        <v>6</v>
      </c>
      <c r="H75" t="s">
        <v>21</v>
      </c>
      <c r="I75" t="s">
        <v>75</v>
      </c>
      <c r="J75" t="s">
        <v>131</v>
      </c>
      <c r="K75" t="s">
        <v>24</v>
      </c>
      <c r="L75">
        <v>44363337</v>
      </c>
      <c r="M75" s="7">
        <v>44725.495400775464</v>
      </c>
      <c r="N75">
        <v>44363337</v>
      </c>
      <c r="O75" s="7">
        <v>44725.495400775464</v>
      </c>
    </row>
    <row r="76" spans="1:15" x14ac:dyDescent="0.35">
      <c r="A76">
        <v>1</v>
      </c>
      <c r="B76">
        <v>75</v>
      </c>
      <c r="C76" t="s">
        <v>325</v>
      </c>
      <c r="D76">
        <v>0</v>
      </c>
      <c r="E76">
        <v>0</v>
      </c>
      <c r="F76" s="1" t="s">
        <v>936</v>
      </c>
      <c r="G76">
        <v>2</v>
      </c>
      <c r="H76" t="s">
        <v>135</v>
      </c>
      <c r="I76" t="s">
        <v>75</v>
      </c>
      <c r="J76" t="s">
        <v>126</v>
      </c>
      <c r="K76" t="s">
        <v>24</v>
      </c>
      <c r="L76">
        <v>44363337</v>
      </c>
      <c r="M76" s="7">
        <v>44725.495400775464</v>
      </c>
      <c r="N76">
        <v>44363337</v>
      </c>
      <c r="O76" s="7">
        <v>44725.495400775464</v>
      </c>
    </row>
    <row r="77" spans="1:15" x14ac:dyDescent="0.35">
      <c r="A77">
        <v>1</v>
      </c>
      <c r="B77">
        <v>76</v>
      </c>
      <c r="C77" t="s">
        <v>328</v>
      </c>
      <c r="D77">
        <v>0</v>
      </c>
      <c r="E77">
        <v>0</v>
      </c>
      <c r="F77" s="1" t="s">
        <v>937</v>
      </c>
      <c r="G77">
        <v>0</v>
      </c>
      <c r="H77" t="s">
        <v>135</v>
      </c>
      <c r="I77" t="s">
        <v>75</v>
      </c>
      <c r="J77" t="s">
        <v>126</v>
      </c>
      <c r="K77" t="s">
        <v>24</v>
      </c>
      <c r="L77">
        <v>44363337</v>
      </c>
      <c r="M77" s="7">
        <v>44725.495400960652</v>
      </c>
      <c r="N77">
        <v>44363337</v>
      </c>
      <c r="O77" s="7">
        <v>44725.495400960652</v>
      </c>
    </row>
    <row r="78" spans="1:15" x14ac:dyDescent="0.35">
      <c r="A78">
        <v>1</v>
      </c>
      <c r="B78">
        <v>77</v>
      </c>
      <c r="C78" t="s">
        <v>332</v>
      </c>
      <c r="D78">
        <v>0</v>
      </c>
      <c r="E78">
        <v>0</v>
      </c>
      <c r="F78" s="1" t="s">
        <v>938</v>
      </c>
      <c r="G78">
        <v>3</v>
      </c>
      <c r="H78" t="s">
        <v>21</v>
      </c>
      <c r="I78" t="s">
        <v>75</v>
      </c>
      <c r="J78" t="s">
        <v>143</v>
      </c>
      <c r="K78" t="s">
        <v>24</v>
      </c>
      <c r="L78">
        <v>44363337</v>
      </c>
      <c r="M78" s="7">
        <v>44725.495400960652</v>
      </c>
      <c r="N78">
        <v>44363337</v>
      </c>
      <c r="O78" s="7">
        <v>44725.495400960652</v>
      </c>
    </row>
    <row r="79" spans="1:15" x14ac:dyDescent="0.35">
      <c r="A79">
        <v>1</v>
      </c>
      <c r="B79">
        <v>78</v>
      </c>
      <c r="C79" t="s">
        <v>335</v>
      </c>
      <c r="D79">
        <v>0</v>
      </c>
      <c r="E79">
        <v>0</v>
      </c>
      <c r="F79" s="1" t="s">
        <v>939</v>
      </c>
      <c r="G79">
        <v>0</v>
      </c>
      <c r="H79" t="s">
        <v>21</v>
      </c>
      <c r="I79" t="s">
        <v>75</v>
      </c>
      <c r="J79" t="s">
        <v>148</v>
      </c>
      <c r="K79" t="s">
        <v>24</v>
      </c>
      <c r="L79">
        <v>44363337</v>
      </c>
      <c r="M79" s="7">
        <v>44725.495401157408</v>
      </c>
      <c r="N79">
        <v>44363337</v>
      </c>
      <c r="O79" s="7">
        <v>44725.495401157408</v>
      </c>
    </row>
    <row r="80" spans="1:15" x14ac:dyDescent="0.35">
      <c r="A80">
        <v>1</v>
      </c>
      <c r="B80">
        <v>79</v>
      </c>
      <c r="C80" t="s">
        <v>339</v>
      </c>
      <c r="D80">
        <v>0</v>
      </c>
      <c r="E80">
        <v>0</v>
      </c>
      <c r="F80" s="1" t="s">
        <v>940</v>
      </c>
      <c r="G80">
        <v>7</v>
      </c>
      <c r="H80" t="s">
        <v>21</v>
      </c>
      <c r="I80" t="s">
        <v>75</v>
      </c>
      <c r="J80" t="s">
        <v>152</v>
      </c>
      <c r="K80" t="s">
        <v>24</v>
      </c>
      <c r="L80">
        <v>44363337</v>
      </c>
      <c r="M80" s="7">
        <v>44725.495401157408</v>
      </c>
      <c r="N80">
        <v>44363337</v>
      </c>
      <c r="O80" s="7">
        <v>44725.495401157408</v>
      </c>
    </row>
    <row r="81" spans="1:15" x14ac:dyDescent="0.35">
      <c r="A81">
        <v>1</v>
      </c>
      <c r="B81">
        <v>80</v>
      </c>
      <c r="C81" t="s">
        <v>342</v>
      </c>
      <c r="D81">
        <v>0</v>
      </c>
      <c r="E81">
        <v>0</v>
      </c>
      <c r="F81" s="1" t="s">
        <v>941</v>
      </c>
      <c r="G81">
        <v>0</v>
      </c>
      <c r="H81" t="s">
        <v>21</v>
      </c>
      <c r="I81" t="s">
        <v>75</v>
      </c>
      <c r="J81" t="s">
        <v>143</v>
      </c>
      <c r="K81" t="s">
        <v>24</v>
      </c>
      <c r="L81">
        <v>44363337</v>
      </c>
      <c r="M81" s="7">
        <v>44725.495401307868</v>
      </c>
      <c r="N81">
        <v>44363337</v>
      </c>
      <c r="O81" s="7">
        <v>44725.495401307868</v>
      </c>
    </row>
    <row r="82" spans="1:15" x14ac:dyDescent="0.35">
      <c r="A82">
        <v>1</v>
      </c>
      <c r="B82">
        <v>81</v>
      </c>
      <c r="C82" t="s">
        <v>346</v>
      </c>
      <c r="D82">
        <v>0</v>
      </c>
      <c r="E82">
        <v>0</v>
      </c>
      <c r="F82" s="1" t="s">
        <v>942</v>
      </c>
      <c r="G82">
        <v>0</v>
      </c>
      <c r="H82" t="s">
        <v>135</v>
      </c>
      <c r="I82" t="s">
        <v>75</v>
      </c>
      <c r="J82" t="s">
        <v>126</v>
      </c>
      <c r="K82" t="s">
        <v>24</v>
      </c>
      <c r="L82">
        <v>44363337</v>
      </c>
      <c r="M82" s="7">
        <v>44725.495401307868</v>
      </c>
      <c r="N82">
        <v>44363337</v>
      </c>
      <c r="O82" s="7">
        <v>44725.495401307868</v>
      </c>
    </row>
    <row r="83" spans="1:15" x14ac:dyDescent="0.35">
      <c r="A83">
        <v>1</v>
      </c>
      <c r="B83">
        <v>82</v>
      </c>
      <c r="C83" t="s">
        <v>349</v>
      </c>
      <c r="D83">
        <v>0</v>
      </c>
      <c r="E83">
        <v>0</v>
      </c>
      <c r="F83" s="1" t="s">
        <v>943</v>
      </c>
      <c r="G83">
        <v>3</v>
      </c>
      <c r="H83" t="s">
        <v>135</v>
      </c>
      <c r="I83" t="s">
        <v>75</v>
      </c>
      <c r="J83" t="s">
        <v>126</v>
      </c>
      <c r="K83" t="s">
        <v>24</v>
      </c>
      <c r="L83">
        <v>44363337</v>
      </c>
      <c r="M83" s="7">
        <v>44725.495401504631</v>
      </c>
      <c r="N83">
        <v>44363337</v>
      </c>
      <c r="O83" s="7">
        <v>44725.495401504631</v>
      </c>
    </row>
    <row r="84" spans="1:15" x14ac:dyDescent="0.35">
      <c r="A84">
        <v>1</v>
      </c>
      <c r="B84">
        <v>83</v>
      </c>
      <c r="C84" t="s">
        <v>353</v>
      </c>
      <c r="D84">
        <v>0</v>
      </c>
      <c r="E84">
        <v>0</v>
      </c>
      <c r="F84" s="1" t="s">
        <v>944</v>
      </c>
      <c r="G84">
        <v>5</v>
      </c>
      <c r="H84" t="s">
        <v>21</v>
      </c>
      <c r="I84" t="s">
        <v>36</v>
      </c>
      <c r="J84" t="s">
        <v>131</v>
      </c>
      <c r="K84" t="s">
        <v>24</v>
      </c>
      <c r="L84">
        <v>44363337</v>
      </c>
      <c r="M84" s="7">
        <v>44725.495401504631</v>
      </c>
      <c r="N84">
        <v>44363337</v>
      </c>
      <c r="O84" s="7">
        <v>44725.495401504631</v>
      </c>
    </row>
    <row r="85" spans="1:15" x14ac:dyDescent="0.35">
      <c r="A85">
        <v>1</v>
      </c>
      <c r="B85">
        <v>84</v>
      </c>
      <c r="C85" t="s">
        <v>356</v>
      </c>
      <c r="D85">
        <v>0</v>
      </c>
      <c r="E85">
        <v>0</v>
      </c>
      <c r="F85" s="1" t="s">
        <v>945</v>
      </c>
      <c r="G85">
        <v>0</v>
      </c>
      <c r="H85" t="s">
        <v>135</v>
      </c>
      <c r="I85" t="s">
        <v>36</v>
      </c>
      <c r="J85" t="s">
        <v>126</v>
      </c>
      <c r="K85" t="s">
        <v>24</v>
      </c>
      <c r="L85">
        <v>44363337</v>
      </c>
      <c r="M85" s="7">
        <v>44725.495401701388</v>
      </c>
      <c r="N85">
        <v>44363337</v>
      </c>
      <c r="O85" s="7">
        <v>44725.495401701388</v>
      </c>
    </row>
    <row r="86" spans="1:15" x14ac:dyDescent="0.35">
      <c r="A86">
        <v>1</v>
      </c>
      <c r="B86">
        <v>85</v>
      </c>
      <c r="C86" t="s">
        <v>360</v>
      </c>
      <c r="D86">
        <v>0</v>
      </c>
      <c r="E86">
        <v>0</v>
      </c>
      <c r="F86" s="1" t="s">
        <v>946</v>
      </c>
      <c r="G86">
        <v>0</v>
      </c>
      <c r="H86" t="s">
        <v>135</v>
      </c>
      <c r="I86" t="s">
        <v>36</v>
      </c>
      <c r="J86" t="s">
        <v>126</v>
      </c>
      <c r="K86" t="s">
        <v>24</v>
      </c>
      <c r="L86">
        <v>44363337</v>
      </c>
      <c r="M86" s="7">
        <v>44725.495401701388</v>
      </c>
      <c r="N86">
        <v>44363337</v>
      </c>
      <c r="O86" s="7">
        <v>44725.495401701388</v>
      </c>
    </row>
    <row r="87" spans="1:15" x14ac:dyDescent="0.35">
      <c r="A87">
        <v>1</v>
      </c>
      <c r="B87">
        <v>86</v>
      </c>
      <c r="C87" t="s">
        <v>363</v>
      </c>
      <c r="D87">
        <v>0</v>
      </c>
      <c r="E87">
        <v>0</v>
      </c>
      <c r="F87" s="1" t="s">
        <v>947</v>
      </c>
      <c r="G87">
        <v>1</v>
      </c>
      <c r="H87" t="s">
        <v>21</v>
      </c>
      <c r="I87" t="s">
        <v>36</v>
      </c>
      <c r="J87" t="s">
        <v>143</v>
      </c>
      <c r="K87" t="s">
        <v>24</v>
      </c>
      <c r="L87">
        <v>44363337</v>
      </c>
      <c r="M87" s="7">
        <v>44725.495401851855</v>
      </c>
      <c r="N87">
        <v>44363337</v>
      </c>
      <c r="O87" s="7">
        <v>44725.495401851855</v>
      </c>
    </row>
    <row r="88" spans="1:15" x14ac:dyDescent="0.35">
      <c r="A88">
        <v>1</v>
      </c>
      <c r="B88">
        <v>87</v>
      </c>
      <c r="C88" t="s">
        <v>367</v>
      </c>
      <c r="D88">
        <v>0</v>
      </c>
      <c r="E88">
        <v>0</v>
      </c>
      <c r="F88" s="1" t="s">
        <v>948</v>
      </c>
      <c r="G88">
        <v>0</v>
      </c>
      <c r="H88" t="s">
        <v>21</v>
      </c>
      <c r="I88" t="s">
        <v>36</v>
      </c>
      <c r="J88" t="s">
        <v>148</v>
      </c>
      <c r="K88" t="s">
        <v>24</v>
      </c>
      <c r="L88">
        <v>44363337</v>
      </c>
      <c r="M88" s="7">
        <v>44725.495401851855</v>
      </c>
      <c r="N88">
        <v>44363337</v>
      </c>
      <c r="O88" s="7">
        <v>44725.495401851855</v>
      </c>
    </row>
    <row r="89" spans="1:15" x14ac:dyDescent="0.35">
      <c r="A89">
        <v>1</v>
      </c>
      <c r="B89">
        <v>88</v>
      </c>
      <c r="C89" t="s">
        <v>370</v>
      </c>
      <c r="D89">
        <v>0</v>
      </c>
      <c r="E89">
        <v>0</v>
      </c>
      <c r="F89" s="1" t="s">
        <v>949</v>
      </c>
      <c r="G89">
        <v>6</v>
      </c>
      <c r="H89" t="s">
        <v>21</v>
      </c>
      <c r="I89" t="s">
        <v>36</v>
      </c>
      <c r="J89" t="s">
        <v>152</v>
      </c>
      <c r="K89" t="s">
        <v>24</v>
      </c>
      <c r="L89">
        <v>44363337</v>
      </c>
      <c r="M89" s="7">
        <v>44725.495402048611</v>
      </c>
      <c r="N89">
        <v>44363337</v>
      </c>
      <c r="O89" s="7">
        <v>44725.495402048611</v>
      </c>
    </row>
    <row r="90" spans="1:15" x14ac:dyDescent="0.35">
      <c r="A90">
        <v>1</v>
      </c>
      <c r="B90">
        <v>89</v>
      </c>
      <c r="C90" t="s">
        <v>374</v>
      </c>
      <c r="D90">
        <v>0</v>
      </c>
      <c r="E90">
        <v>0</v>
      </c>
      <c r="F90" s="1" t="s">
        <v>950</v>
      </c>
      <c r="G90">
        <v>0</v>
      </c>
      <c r="H90" t="s">
        <v>21</v>
      </c>
      <c r="I90" t="s">
        <v>36</v>
      </c>
      <c r="J90" t="s">
        <v>143</v>
      </c>
      <c r="K90" t="s">
        <v>24</v>
      </c>
      <c r="L90">
        <v>44363337</v>
      </c>
      <c r="M90" s="7">
        <v>44725.495402233799</v>
      </c>
      <c r="N90">
        <v>44363337</v>
      </c>
      <c r="O90" s="7">
        <v>44725.495402233799</v>
      </c>
    </row>
    <row r="91" spans="1:15" x14ac:dyDescent="0.35">
      <c r="A91">
        <v>1</v>
      </c>
      <c r="B91">
        <v>90</v>
      </c>
      <c r="C91" t="s">
        <v>378</v>
      </c>
      <c r="D91">
        <v>0</v>
      </c>
      <c r="E91">
        <v>0</v>
      </c>
      <c r="F91" s="1" t="s">
        <v>951</v>
      </c>
      <c r="G91">
        <v>1</v>
      </c>
      <c r="H91" t="s">
        <v>135</v>
      </c>
      <c r="I91" t="s">
        <v>36</v>
      </c>
      <c r="J91" t="s">
        <v>126</v>
      </c>
      <c r="K91" t="s">
        <v>24</v>
      </c>
      <c r="L91">
        <v>44363337</v>
      </c>
      <c r="M91" s="7">
        <v>44725.495402233799</v>
      </c>
      <c r="N91">
        <v>44363337</v>
      </c>
      <c r="O91" s="7">
        <v>44725.495402233799</v>
      </c>
    </row>
    <row r="92" spans="1:15" x14ac:dyDescent="0.35">
      <c r="A92">
        <v>1</v>
      </c>
      <c r="B92">
        <v>91</v>
      </c>
      <c r="C92" t="s">
        <v>381</v>
      </c>
      <c r="D92">
        <v>0</v>
      </c>
      <c r="E92">
        <v>0</v>
      </c>
      <c r="F92" s="1" t="s">
        <v>952</v>
      </c>
      <c r="G92">
        <v>1</v>
      </c>
      <c r="H92" t="s">
        <v>135</v>
      </c>
      <c r="I92" t="s">
        <v>36</v>
      </c>
      <c r="J92" t="s">
        <v>126</v>
      </c>
      <c r="K92" t="s">
        <v>24</v>
      </c>
      <c r="L92">
        <v>44363337</v>
      </c>
      <c r="M92" s="7">
        <v>44725.495402395834</v>
      </c>
      <c r="N92">
        <v>44363337</v>
      </c>
      <c r="O92" s="7">
        <v>44725.495402395834</v>
      </c>
    </row>
    <row r="93" spans="1:15" x14ac:dyDescent="0.35">
      <c r="A93">
        <v>1</v>
      </c>
      <c r="B93">
        <v>92</v>
      </c>
      <c r="C93" t="s">
        <v>385</v>
      </c>
      <c r="D93">
        <v>0</v>
      </c>
      <c r="E93">
        <v>0</v>
      </c>
      <c r="F93" s="1" t="s">
        <v>953</v>
      </c>
      <c r="G93">
        <v>6</v>
      </c>
      <c r="H93" t="s">
        <v>21</v>
      </c>
      <c r="I93" t="s">
        <v>96</v>
      </c>
      <c r="J93" t="s">
        <v>131</v>
      </c>
      <c r="K93" t="s">
        <v>24</v>
      </c>
      <c r="L93">
        <v>44363337</v>
      </c>
      <c r="M93" s="7">
        <v>44725.495402581022</v>
      </c>
      <c r="N93">
        <v>44363337</v>
      </c>
      <c r="O93" s="7">
        <v>44725.495402581022</v>
      </c>
    </row>
    <row r="94" spans="1:15" x14ac:dyDescent="0.35">
      <c r="A94">
        <v>1</v>
      </c>
      <c r="B94">
        <v>93</v>
      </c>
      <c r="C94" t="s">
        <v>389</v>
      </c>
      <c r="D94">
        <v>0</v>
      </c>
      <c r="E94">
        <v>0</v>
      </c>
      <c r="F94" s="1" t="s">
        <v>954</v>
      </c>
      <c r="G94">
        <v>1</v>
      </c>
      <c r="H94" t="s">
        <v>135</v>
      </c>
      <c r="I94" t="s">
        <v>96</v>
      </c>
      <c r="J94" t="s">
        <v>126</v>
      </c>
      <c r="K94" t="s">
        <v>24</v>
      </c>
      <c r="L94">
        <v>44363337</v>
      </c>
      <c r="M94" s="7">
        <v>44725.495402777779</v>
      </c>
      <c r="N94">
        <v>44363337</v>
      </c>
      <c r="O94" s="7">
        <v>44725.495402777779</v>
      </c>
    </row>
    <row r="95" spans="1:15" x14ac:dyDescent="0.35">
      <c r="A95">
        <v>1</v>
      </c>
      <c r="B95">
        <v>94</v>
      </c>
      <c r="C95" t="s">
        <v>393</v>
      </c>
      <c r="D95">
        <v>0</v>
      </c>
      <c r="E95">
        <v>0</v>
      </c>
      <c r="F95" s="1" t="s">
        <v>955</v>
      </c>
      <c r="G95">
        <v>0</v>
      </c>
      <c r="H95" t="s">
        <v>135</v>
      </c>
      <c r="I95" t="s">
        <v>96</v>
      </c>
      <c r="J95" t="s">
        <v>126</v>
      </c>
      <c r="K95" t="s">
        <v>24</v>
      </c>
      <c r="L95">
        <v>44363337</v>
      </c>
      <c r="M95" s="7">
        <v>44725.495403125002</v>
      </c>
      <c r="N95">
        <v>44363337</v>
      </c>
      <c r="O95" s="7">
        <v>44725.495403125002</v>
      </c>
    </row>
    <row r="96" spans="1:15" x14ac:dyDescent="0.35">
      <c r="A96">
        <v>1</v>
      </c>
      <c r="B96">
        <v>95</v>
      </c>
      <c r="C96" t="s">
        <v>397</v>
      </c>
      <c r="D96">
        <v>0</v>
      </c>
      <c r="E96">
        <v>0</v>
      </c>
      <c r="F96" s="1" t="s">
        <v>956</v>
      </c>
      <c r="G96">
        <v>2</v>
      </c>
      <c r="H96" t="s">
        <v>21</v>
      </c>
      <c r="I96" t="s">
        <v>96</v>
      </c>
      <c r="J96" t="s">
        <v>143</v>
      </c>
      <c r="K96" t="s">
        <v>24</v>
      </c>
      <c r="L96">
        <v>44363337</v>
      </c>
      <c r="M96" s="7">
        <v>44725.495403125002</v>
      </c>
      <c r="N96">
        <v>44363337</v>
      </c>
      <c r="O96" s="7">
        <v>44725.495403125002</v>
      </c>
    </row>
    <row r="97" spans="1:15" x14ac:dyDescent="0.35">
      <c r="A97">
        <v>1</v>
      </c>
      <c r="B97">
        <v>96</v>
      </c>
      <c r="C97" t="s">
        <v>400</v>
      </c>
      <c r="D97">
        <v>0</v>
      </c>
      <c r="E97">
        <v>0</v>
      </c>
      <c r="F97" s="1" t="s">
        <v>957</v>
      </c>
      <c r="G97">
        <v>0</v>
      </c>
      <c r="H97" t="s">
        <v>21</v>
      </c>
      <c r="I97" t="s">
        <v>96</v>
      </c>
      <c r="J97" t="s">
        <v>148</v>
      </c>
      <c r="K97" t="s">
        <v>24</v>
      </c>
      <c r="L97">
        <v>44363337</v>
      </c>
      <c r="M97" s="7">
        <v>44725.495403321758</v>
      </c>
      <c r="N97">
        <v>44363337</v>
      </c>
      <c r="O97" s="7">
        <v>44725.495403321758</v>
      </c>
    </row>
    <row r="98" spans="1:15" x14ac:dyDescent="0.35">
      <c r="A98">
        <v>1</v>
      </c>
      <c r="B98">
        <v>97</v>
      </c>
      <c r="C98" t="s">
        <v>404</v>
      </c>
      <c r="D98">
        <v>0</v>
      </c>
      <c r="E98">
        <v>0</v>
      </c>
      <c r="F98" s="1" t="s">
        <v>958</v>
      </c>
      <c r="G98">
        <v>7</v>
      </c>
      <c r="H98" t="s">
        <v>21</v>
      </c>
      <c r="I98" t="s">
        <v>96</v>
      </c>
      <c r="J98" t="s">
        <v>152</v>
      </c>
      <c r="K98" t="s">
        <v>24</v>
      </c>
      <c r="L98">
        <v>44363337</v>
      </c>
      <c r="M98" s="7">
        <v>44725.495403321758</v>
      </c>
      <c r="N98">
        <v>44363337</v>
      </c>
      <c r="O98" s="7">
        <v>44725.495403321758</v>
      </c>
    </row>
    <row r="99" spans="1:15" x14ac:dyDescent="0.35">
      <c r="A99">
        <v>1</v>
      </c>
      <c r="B99">
        <v>98</v>
      </c>
      <c r="C99" t="s">
        <v>407</v>
      </c>
      <c r="D99">
        <v>0</v>
      </c>
      <c r="E99">
        <v>0</v>
      </c>
      <c r="F99" s="1" t="s">
        <v>959</v>
      </c>
      <c r="G99">
        <v>0</v>
      </c>
      <c r="H99" t="s">
        <v>21</v>
      </c>
      <c r="I99" t="s">
        <v>96</v>
      </c>
      <c r="J99" t="s">
        <v>143</v>
      </c>
      <c r="K99" t="s">
        <v>24</v>
      </c>
      <c r="L99">
        <v>44363337</v>
      </c>
      <c r="M99" s="7">
        <v>44725.495403472225</v>
      </c>
      <c r="N99">
        <v>44363337</v>
      </c>
      <c r="O99" s="7">
        <v>44725.495403472225</v>
      </c>
    </row>
    <row r="100" spans="1:15" x14ac:dyDescent="0.35">
      <c r="A100">
        <v>1</v>
      </c>
      <c r="B100">
        <v>99</v>
      </c>
      <c r="C100" t="s">
        <v>411</v>
      </c>
      <c r="D100">
        <v>0</v>
      </c>
      <c r="E100">
        <v>0</v>
      </c>
      <c r="F100" s="1" t="s">
        <v>960</v>
      </c>
      <c r="G100">
        <v>0</v>
      </c>
      <c r="H100" t="s">
        <v>135</v>
      </c>
      <c r="I100" t="s">
        <v>96</v>
      </c>
      <c r="J100" t="s">
        <v>126</v>
      </c>
      <c r="K100" t="s">
        <v>24</v>
      </c>
      <c r="L100">
        <v>44363337</v>
      </c>
      <c r="M100" s="7">
        <v>44725.495403854169</v>
      </c>
      <c r="N100">
        <v>44363337</v>
      </c>
      <c r="O100" s="7">
        <v>44725.495403854169</v>
      </c>
    </row>
    <row r="101" spans="1:15" x14ac:dyDescent="0.35">
      <c r="A101">
        <v>1</v>
      </c>
      <c r="B101">
        <v>100</v>
      </c>
      <c r="C101" t="s">
        <v>415</v>
      </c>
      <c r="D101">
        <v>0</v>
      </c>
      <c r="E101">
        <v>0</v>
      </c>
      <c r="F101" s="1" t="s">
        <v>961</v>
      </c>
      <c r="G101">
        <v>2</v>
      </c>
      <c r="H101" t="s">
        <v>135</v>
      </c>
      <c r="I101" t="s">
        <v>96</v>
      </c>
      <c r="J101" t="s">
        <v>126</v>
      </c>
      <c r="K101" t="s">
        <v>24</v>
      </c>
      <c r="L101">
        <v>44363337</v>
      </c>
      <c r="M101" s="7">
        <v>44725.495403854169</v>
      </c>
      <c r="N101">
        <v>44363337</v>
      </c>
      <c r="O101" s="7">
        <v>44725.495403854169</v>
      </c>
    </row>
    <row r="102" spans="1:15" x14ac:dyDescent="0.35">
      <c r="A102">
        <v>1</v>
      </c>
      <c r="B102">
        <v>101</v>
      </c>
      <c r="C102" t="s">
        <v>418</v>
      </c>
      <c r="D102">
        <v>0</v>
      </c>
      <c r="E102">
        <v>0</v>
      </c>
      <c r="F102" s="1" t="s">
        <v>962</v>
      </c>
      <c r="G102">
        <v>9</v>
      </c>
      <c r="H102" t="s">
        <v>21</v>
      </c>
      <c r="I102" t="s">
        <v>53</v>
      </c>
      <c r="J102" t="s">
        <v>131</v>
      </c>
      <c r="K102" t="s">
        <v>24</v>
      </c>
      <c r="L102">
        <v>44363337</v>
      </c>
      <c r="M102" s="7">
        <v>44725.495404050926</v>
      </c>
      <c r="N102">
        <v>44363337</v>
      </c>
      <c r="O102" s="7">
        <v>44725.495404050926</v>
      </c>
    </row>
    <row r="103" spans="1:15" x14ac:dyDescent="0.35">
      <c r="A103">
        <v>1</v>
      </c>
      <c r="B103">
        <v>102</v>
      </c>
      <c r="C103" t="s">
        <v>422</v>
      </c>
      <c r="D103">
        <v>0</v>
      </c>
      <c r="E103">
        <v>0</v>
      </c>
      <c r="F103" s="1" t="s">
        <v>963</v>
      </c>
      <c r="G103">
        <v>1</v>
      </c>
      <c r="H103" t="s">
        <v>135</v>
      </c>
      <c r="I103" t="s">
        <v>53</v>
      </c>
      <c r="J103" t="s">
        <v>126</v>
      </c>
      <c r="K103" t="s">
        <v>24</v>
      </c>
      <c r="L103">
        <v>44363337</v>
      </c>
      <c r="M103" s="7">
        <v>44725.495404745372</v>
      </c>
      <c r="N103">
        <v>44363337</v>
      </c>
      <c r="O103" s="7">
        <v>44725.495404745372</v>
      </c>
    </row>
    <row r="104" spans="1:15" x14ac:dyDescent="0.35">
      <c r="A104">
        <v>1</v>
      </c>
      <c r="B104">
        <v>103</v>
      </c>
      <c r="C104" t="s">
        <v>426</v>
      </c>
      <c r="D104">
        <v>0</v>
      </c>
      <c r="E104">
        <v>0</v>
      </c>
      <c r="F104" s="1" t="s">
        <v>964</v>
      </c>
      <c r="G104">
        <v>0</v>
      </c>
      <c r="H104" t="s">
        <v>135</v>
      </c>
      <c r="I104" t="s">
        <v>53</v>
      </c>
      <c r="J104" t="s">
        <v>126</v>
      </c>
      <c r="K104" t="s">
        <v>24</v>
      </c>
      <c r="L104">
        <v>44363337</v>
      </c>
      <c r="M104" s="7">
        <v>44725.495404745372</v>
      </c>
      <c r="N104">
        <v>44363337</v>
      </c>
      <c r="O104" s="7">
        <v>44725.495404745372</v>
      </c>
    </row>
    <row r="105" spans="1:15" x14ac:dyDescent="0.35">
      <c r="A105">
        <v>1</v>
      </c>
      <c r="B105">
        <v>104</v>
      </c>
      <c r="C105" t="s">
        <v>429</v>
      </c>
      <c r="D105">
        <v>0</v>
      </c>
      <c r="E105">
        <v>0</v>
      </c>
      <c r="F105" s="1" t="s">
        <v>965</v>
      </c>
      <c r="G105">
        <v>2</v>
      </c>
      <c r="H105" t="s">
        <v>21</v>
      </c>
      <c r="I105" t="s">
        <v>53</v>
      </c>
      <c r="J105" t="s">
        <v>143</v>
      </c>
      <c r="K105" t="s">
        <v>24</v>
      </c>
      <c r="L105">
        <v>44363337</v>
      </c>
      <c r="M105" s="7">
        <v>44725.495405127316</v>
      </c>
      <c r="N105">
        <v>44363337</v>
      </c>
      <c r="O105" s="7">
        <v>44725.495405127316</v>
      </c>
    </row>
    <row r="106" spans="1:15" x14ac:dyDescent="0.35">
      <c r="A106">
        <v>1</v>
      </c>
      <c r="B106">
        <v>105</v>
      </c>
      <c r="C106" t="s">
        <v>433</v>
      </c>
      <c r="D106">
        <v>0</v>
      </c>
      <c r="E106">
        <v>0</v>
      </c>
      <c r="F106" s="1" t="s">
        <v>966</v>
      </c>
      <c r="G106">
        <v>0</v>
      </c>
      <c r="H106" t="s">
        <v>21</v>
      </c>
      <c r="I106" t="s">
        <v>53</v>
      </c>
      <c r="J106" t="s">
        <v>148</v>
      </c>
      <c r="K106" t="s">
        <v>24</v>
      </c>
      <c r="L106">
        <v>44363337</v>
      </c>
      <c r="M106" s="7">
        <v>44725.495405289352</v>
      </c>
      <c r="N106">
        <v>44363337</v>
      </c>
      <c r="O106" s="7">
        <v>44725.495405289352</v>
      </c>
    </row>
    <row r="107" spans="1:15" x14ac:dyDescent="0.35">
      <c r="A107">
        <v>1</v>
      </c>
      <c r="B107">
        <v>106</v>
      </c>
      <c r="C107" t="s">
        <v>437</v>
      </c>
      <c r="D107">
        <v>0</v>
      </c>
      <c r="E107">
        <v>0</v>
      </c>
      <c r="F107" s="1" t="s">
        <v>967</v>
      </c>
      <c r="G107">
        <v>10</v>
      </c>
      <c r="H107" t="s">
        <v>21</v>
      </c>
      <c r="I107" t="s">
        <v>53</v>
      </c>
      <c r="J107" t="s">
        <v>152</v>
      </c>
      <c r="K107" t="s">
        <v>24</v>
      </c>
      <c r="L107">
        <v>44363337</v>
      </c>
      <c r="M107" s="7">
        <v>44725.495405289352</v>
      </c>
      <c r="N107">
        <v>44363337</v>
      </c>
      <c r="O107" s="7">
        <v>44725.495405289352</v>
      </c>
    </row>
    <row r="108" spans="1:15" x14ac:dyDescent="0.35">
      <c r="A108">
        <v>1</v>
      </c>
      <c r="B108">
        <v>107</v>
      </c>
      <c r="C108" t="s">
        <v>440</v>
      </c>
      <c r="D108">
        <v>0</v>
      </c>
      <c r="E108">
        <v>0</v>
      </c>
      <c r="F108" s="1" t="s">
        <v>968</v>
      </c>
      <c r="G108">
        <v>0</v>
      </c>
      <c r="H108" t="s">
        <v>21</v>
      </c>
      <c r="I108" t="s">
        <v>53</v>
      </c>
      <c r="J108" t="s">
        <v>143</v>
      </c>
      <c r="K108" t="s">
        <v>24</v>
      </c>
      <c r="L108">
        <v>44363337</v>
      </c>
      <c r="M108" s="7">
        <v>44725.495405671296</v>
      </c>
      <c r="N108">
        <v>44363337</v>
      </c>
      <c r="O108" s="7">
        <v>44725.495405671296</v>
      </c>
    </row>
    <row r="109" spans="1:15" x14ac:dyDescent="0.35">
      <c r="A109">
        <v>1</v>
      </c>
      <c r="B109">
        <v>108</v>
      </c>
      <c r="C109" t="s">
        <v>444</v>
      </c>
      <c r="D109">
        <v>0</v>
      </c>
      <c r="E109">
        <v>0</v>
      </c>
      <c r="F109" s="1" t="s">
        <v>969</v>
      </c>
      <c r="G109">
        <v>0</v>
      </c>
      <c r="H109" t="s">
        <v>135</v>
      </c>
      <c r="I109" t="s">
        <v>53</v>
      </c>
      <c r="J109" t="s">
        <v>126</v>
      </c>
      <c r="K109" t="s">
        <v>24</v>
      </c>
      <c r="L109">
        <v>44363337</v>
      </c>
      <c r="M109" s="7">
        <v>44725.495405821763</v>
      </c>
      <c r="N109">
        <v>44363337</v>
      </c>
      <c r="O109" s="7">
        <v>44725.495405821763</v>
      </c>
    </row>
    <row r="110" spans="1:15" x14ac:dyDescent="0.35">
      <c r="A110">
        <v>1</v>
      </c>
      <c r="B110">
        <v>109</v>
      </c>
      <c r="C110" t="s">
        <v>448</v>
      </c>
      <c r="D110">
        <v>0</v>
      </c>
      <c r="E110">
        <v>0</v>
      </c>
      <c r="F110" s="1" t="s">
        <v>970</v>
      </c>
      <c r="G110">
        <v>2</v>
      </c>
      <c r="H110" t="s">
        <v>135</v>
      </c>
      <c r="I110" t="s">
        <v>53</v>
      </c>
      <c r="J110" t="s">
        <v>126</v>
      </c>
      <c r="K110" t="s">
        <v>24</v>
      </c>
      <c r="L110">
        <v>44363337</v>
      </c>
      <c r="M110" s="7">
        <v>44725.495406018519</v>
      </c>
      <c r="N110">
        <v>44363337</v>
      </c>
      <c r="O110" s="7">
        <v>44725.495406018519</v>
      </c>
    </row>
    <row r="111" spans="1:15" x14ac:dyDescent="0.35">
      <c r="A111">
        <v>1</v>
      </c>
      <c r="B111">
        <v>110</v>
      </c>
      <c r="C111" t="s">
        <v>452</v>
      </c>
      <c r="D111">
        <v>0</v>
      </c>
      <c r="E111">
        <v>0</v>
      </c>
      <c r="F111" s="1" t="s">
        <v>971</v>
      </c>
      <c r="G111">
        <v>11</v>
      </c>
      <c r="H111" t="s">
        <v>21</v>
      </c>
      <c r="I111" t="s">
        <v>111</v>
      </c>
      <c r="J111" t="s">
        <v>131</v>
      </c>
      <c r="K111" t="s">
        <v>24</v>
      </c>
      <c r="L111">
        <v>44363337</v>
      </c>
      <c r="M111" s="7">
        <v>44725.495406215276</v>
      </c>
      <c r="N111">
        <v>44363337</v>
      </c>
      <c r="O111" s="7">
        <v>44725.495406215276</v>
      </c>
    </row>
    <row r="112" spans="1:15" x14ac:dyDescent="0.35">
      <c r="A112">
        <v>1</v>
      </c>
      <c r="B112">
        <v>111</v>
      </c>
      <c r="C112" t="s">
        <v>456</v>
      </c>
      <c r="D112">
        <v>0</v>
      </c>
      <c r="E112">
        <v>0</v>
      </c>
      <c r="F112" s="1" t="s">
        <v>972</v>
      </c>
      <c r="G112">
        <v>1</v>
      </c>
      <c r="H112" t="s">
        <v>135</v>
      </c>
      <c r="I112" t="s">
        <v>111</v>
      </c>
      <c r="J112" t="s">
        <v>126</v>
      </c>
      <c r="K112" t="s">
        <v>24</v>
      </c>
      <c r="L112">
        <v>44363337</v>
      </c>
      <c r="M112" s="7">
        <v>44725.495406215276</v>
      </c>
      <c r="N112">
        <v>44363337</v>
      </c>
      <c r="O112" s="7">
        <v>44725.495406215276</v>
      </c>
    </row>
    <row r="113" spans="1:15" x14ac:dyDescent="0.35">
      <c r="A113">
        <v>1</v>
      </c>
      <c r="B113">
        <v>112</v>
      </c>
      <c r="C113" t="s">
        <v>459</v>
      </c>
      <c r="D113">
        <v>0</v>
      </c>
      <c r="E113">
        <v>0</v>
      </c>
      <c r="F113" s="1" t="s">
        <v>973</v>
      </c>
      <c r="G113">
        <v>0</v>
      </c>
      <c r="H113" t="s">
        <v>135</v>
      </c>
      <c r="I113" t="s">
        <v>111</v>
      </c>
      <c r="J113" t="s">
        <v>126</v>
      </c>
      <c r="K113" t="s">
        <v>24</v>
      </c>
      <c r="L113">
        <v>44363337</v>
      </c>
      <c r="M113" s="7">
        <v>44725.495406562499</v>
      </c>
      <c r="N113">
        <v>44363337</v>
      </c>
      <c r="O113" s="7">
        <v>44725.495406562499</v>
      </c>
    </row>
    <row r="114" spans="1:15" x14ac:dyDescent="0.35">
      <c r="A114">
        <v>1</v>
      </c>
      <c r="B114">
        <v>113</v>
      </c>
      <c r="C114" t="s">
        <v>463</v>
      </c>
      <c r="D114">
        <v>0</v>
      </c>
      <c r="E114">
        <v>0</v>
      </c>
      <c r="F114" s="1" t="s">
        <v>974</v>
      </c>
      <c r="G114">
        <v>1</v>
      </c>
      <c r="H114" t="s">
        <v>21</v>
      </c>
      <c r="I114" t="s">
        <v>111</v>
      </c>
      <c r="J114" t="s">
        <v>143</v>
      </c>
      <c r="K114" t="s">
        <v>24</v>
      </c>
      <c r="L114">
        <v>44363337</v>
      </c>
      <c r="M114" s="7">
        <v>44725.495406747687</v>
      </c>
      <c r="N114">
        <v>44363337</v>
      </c>
      <c r="O114" s="7">
        <v>44725.495406747687</v>
      </c>
    </row>
    <row r="115" spans="1:15" x14ac:dyDescent="0.35">
      <c r="A115">
        <v>1</v>
      </c>
      <c r="B115">
        <v>114</v>
      </c>
      <c r="C115" t="s">
        <v>467</v>
      </c>
      <c r="D115">
        <v>0</v>
      </c>
      <c r="E115">
        <v>0</v>
      </c>
      <c r="F115" s="1" t="s">
        <v>975</v>
      </c>
      <c r="G115">
        <v>0</v>
      </c>
      <c r="H115" t="s">
        <v>21</v>
      </c>
      <c r="I115" t="s">
        <v>111</v>
      </c>
      <c r="J115" t="s">
        <v>148</v>
      </c>
      <c r="K115" t="s">
        <v>24</v>
      </c>
      <c r="L115">
        <v>44363337</v>
      </c>
      <c r="M115" s="7">
        <v>44725.495406747687</v>
      </c>
      <c r="N115">
        <v>44363337</v>
      </c>
      <c r="O115" s="7">
        <v>44725.495406747687</v>
      </c>
    </row>
    <row r="116" spans="1:15" x14ac:dyDescent="0.35">
      <c r="A116">
        <v>1</v>
      </c>
      <c r="B116">
        <v>115</v>
      </c>
      <c r="C116" t="s">
        <v>470</v>
      </c>
      <c r="D116">
        <v>0</v>
      </c>
      <c r="E116">
        <v>0</v>
      </c>
      <c r="F116" s="1" t="s">
        <v>976</v>
      </c>
      <c r="G116">
        <v>12</v>
      </c>
      <c r="H116" t="s">
        <v>21</v>
      </c>
      <c r="I116" t="s">
        <v>111</v>
      </c>
      <c r="J116" t="s">
        <v>152</v>
      </c>
      <c r="K116" t="s">
        <v>24</v>
      </c>
      <c r="L116">
        <v>44363337</v>
      </c>
      <c r="M116" s="7">
        <v>44725.49540709491</v>
      </c>
      <c r="N116">
        <v>44363337</v>
      </c>
      <c r="O116" s="7">
        <v>44725.49540709491</v>
      </c>
    </row>
    <row r="117" spans="1:15" x14ac:dyDescent="0.35">
      <c r="A117">
        <v>1</v>
      </c>
      <c r="B117">
        <v>116</v>
      </c>
      <c r="C117" t="s">
        <v>474</v>
      </c>
      <c r="D117">
        <v>0</v>
      </c>
      <c r="E117">
        <v>0</v>
      </c>
      <c r="F117" s="1" t="s">
        <v>977</v>
      </c>
      <c r="G117">
        <v>0</v>
      </c>
      <c r="H117" t="s">
        <v>21</v>
      </c>
      <c r="I117" t="s">
        <v>111</v>
      </c>
      <c r="J117" t="s">
        <v>143</v>
      </c>
      <c r="K117" t="s">
        <v>24</v>
      </c>
      <c r="L117">
        <v>44363337</v>
      </c>
      <c r="M117" s="7">
        <v>44725.495407488423</v>
      </c>
      <c r="N117">
        <v>44363337</v>
      </c>
      <c r="O117" s="7">
        <v>44725.495407488423</v>
      </c>
    </row>
    <row r="118" spans="1:15" x14ac:dyDescent="0.35">
      <c r="A118">
        <v>1</v>
      </c>
      <c r="B118">
        <v>117</v>
      </c>
      <c r="C118" t="s">
        <v>478</v>
      </c>
      <c r="D118">
        <v>0</v>
      </c>
      <c r="E118">
        <v>0</v>
      </c>
      <c r="F118" s="1" t="s">
        <v>978</v>
      </c>
      <c r="G118">
        <v>0</v>
      </c>
      <c r="H118" t="s">
        <v>135</v>
      </c>
      <c r="I118" t="s">
        <v>111</v>
      </c>
      <c r="J118" t="s">
        <v>126</v>
      </c>
      <c r="K118" t="s">
        <v>24</v>
      </c>
      <c r="L118">
        <v>44363337</v>
      </c>
      <c r="M118" s="7">
        <v>44725.495407638889</v>
      </c>
      <c r="N118">
        <v>44363337</v>
      </c>
      <c r="O118" s="7">
        <v>44725.495407638889</v>
      </c>
    </row>
    <row r="119" spans="1:15" x14ac:dyDescent="0.35">
      <c r="A119">
        <v>1</v>
      </c>
      <c r="B119">
        <v>118</v>
      </c>
      <c r="C119" t="s">
        <v>482</v>
      </c>
      <c r="D119">
        <v>0</v>
      </c>
      <c r="E119">
        <v>0</v>
      </c>
      <c r="F119" s="1" t="s">
        <v>979</v>
      </c>
      <c r="G119">
        <v>1</v>
      </c>
      <c r="H119" t="s">
        <v>135</v>
      </c>
      <c r="I119" t="s">
        <v>111</v>
      </c>
      <c r="J119" t="s">
        <v>126</v>
      </c>
      <c r="K119" t="s">
        <v>24</v>
      </c>
      <c r="L119">
        <v>44363337</v>
      </c>
      <c r="M119" s="7">
        <v>44725.495408020834</v>
      </c>
      <c r="N119">
        <v>44363337</v>
      </c>
      <c r="O119" s="7">
        <v>44725.495408020834</v>
      </c>
    </row>
    <row r="120" spans="1:15" x14ac:dyDescent="0.35">
      <c r="A120">
        <v>1</v>
      </c>
      <c r="B120">
        <v>119</v>
      </c>
      <c r="C120" t="s">
        <v>486</v>
      </c>
      <c r="D120">
        <v>0</v>
      </c>
      <c r="E120">
        <v>0</v>
      </c>
      <c r="F120" s="1" t="s">
        <v>980</v>
      </c>
      <c r="G120">
        <v>5</v>
      </c>
      <c r="H120" t="s">
        <v>21</v>
      </c>
      <c r="I120" t="s">
        <v>115</v>
      </c>
      <c r="J120" t="s">
        <v>131</v>
      </c>
      <c r="K120" t="s">
        <v>24</v>
      </c>
      <c r="L120">
        <v>44363337</v>
      </c>
      <c r="M120" s="7">
        <v>44725.495408020834</v>
      </c>
      <c r="N120">
        <v>44363337</v>
      </c>
      <c r="O120" s="7">
        <v>44725.495408020834</v>
      </c>
    </row>
    <row r="121" spans="1:15" x14ac:dyDescent="0.35">
      <c r="A121">
        <v>1</v>
      </c>
      <c r="B121">
        <v>120</v>
      </c>
      <c r="C121" t="s">
        <v>489</v>
      </c>
      <c r="D121">
        <v>0</v>
      </c>
      <c r="E121">
        <v>0</v>
      </c>
      <c r="F121" s="1" t="s">
        <v>981</v>
      </c>
      <c r="G121">
        <v>1</v>
      </c>
      <c r="H121" t="s">
        <v>135</v>
      </c>
      <c r="I121" t="s">
        <v>115</v>
      </c>
      <c r="J121" t="s">
        <v>126</v>
      </c>
      <c r="K121" t="s">
        <v>24</v>
      </c>
      <c r="L121">
        <v>44363337</v>
      </c>
      <c r="M121" s="7">
        <v>44725.495408182869</v>
      </c>
      <c r="N121">
        <v>44363337</v>
      </c>
      <c r="O121" s="7">
        <v>44725.495408182869</v>
      </c>
    </row>
    <row r="122" spans="1:15" x14ac:dyDescent="0.35">
      <c r="A122">
        <v>1</v>
      </c>
      <c r="B122">
        <v>121</v>
      </c>
      <c r="C122" t="s">
        <v>493</v>
      </c>
      <c r="D122">
        <v>0</v>
      </c>
      <c r="E122">
        <v>0</v>
      </c>
      <c r="F122" s="1" t="s">
        <v>982</v>
      </c>
      <c r="G122">
        <v>0</v>
      </c>
      <c r="H122" t="s">
        <v>135</v>
      </c>
      <c r="I122" t="s">
        <v>115</v>
      </c>
      <c r="J122" t="s">
        <v>126</v>
      </c>
      <c r="K122" t="s">
        <v>24</v>
      </c>
      <c r="L122">
        <v>44363337</v>
      </c>
      <c r="M122" s="7">
        <v>44725.495408182869</v>
      </c>
      <c r="N122">
        <v>44363337</v>
      </c>
      <c r="O122" s="7">
        <v>44725.495408182869</v>
      </c>
    </row>
    <row r="123" spans="1:15" x14ac:dyDescent="0.35">
      <c r="A123">
        <v>1</v>
      </c>
      <c r="B123">
        <v>122</v>
      </c>
      <c r="C123" t="s">
        <v>496</v>
      </c>
      <c r="D123">
        <v>0</v>
      </c>
      <c r="E123">
        <v>0</v>
      </c>
      <c r="F123" s="1" t="s">
        <v>983</v>
      </c>
      <c r="G123">
        <v>2</v>
      </c>
      <c r="H123" t="s">
        <v>21</v>
      </c>
      <c r="I123" t="s">
        <v>115</v>
      </c>
      <c r="J123" t="s">
        <v>143</v>
      </c>
      <c r="K123" t="s">
        <v>24</v>
      </c>
      <c r="L123">
        <v>44363337</v>
      </c>
      <c r="M123" s="7">
        <v>44725.495408368057</v>
      </c>
      <c r="N123">
        <v>44363337</v>
      </c>
      <c r="O123" s="7">
        <v>44725.495408368057</v>
      </c>
    </row>
    <row r="124" spans="1:15" x14ac:dyDescent="0.35">
      <c r="A124">
        <v>1</v>
      </c>
      <c r="B124">
        <v>123</v>
      </c>
      <c r="C124" t="s">
        <v>500</v>
      </c>
      <c r="D124">
        <v>0</v>
      </c>
      <c r="E124">
        <v>0</v>
      </c>
      <c r="F124" s="1" t="s">
        <v>984</v>
      </c>
      <c r="G124">
        <v>0</v>
      </c>
      <c r="H124" t="s">
        <v>21</v>
      </c>
      <c r="I124" t="s">
        <v>115</v>
      </c>
      <c r="J124" t="s">
        <v>148</v>
      </c>
      <c r="K124" t="s">
        <v>24</v>
      </c>
      <c r="L124">
        <v>44363337</v>
      </c>
      <c r="M124" s="7">
        <v>44725.495408564813</v>
      </c>
      <c r="N124">
        <v>44363337</v>
      </c>
      <c r="O124" s="7">
        <v>44725.495408564813</v>
      </c>
    </row>
    <row r="125" spans="1:15" x14ac:dyDescent="0.35">
      <c r="A125">
        <v>1</v>
      </c>
      <c r="B125">
        <v>124</v>
      </c>
      <c r="C125" t="s">
        <v>504</v>
      </c>
      <c r="D125">
        <v>0</v>
      </c>
      <c r="E125">
        <v>0</v>
      </c>
      <c r="F125" s="1" t="s">
        <v>985</v>
      </c>
      <c r="G125">
        <v>6</v>
      </c>
      <c r="H125" t="s">
        <v>21</v>
      </c>
      <c r="I125" t="s">
        <v>115</v>
      </c>
      <c r="J125" t="s">
        <v>152</v>
      </c>
      <c r="K125" t="s">
        <v>24</v>
      </c>
      <c r="L125">
        <v>44363337</v>
      </c>
      <c r="M125" s="7">
        <v>44725.495408912037</v>
      </c>
      <c r="N125">
        <v>44363337</v>
      </c>
      <c r="O125" s="7">
        <v>44725.495408912037</v>
      </c>
    </row>
    <row r="126" spans="1:15" x14ac:dyDescent="0.35">
      <c r="A126">
        <v>1</v>
      </c>
      <c r="B126">
        <v>125</v>
      </c>
      <c r="C126" t="s">
        <v>508</v>
      </c>
      <c r="D126">
        <v>0</v>
      </c>
      <c r="E126">
        <v>0</v>
      </c>
      <c r="F126" s="1" t="s">
        <v>986</v>
      </c>
      <c r="G126">
        <v>0</v>
      </c>
      <c r="H126" t="s">
        <v>21</v>
      </c>
      <c r="I126" t="s">
        <v>115</v>
      </c>
      <c r="J126" t="s">
        <v>143</v>
      </c>
      <c r="K126" t="s">
        <v>24</v>
      </c>
      <c r="L126">
        <v>44363337</v>
      </c>
      <c r="M126" s="7">
        <v>44725.495408912037</v>
      </c>
      <c r="N126">
        <v>44363337</v>
      </c>
      <c r="O126" s="7">
        <v>44725.495408912037</v>
      </c>
    </row>
    <row r="127" spans="1:15" x14ac:dyDescent="0.35">
      <c r="A127">
        <v>1</v>
      </c>
      <c r="B127">
        <v>126</v>
      </c>
      <c r="C127" t="s">
        <v>511</v>
      </c>
      <c r="D127">
        <v>0</v>
      </c>
      <c r="E127">
        <v>0</v>
      </c>
      <c r="F127" s="1" t="s">
        <v>987</v>
      </c>
      <c r="G127">
        <v>0</v>
      </c>
      <c r="H127" t="s">
        <v>135</v>
      </c>
      <c r="I127" t="s">
        <v>115</v>
      </c>
      <c r="J127" t="s">
        <v>126</v>
      </c>
      <c r="K127" t="s">
        <v>24</v>
      </c>
      <c r="L127">
        <v>44363337</v>
      </c>
      <c r="M127" s="7">
        <v>44725.495409456016</v>
      </c>
      <c r="N127">
        <v>44363337</v>
      </c>
      <c r="O127" s="7">
        <v>44725.495409456016</v>
      </c>
    </row>
    <row r="128" spans="1:15" x14ac:dyDescent="0.35">
      <c r="A128">
        <v>1</v>
      </c>
      <c r="B128">
        <v>127</v>
      </c>
      <c r="C128" t="s">
        <v>515</v>
      </c>
      <c r="D128">
        <v>0</v>
      </c>
      <c r="E128">
        <v>0</v>
      </c>
      <c r="F128" s="1" t="s">
        <v>988</v>
      </c>
      <c r="G128">
        <v>2</v>
      </c>
      <c r="H128" t="s">
        <v>135</v>
      </c>
      <c r="I128" t="s">
        <v>115</v>
      </c>
      <c r="J128" t="s">
        <v>126</v>
      </c>
      <c r="K128" t="s">
        <v>24</v>
      </c>
      <c r="L128">
        <v>44363337</v>
      </c>
      <c r="M128" s="7">
        <v>44725.495409456016</v>
      </c>
      <c r="N128">
        <v>44363337</v>
      </c>
      <c r="O128" s="7">
        <v>44725.495409456016</v>
      </c>
    </row>
    <row r="129" spans="1:15" x14ac:dyDescent="0.35">
      <c r="A129">
        <v>1</v>
      </c>
      <c r="B129">
        <v>128</v>
      </c>
      <c r="C129" t="s">
        <v>518</v>
      </c>
      <c r="D129">
        <v>0</v>
      </c>
      <c r="E129">
        <v>0</v>
      </c>
      <c r="F129" s="1" t="s">
        <v>989</v>
      </c>
      <c r="G129">
        <v>10</v>
      </c>
      <c r="H129" t="s">
        <v>21</v>
      </c>
      <c r="I129" t="s">
        <v>47</v>
      </c>
      <c r="J129" t="s">
        <v>131</v>
      </c>
      <c r="K129" t="s">
        <v>24</v>
      </c>
      <c r="L129">
        <v>44363337</v>
      </c>
      <c r="M129" s="7">
        <v>44725.495409641204</v>
      </c>
      <c r="N129">
        <v>44363337</v>
      </c>
      <c r="O129" s="7">
        <v>44725.495409641204</v>
      </c>
    </row>
    <row r="130" spans="1:15" x14ac:dyDescent="0.35">
      <c r="A130">
        <v>1</v>
      </c>
      <c r="B130">
        <v>129</v>
      </c>
      <c r="C130" t="s">
        <v>522</v>
      </c>
      <c r="D130">
        <v>0</v>
      </c>
      <c r="E130">
        <v>0</v>
      </c>
      <c r="F130" s="1" t="s">
        <v>990</v>
      </c>
      <c r="G130">
        <v>0</v>
      </c>
      <c r="H130" t="s">
        <v>135</v>
      </c>
      <c r="I130" t="s">
        <v>47</v>
      </c>
      <c r="J130" t="s">
        <v>126</v>
      </c>
      <c r="K130" t="s">
        <v>24</v>
      </c>
      <c r="L130">
        <v>44363337</v>
      </c>
      <c r="M130" s="7">
        <v>44725.49540983796</v>
      </c>
      <c r="N130">
        <v>44363337</v>
      </c>
      <c r="O130" s="7">
        <v>44725.49540983796</v>
      </c>
    </row>
    <row r="131" spans="1:15" x14ac:dyDescent="0.35">
      <c r="A131">
        <v>1</v>
      </c>
      <c r="B131">
        <v>130</v>
      </c>
      <c r="C131" t="s">
        <v>526</v>
      </c>
      <c r="D131">
        <v>0</v>
      </c>
      <c r="E131">
        <v>0</v>
      </c>
      <c r="F131" s="1" t="s">
        <v>991</v>
      </c>
      <c r="G131">
        <v>2</v>
      </c>
      <c r="H131" t="s">
        <v>21</v>
      </c>
      <c r="I131" t="s">
        <v>47</v>
      </c>
      <c r="J131" t="s">
        <v>143</v>
      </c>
      <c r="K131" t="s">
        <v>24</v>
      </c>
      <c r="L131">
        <v>44363337</v>
      </c>
      <c r="M131" s="7">
        <v>44725.49540983796</v>
      </c>
      <c r="N131">
        <v>44363337</v>
      </c>
      <c r="O131" s="7">
        <v>44725.49540983796</v>
      </c>
    </row>
    <row r="132" spans="1:15" x14ac:dyDescent="0.35">
      <c r="A132">
        <v>1</v>
      </c>
      <c r="B132">
        <v>131</v>
      </c>
      <c r="C132" t="s">
        <v>529</v>
      </c>
      <c r="D132">
        <v>0</v>
      </c>
      <c r="E132">
        <v>0</v>
      </c>
      <c r="F132" s="1" t="s">
        <v>992</v>
      </c>
      <c r="G132">
        <v>0</v>
      </c>
      <c r="H132" t="s">
        <v>21</v>
      </c>
      <c r="I132" t="s">
        <v>47</v>
      </c>
      <c r="J132" t="s">
        <v>148</v>
      </c>
      <c r="K132" t="s">
        <v>24</v>
      </c>
      <c r="L132">
        <v>44363337</v>
      </c>
      <c r="M132" s="7">
        <v>44725.495409988427</v>
      </c>
      <c r="N132">
        <v>44363337</v>
      </c>
      <c r="O132" s="7">
        <v>44725.495409988427</v>
      </c>
    </row>
    <row r="133" spans="1:15" x14ac:dyDescent="0.35">
      <c r="A133">
        <v>1</v>
      </c>
      <c r="B133">
        <v>132</v>
      </c>
      <c r="C133" t="s">
        <v>533</v>
      </c>
      <c r="D133">
        <v>0</v>
      </c>
      <c r="E133">
        <v>0</v>
      </c>
      <c r="F133" s="1" t="s">
        <v>993</v>
      </c>
      <c r="G133">
        <v>13</v>
      </c>
      <c r="H133" t="s">
        <v>21</v>
      </c>
      <c r="I133" t="s">
        <v>47</v>
      </c>
      <c r="J133" t="s">
        <v>152</v>
      </c>
      <c r="K133" t="s">
        <v>24</v>
      </c>
      <c r="L133">
        <v>44363337</v>
      </c>
      <c r="M133" s="7">
        <v>44725.495409988427</v>
      </c>
      <c r="N133">
        <v>44363337</v>
      </c>
      <c r="O133" s="7">
        <v>44725.495409988427</v>
      </c>
    </row>
    <row r="134" spans="1:15" x14ac:dyDescent="0.35">
      <c r="A134">
        <v>1</v>
      </c>
      <c r="B134">
        <v>133</v>
      </c>
      <c r="C134" t="s">
        <v>536</v>
      </c>
      <c r="D134">
        <v>0</v>
      </c>
      <c r="E134">
        <v>0</v>
      </c>
      <c r="F134" s="1" t="s">
        <v>994</v>
      </c>
      <c r="G134">
        <v>0</v>
      </c>
      <c r="H134" t="s">
        <v>21</v>
      </c>
      <c r="I134" t="s">
        <v>47</v>
      </c>
      <c r="J134" t="s">
        <v>143</v>
      </c>
      <c r="K134" t="s">
        <v>24</v>
      </c>
      <c r="L134">
        <v>44363337</v>
      </c>
      <c r="M134" s="7">
        <v>44725.495410381947</v>
      </c>
      <c r="N134">
        <v>44363337</v>
      </c>
      <c r="O134" s="7">
        <v>44725.495410381947</v>
      </c>
    </row>
    <row r="135" spans="1:15" x14ac:dyDescent="0.35">
      <c r="A135">
        <v>1</v>
      </c>
      <c r="B135">
        <v>134</v>
      </c>
      <c r="C135" t="s">
        <v>540</v>
      </c>
      <c r="D135">
        <v>0</v>
      </c>
      <c r="E135">
        <v>0</v>
      </c>
      <c r="F135" s="1" t="s">
        <v>995</v>
      </c>
      <c r="G135">
        <v>0</v>
      </c>
      <c r="H135" t="s">
        <v>135</v>
      </c>
      <c r="I135" t="s">
        <v>47</v>
      </c>
      <c r="J135" t="s">
        <v>126</v>
      </c>
      <c r="K135" t="s">
        <v>24</v>
      </c>
      <c r="L135">
        <v>44363337</v>
      </c>
      <c r="M135" s="7">
        <v>44725.495410381947</v>
      </c>
      <c r="N135">
        <v>44363337</v>
      </c>
      <c r="O135" s="7">
        <v>44725.495410381947</v>
      </c>
    </row>
    <row r="136" spans="1:15" x14ac:dyDescent="0.35">
      <c r="A136">
        <v>1</v>
      </c>
      <c r="B136">
        <v>135</v>
      </c>
      <c r="C136" t="s">
        <v>543</v>
      </c>
      <c r="D136">
        <v>0</v>
      </c>
      <c r="E136">
        <v>0</v>
      </c>
      <c r="F136" s="1" t="s">
        <v>996</v>
      </c>
      <c r="G136">
        <v>16</v>
      </c>
      <c r="H136" t="s">
        <v>135</v>
      </c>
      <c r="I136" t="s">
        <v>47</v>
      </c>
      <c r="J136" t="s">
        <v>126</v>
      </c>
      <c r="K136" t="s">
        <v>24</v>
      </c>
      <c r="L136">
        <v>44363337</v>
      </c>
      <c r="M136" s="7">
        <v>44725.495410532407</v>
      </c>
      <c r="N136">
        <v>44363337</v>
      </c>
      <c r="O136" s="7">
        <v>44725.495410532407</v>
      </c>
    </row>
    <row r="137" spans="1:15" x14ac:dyDescent="0.35">
      <c r="A137">
        <v>1</v>
      </c>
      <c r="B137">
        <v>136</v>
      </c>
      <c r="C137" t="s">
        <v>547</v>
      </c>
      <c r="D137">
        <v>0</v>
      </c>
      <c r="E137">
        <v>0</v>
      </c>
      <c r="F137" s="1" t="s">
        <v>997</v>
      </c>
      <c r="G137">
        <v>2</v>
      </c>
      <c r="H137" t="s">
        <v>135</v>
      </c>
      <c r="I137" t="s">
        <v>47</v>
      </c>
      <c r="J137" t="s">
        <v>126</v>
      </c>
      <c r="K137" t="s">
        <v>24</v>
      </c>
      <c r="L137">
        <v>44363337</v>
      </c>
      <c r="M137" s="7">
        <v>44725.495410532407</v>
      </c>
      <c r="N137">
        <v>44363337</v>
      </c>
      <c r="O137" s="7">
        <v>44725.495410532407</v>
      </c>
    </row>
    <row r="138" spans="1:15" x14ac:dyDescent="0.35">
      <c r="A138">
        <v>1</v>
      </c>
      <c r="B138">
        <v>137</v>
      </c>
      <c r="C138" t="s">
        <v>550</v>
      </c>
      <c r="D138">
        <v>0</v>
      </c>
      <c r="E138">
        <v>0</v>
      </c>
      <c r="F138" s="1" t="s">
        <v>998</v>
      </c>
      <c r="G138">
        <v>6</v>
      </c>
      <c r="H138" t="s">
        <v>21</v>
      </c>
      <c r="I138" t="s">
        <v>64</v>
      </c>
      <c r="J138" t="s">
        <v>131</v>
      </c>
      <c r="K138" t="s">
        <v>24</v>
      </c>
      <c r="L138">
        <v>44363337</v>
      </c>
      <c r="M138" s="7">
        <v>44725.495410729163</v>
      </c>
      <c r="N138">
        <v>44363337</v>
      </c>
      <c r="O138" s="7">
        <v>44725.495410729163</v>
      </c>
    </row>
    <row r="139" spans="1:15" x14ac:dyDescent="0.35">
      <c r="A139">
        <v>1</v>
      </c>
      <c r="B139">
        <v>138</v>
      </c>
      <c r="C139" t="s">
        <v>554</v>
      </c>
      <c r="D139">
        <v>0</v>
      </c>
      <c r="E139">
        <v>0</v>
      </c>
      <c r="F139" s="1" t="s">
        <v>999</v>
      </c>
      <c r="G139">
        <v>2</v>
      </c>
      <c r="H139" t="s">
        <v>135</v>
      </c>
      <c r="I139" t="s">
        <v>64</v>
      </c>
      <c r="J139" t="s">
        <v>126</v>
      </c>
      <c r="K139" t="s">
        <v>24</v>
      </c>
      <c r="L139">
        <v>44363337</v>
      </c>
      <c r="M139" s="7">
        <v>44725.495410914351</v>
      </c>
      <c r="N139">
        <v>44363337</v>
      </c>
      <c r="O139" s="7">
        <v>44725.495410914351</v>
      </c>
    </row>
    <row r="140" spans="1:15" x14ac:dyDescent="0.35">
      <c r="A140">
        <v>1</v>
      </c>
      <c r="B140">
        <v>139</v>
      </c>
      <c r="C140" t="s">
        <v>558</v>
      </c>
      <c r="D140">
        <v>0</v>
      </c>
      <c r="E140">
        <v>0</v>
      </c>
      <c r="F140" s="1" t="s">
        <v>1000</v>
      </c>
      <c r="G140">
        <v>0</v>
      </c>
      <c r="H140" t="s">
        <v>135</v>
      </c>
      <c r="I140" t="s">
        <v>64</v>
      </c>
      <c r="J140" t="s">
        <v>126</v>
      </c>
      <c r="K140" t="s">
        <v>24</v>
      </c>
      <c r="L140">
        <v>44363337</v>
      </c>
      <c r="M140" s="7">
        <v>44725.495410914351</v>
      </c>
      <c r="N140">
        <v>44363337</v>
      </c>
      <c r="O140" s="7">
        <v>44725.495410914351</v>
      </c>
    </row>
    <row r="141" spans="1:15" x14ac:dyDescent="0.35">
      <c r="A141">
        <v>1</v>
      </c>
      <c r="B141">
        <v>140</v>
      </c>
      <c r="C141" t="s">
        <v>561</v>
      </c>
      <c r="D141">
        <v>0</v>
      </c>
      <c r="E141">
        <v>0</v>
      </c>
      <c r="F141" s="1" t="s">
        <v>1001</v>
      </c>
      <c r="G141">
        <v>3</v>
      </c>
      <c r="H141" t="s">
        <v>21</v>
      </c>
      <c r="I141" t="s">
        <v>64</v>
      </c>
      <c r="J141" t="s">
        <v>143</v>
      </c>
      <c r="K141" t="s">
        <v>24</v>
      </c>
      <c r="L141">
        <v>44363337</v>
      </c>
      <c r="M141" s="7">
        <v>44725.495411076387</v>
      </c>
      <c r="N141">
        <v>44363337</v>
      </c>
      <c r="O141" s="7">
        <v>44725.495411076387</v>
      </c>
    </row>
    <row r="142" spans="1:15" x14ac:dyDescent="0.35">
      <c r="A142">
        <v>1</v>
      </c>
      <c r="B142">
        <v>141</v>
      </c>
      <c r="C142" t="s">
        <v>565</v>
      </c>
      <c r="D142">
        <v>0</v>
      </c>
      <c r="E142">
        <v>0</v>
      </c>
      <c r="F142" s="1" t="s">
        <v>1002</v>
      </c>
      <c r="G142">
        <v>0</v>
      </c>
      <c r="H142" t="s">
        <v>21</v>
      </c>
      <c r="I142" t="s">
        <v>64</v>
      </c>
      <c r="J142" t="s">
        <v>148</v>
      </c>
      <c r="K142" t="s">
        <v>24</v>
      </c>
      <c r="L142">
        <v>44363337</v>
      </c>
      <c r="M142" s="7">
        <v>44725.495411076387</v>
      </c>
      <c r="N142">
        <v>44363337</v>
      </c>
      <c r="O142" s="7">
        <v>44725.495411076387</v>
      </c>
    </row>
    <row r="143" spans="1:15" x14ac:dyDescent="0.35">
      <c r="A143">
        <v>1</v>
      </c>
      <c r="B143">
        <v>142</v>
      </c>
      <c r="C143" t="s">
        <v>568</v>
      </c>
      <c r="D143">
        <v>0</v>
      </c>
      <c r="E143">
        <v>0</v>
      </c>
      <c r="F143" s="1" t="s">
        <v>1003</v>
      </c>
      <c r="G143">
        <v>7</v>
      </c>
      <c r="H143" t="s">
        <v>21</v>
      </c>
      <c r="I143" t="s">
        <v>64</v>
      </c>
      <c r="J143" t="s">
        <v>152</v>
      </c>
      <c r="K143" t="s">
        <v>24</v>
      </c>
      <c r="L143">
        <v>44363337</v>
      </c>
      <c r="M143" s="7">
        <v>44725.495411261574</v>
      </c>
      <c r="N143">
        <v>44363337</v>
      </c>
      <c r="O143" s="7">
        <v>44725.495411261574</v>
      </c>
    </row>
    <row r="144" spans="1:15" x14ac:dyDescent="0.35">
      <c r="A144">
        <v>1</v>
      </c>
      <c r="B144">
        <v>143</v>
      </c>
      <c r="C144" t="s">
        <v>572</v>
      </c>
      <c r="D144">
        <v>0</v>
      </c>
      <c r="E144">
        <v>0</v>
      </c>
      <c r="F144" s="1" t="s">
        <v>1004</v>
      </c>
      <c r="G144">
        <v>0</v>
      </c>
      <c r="H144" t="s">
        <v>21</v>
      </c>
      <c r="I144" t="s">
        <v>64</v>
      </c>
      <c r="J144" t="s">
        <v>143</v>
      </c>
      <c r="K144" t="s">
        <v>24</v>
      </c>
      <c r="L144">
        <v>44363337</v>
      </c>
      <c r="M144" s="7">
        <v>44725.495411261574</v>
      </c>
      <c r="N144">
        <v>44363337</v>
      </c>
      <c r="O144" s="7">
        <v>44725.495411261574</v>
      </c>
    </row>
    <row r="145" spans="1:15" x14ac:dyDescent="0.35">
      <c r="A145">
        <v>1</v>
      </c>
      <c r="B145">
        <v>144</v>
      </c>
      <c r="C145" t="s">
        <v>575</v>
      </c>
      <c r="D145">
        <v>0</v>
      </c>
      <c r="E145">
        <v>0</v>
      </c>
      <c r="F145" s="1" t="s">
        <v>1005</v>
      </c>
      <c r="G145">
        <v>0</v>
      </c>
      <c r="H145" t="s">
        <v>135</v>
      </c>
      <c r="I145" t="s">
        <v>64</v>
      </c>
      <c r="J145" t="s">
        <v>126</v>
      </c>
      <c r="K145" t="s">
        <v>24</v>
      </c>
      <c r="L145">
        <v>44363337</v>
      </c>
      <c r="M145" s="7">
        <v>44725.495411458331</v>
      </c>
      <c r="N145">
        <v>44363337</v>
      </c>
      <c r="O145" s="7">
        <v>44725.495411458331</v>
      </c>
    </row>
    <row r="146" spans="1:15" x14ac:dyDescent="0.35">
      <c r="A146">
        <v>1</v>
      </c>
      <c r="B146">
        <v>145</v>
      </c>
      <c r="C146" t="s">
        <v>579</v>
      </c>
      <c r="D146">
        <v>0</v>
      </c>
      <c r="E146">
        <v>0</v>
      </c>
      <c r="F146" s="1" t="s">
        <v>1006</v>
      </c>
      <c r="G146">
        <v>3</v>
      </c>
      <c r="H146" t="s">
        <v>135</v>
      </c>
      <c r="I146" t="s">
        <v>64</v>
      </c>
      <c r="J146" t="s">
        <v>126</v>
      </c>
      <c r="K146" t="s">
        <v>24</v>
      </c>
      <c r="L146">
        <v>44363337</v>
      </c>
      <c r="M146" s="7">
        <v>44725.495411458331</v>
      </c>
      <c r="N146">
        <v>44363337</v>
      </c>
      <c r="O146" s="7">
        <v>44725.495411458331</v>
      </c>
    </row>
    <row r="147" spans="1:15" x14ac:dyDescent="0.35">
      <c r="A147">
        <v>1</v>
      </c>
      <c r="B147">
        <v>146</v>
      </c>
      <c r="C147" t="s">
        <v>582</v>
      </c>
      <c r="D147">
        <v>0</v>
      </c>
      <c r="E147">
        <v>0</v>
      </c>
      <c r="F147" s="1" t="s">
        <v>1007</v>
      </c>
      <c r="G147">
        <v>8</v>
      </c>
      <c r="H147" t="s">
        <v>21</v>
      </c>
      <c r="I147" t="s">
        <v>106</v>
      </c>
      <c r="J147" t="s">
        <v>131</v>
      </c>
      <c r="K147" t="s">
        <v>24</v>
      </c>
      <c r="L147">
        <v>44363337</v>
      </c>
      <c r="M147" s="7">
        <v>44725.495411608797</v>
      </c>
      <c r="N147">
        <v>44363337</v>
      </c>
      <c r="O147" s="7">
        <v>44725.495411608797</v>
      </c>
    </row>
    <row r="148" spans="1:15" x14ac:dyDescent="0.35">
      <c r="A148">
        <v>1</v>
      </c>
      <c r="B148">
        <v>147</v>
      </c>
      <c r="C148" t="s">
        <v>586</v>
      </c>
      <c r="D148">
        <v>0</v>
      </c>
      <c r="E148">
        <v>0</v>
      </c>
      <c r="F148" s="1" t="s">
        <v>1008</v>
      </c>
      <c r="G148">
        <v>2</v>
      </c>
      <c r="H148" t="s">
        <v>135</v>
      </c>
      <c r="I148" t="s">
        <v>106</v>
      </c>
      <c r="J148" t="s">
        <v>126</v>
      </c>
      <c r="K148" t="s">
        <v>24</v>
      </c>
      <c r="L148">
        <v>44363337</v>
      </c>
      <c r="M148" s="7">
        <v>44725.495411608797</v>
      </c>
      <c r="N148">
        <v>44363337</v>
      </c>
      <c r="O148" s="7">
        <v>44725.495411608797</v>
      </c>
    </row>
    <row r="149" spans="1:15" x14ac:dyDescent="0.35">
      <c r="A149">
        <v>1</v>
      </c>
      <c r="B149">
        <v>148</v>
      </c>
      <c r="C149" t="s">
        <v>589</v>
      </c>
      <c r="D149">
        <v>0</v>
      </c>
      <c r="E149">
        <v>0</v>
      </c>
      <c r="F149" s="1" t="s">
        <v>1009</v>
      </c>
      <c r="G149">
        <v>3</v>
      </c>
      <c r="H149" t="s">
        <v>21</v>
      </c>
      <c r="I149" t="s">
        <v>106</v>
      </c>
      <c r="J149" t="s">
        <v>143</v>
      </c>
      <c r="K149" t="s">
        <v>24</v>
      </c>
      <c r="L149">
        <v>44363337</v>
      </c>
      <c r="M149" s="7">
        <v>44725.495411805554</v>
      </c>
      <c r="N149">
        <v>44363337</v>
      </c>
      <c r="O149" s="7">
        <v>44725.495411805554</v>
      </c>
    </row>
    <row r="150" spans="1:15" x14ac:dyDescent="0.35">
      <c r="A150">
        <v>1</v>
      </c>
      <c r="B150">
        <v>149</v>
      </c>
      <c r="C150" t="s">
        <v>593</v>
      </c>
      <c r="D150">
        <v>0</v>
      </c>
      <c r="E150">
        <v>0</v>
      </c>
      <c r="F150" s="1" t="s">
        <v>1010</v>
      </c>
      <c r="G150">
        <v>0</v>
      </c>
      <c r="H150" t="s">
        <v>21</v>
      </c>
      <c r="I150" t="s">
        <v>106</v>
      </c>
      <c r="J150" t="s">
        <v>148</v>
      </c>
      <c r="K150" t="s">
        <v>24</v>
      </c>
      <c r="L150">
        <v>44363337</v>
      </c>
      <c r="M150" s="7">
        <v>44725.495411805554</v>
      </c>
      <c r="N150">
        <v>44363337</v>
      </c>
      <c r="O150" s="7">
        <v>44725.495411805554</v>
      </c>
    </row>
    <row r="151" spans="1:15" x14ac:dyDescent="0.35">
      <c r="A151">
        <v>1</v>
      </c>
      <c r="B151">
        <v>150</v>
      </c>
      <c r="C151" t="s">
        <v>596</v>
      </c>
      <c r="D151">
        <v>0</v>
      </c>
      <c r="E151">
        <v>0</v>
      </c>
      <c r="F151" s="1" t="s">
        <v>1011</v>
      </c>
      <c r="G151">
        <v>9</v>
      </c>
      <c r="H151" t="s">
        <v>21</v>
      </c>
      <c r="I151" t="s">
        <v>106</v>
      </c>
      <c r="J151" t="s">
        <v>152</v>
      </c>
      <c r="K151" t="s">
        <v>24</v>
      </c>
      <c r="L151">
        <v>44363337</v>
      </c>
      <c r="M151" s="7">
        <v>44725.495412002318</v>
      </c>
      <c r="N151">
        <v>44363337</v>
      </c>
      <c r="O151" s="7">
        <v>44725.495412002318</v>
      </c>
    </row>
    <row r="152" spans="1:15" x14ac:dyDescent="0.35">
      <c r="A152">
        <v>1</v>
      </c>
      <c r="B152">
        <v>151</v>
      </c>
      <c r="C152" t="s">
        <v>600</v>
      </c>
      <c r="D152">
        <v>0</v>
      </c>
      <c r="E152">
        <v>0</v>
      </c>
      <c r="F152" s="1" t="s">
        <v>1012</v>
      </c>
      <c r="G152">
        <v>0</v>
      </c>
      <c r="H152" t="s">
        <v>21</v>
      </c>
      <c r="I152" t="s">
        <v>106</v>
      </c>
      <c r="J152" t="s">
        <v>143</v>
      </c>
      <c r="K152" t="s">
        <v>24</v>
      </c>
      <c r="L152">
        <v>44363337</v>
      </c>
      <c r="M152" s="7">
        <v>44725.495412002318</v>
      </c>
      <c r="N152">
        <v>44363337</v>
      </c>
      <c r="O152" s="7">
        <v>44725.495412002318</v>
      </c>
    </row>
    <row r="153" spans="1:15" x14ac:dyDescent="0.35">
      <c r="A153">
        <v>1</v>
      </c>
      <c r="B153">
        <v>152</v>
      </c>
      <c r="C153" t="s">
        <v>603</v>
      </c>
      <c r="D153">
        <v>0</v>
      </c>
      <c r="E153">
        <v>0</v>
      </c>
      <c r="F153" s="1" t="s">
        <v>1013</v>
      </c>
      <c r="G153">
        <v>0</v>
      </c>
      <c r="H153" t="s">
        <v>135</v>
      </c>
      <c r="I153" t="s">
        <v>106</v>
      </c>
      <c r="J153" t="s">
        <v>126</v>
      </c>
      <c r="K153" t="s">
        <v>24</v>
      </c>
      <c r="L153">
        <v>44363337</v>
      </c>
      <c r="M153" s="7">
        <v>44725.495412152777</v>
      </c>
      <c r="N153">
        <v>44363337</v>
      </c>
      <c r="O153" s="7">
        <v>44725.495412152777</v>
      </c>
    </row>
    <row r="154" spans="1:15" x14ac:dyDescent="0.35">
      <c r="A154">
        <v>1</v>
      </c>
      <c r="B154">
        <v>153</v>
      </c>
      <c r="C154" t="s">
        <v>607</v>
      </c>
      <c r="D154">
        <v>0</v>
      </c>
      <c r="E154">
        <v>0</v>
      </c>
      <c r="F154" s="1" t="s">
        <v>1014</v>
      </c>
      <c r="G154">
        <v>3</v>
      </c>
      <c r="H154" t="s">
        <v>135</v>
      </c>
      <c r="I154" t="s">
        <v>106</v>
      </c>
      <c r="J154" t="s">
        <v>126</v>
      </c>
      <c r="K154" t="s">
        <v>24</v>
      </c>
      <c r="L154">
        <v>44363337</v>
      </c>
      <c r="M154" s="7">
        <v>44725.495412349534</v>
      </c>
      <c r="N154">
        <v>44363337</v>
      </c>
      <c r="O154" s="7">
        <v>44725.495412349534</v>
      </c>
    </row>
    <row r="155" spans="1:15" x14ac:dyDescent="0.35">
      <c r="A155">
        <v>1</v>
      </c>
      <c r="B155">
        <v>154</v>
      </c>
      <c r="C155" t="s">
        <v>611</v>
      </c>
      <c r="D155">
        <v>0</v>
      </c>
      <c r="E155">
        <v>0</v>
      </c>
      <c r="F155" s="1" t="s">
        <v>1015</v>
      </c>
      <c r="G155">
        <v>6</v>
      </c>
      <c r="H155" t="s">
        <v>21</v>
      </c>
      <c r="I155" t="s">
        <v>100</v>
      </c>
      <c r="J155" t="s">
        <v>131</v>
      </c>
      <c r="K155" t="s">
        <v>24</v>
      </c>
      <c r="L155">
        <v>44363337</v>
      </c>
      <c r="M155" s="7">
        <v>44725.495412349534</v>
      </c>
      <c r="N155">
        <v>44363337</v>
      </c>
      <c r="O155" s="7">
        <v>44725.495412349534</v>
      </c>
    </row>
    <row r="156" spans="1:15" x14ac:dyDescent="0.35">
      <c r="A156">
        <v>1</v>
      </c>
      <c r="B156">
        <v>155</v>
      </c>
      <c r="C156" t="s">
        <v>614</v>
      </c>
      <c r="D156">
        <v>0</v>
      </c>
      <c r="E156">
        <v>0</v>
      </c>
      <c r="F156" s="1" t="s">
        <v>1016</v>
      </c>
      <c r="G156">
        <v>7</v>
      </c>
      <c r="H156" t="s">
        <v>124</v>
      </c>
      <c r="I156" t="s">
        <v>100</v>
      </c>
      <c r="J156" t="s">
        <v>126</v>
      </c>
      <c r="K156" t="s">
        <v>24</v>
      </c>
      <c r="L156">
        <v>44363337</v>
      </c>
      <c r="M156" s="7">
        <v>44725.495412534721</v>
      </c>
      <c r="N156">
        <v>44363337</v>
      </c>
      <c r="O156" s="7">
        <v>44725.495412534721</v>
      </c>
    </row>
    <row r="157" spans="1:15" x14ac:dyDescent="0.35">
      <c r="A157">
        <v>1</v>
      </c>
      <c r="B157">
        <v>156</v>
      </c>
      <c r="C157" t="s">
        <v>618</v>
      </c>
      <c r="D157">
        <v>0</v>
      </c>
      <c r="E157">
        <v>0</v>
      </c>
      <c r="F157" s="1" t="s">
        <v>1017</v>
      </c>
      <c r="G157">
        <v>2</v>
      </c>
      <c r="H157" t="s">
        <v>135</v>
      </c>
      <c r="I157" t="s">
        <v>100</v>
      </c>
      <c r="J157" t="s">
        <v>126</v>
      </c>
      <c r="K157" t="s">
        <v>24</v>
      </c>
      <c r="L157">
        <v>44363337</v>
      </c>
      <c r="M157" s="7">
        <v>44725.495412534721</v>
      </c>
      <c r="N157">
        <v>44363337</v>
      </c>
      <c r="O157" s="7">
        <v>44725.495412534721</v>
      </c>
    </row>
    <row r="158" spans="1:15" x14ac:dyDescent="0.35">
      <c r="A158">
        <v>1</v>
      </c>
      <c r="B158">
        <v>157</v>
      </c>
      <c r="C158" t="s">
        <v>621</v>
      </c>
      <c r="D158">
        <v>0</v>
      </c>
      <c r="E158">
        <v>0</v>
      </c>
      <c r="F158" s="1" t="s">
        <v>1018</v>
      </c>
      <c r="G158">
        <v>0</v>
      </c>
      <c r="H158" t="s">
        <v>21</v>
      </c>
      <c r="I158" t="s">
        <v>100</v>
      </c>
      <c r="J158" t="s">
        <v>148</v>
      </c>
      <c r="K158" t="s">
        <v>24</v>
      </c>
      <c r="L158">
        <v>44363337</v>
      </c>
      <c r="M158" s="7">
        <v>44725.495412731485</v>
      </c>
      <c r="N158">
        <v>44363337</v>
      </c>
      <c r="O158" s="7">
        <v>44725.495412731485</v>
      </c>
    </row>
    <row r="159" spans="1:15" x14ac:dyDescent="0.35">
      <c r="A159">
        <v>1</v>
      </c>
      <c r="B159">
        <v>158</v>
      </c>
      <c r="C159" t="s">
        <v>625</v>
      </c>
      <c r="D159">
        <v>0</v>
      </c>
      <c r="E159">
        <v>0</v>
      </c>
      <c r="F159" s="1" t="s">
        <v>1019</v>
      </c>
      <c r="G159">
        <v>3</v>
      </c>
      <c r="H159" t="s">
        <v>21</v>
      </c>
      <c r="I159" t="s">
        <v>100</v>
      </c>
      <c r="J159" t="s">
        <v>143</v>
      </c>
      <c r="K159" t="s">
        <v>24</v>
      </c>
      <c r="L159">
        <v>44363337</v>
      </c>
      <c r="M159" s="7">
        <v>44725.495412731485</v>
      </c>
      <c r="N159">
        <v>44363337</v>
      </c>
      <c r="O159" s="7">
        <v>44725.495412731485</v>
      </c>
    </row>
    <row r="160" spans="1:15" x14ac:dyDescent="0.35">
      <c r="A160">
        <v>1</v>
      </c>
      <c r="B160">
        <v>159</v>
      </c>
      <c r="C160" t="s">
        <v>628</v>
      </c>
      <c r="D160">
        <v>0</v>
      </c>
      <c r="E160">
        <v>0</v>
      </c>
      <c r="F160" s="1" t="s">
        <v>1020</v>
      </c>
      <c r="G160">
        <v>4</v>
      </c>
      <c r="H160" t="s">
        <v>124</v>
      </c>
      <c r="I160" t="s">
        <v>100</v>
      </c>
      <c r="J160" t="s">
        <v>126</v>
      </c>
      <c r="K160" t="s">
        <v>24</v>
      </c>
      <c r="L160">
        <v>44363337</v>
      </c>
      <c r="M160" s="7">
        <v>44725.495412881945</v>
      </c>
      <c r="N160">
        <v>44363337</v>
      </c>
      <c r="O160" s="7">
        <v>44725.495412881945</v>
      </c>
    </row>
    <row r="161" spans="1:15" x14ac:dyDescent="0.35">
      <c r="A161">
        <v>1</v>
      </c>
      <c r="B161">
        <v>160</v>
      </c>
      <c r="C161" t="s">
        <v>632</v>
      </c>
      <c r="D161">
        <v>0</v>
      </c>
      <c r="E161">
        <v>0</v>
      </c>
      <c r="F161" s="1" t="s">
        <v>1021</v>
      </c>
      <c r="G161">
        <v>7</v>
      </c>
      <c r="H161" t="s">
        <v>21</v>
      </c>
      <c r="I161" t="s">
        <v>100</v>
      </c>
      <c r="J161" t="s">
        <v>152</v>
      </c>
      <c r="K161" t="s">
        <v>24</v>
      </c>
      <c r="L161">
        <v>44363337</v>
      </c>
      <c r="M161" s="7">
        <v>44725.495413078701</v>
      </c>
      <c r="N161">
        <v>44363337</v>
      </c>
      <c r="O161" s="7">
        <v>44725.495413078701</v>
      </c>
    </row>
    <row r="162" spans="1:15" x14ac:dyDescent="0.35">
      <c r="A162">
        <v>1</v>
      </c>
      <c r="B162">
        <v>161</v>
      </c>
      <c r="C162" t="s">
        <v>636</v>
      </c>
      <c r="D162">
        <v>0</v>
      </c>
      <c r="E162">
        <v>0</v>
      </c>
      <c r="F162" s="1" t="s">
        <v>1022</v>
      </c>
      <c r="G162">
        <v>7</v>
      </c>
      <c r="H162" t="s">
        <v>124</v>
      </c>
      <c r="I162" t="s">
        <v>100</v>
      </c>
      <c r="J162" t="s">
        <v>126</v>
      </c>
      <c r="K162" t="s">
        <v>24</v>
      </c>
      <c r="L162">
        <v>44363337</v>
      </c>
      <c r="M162" s="7">
        <v>44725.495413078701</v>
      </c>
      <c r="N162">
        <v>44363337</v>
      </c>
      <c r="O162" s="7">
        <v>44725.495413078701</v>
      </c>
    </row>
    <row r="163" spans="1:15" x14ac:dyDescent="0.35">
      <c r="A163">
        <v>1</v>
      </c>
      <c r="B163">
        <v>162</v>
      </c>
      <c r="C163" t="s">
        <v>639</v>
      </c>
      <c r="D163">
        <v>0</v>
      </c>
      <c r="E163">
        <v>0</v>
      </c>
      <c r="F163" s="1" t="s">
        <v>1023</v>
      </c>
      <c r="G163">
        <v>0</v>
      </c>
      <c r="H163" t="s">
        <v>21</v>
      </c>
      <c r="I163" t="s">
        <v>100</v>
      </c>
      <c r="J163" t="s">
        <v>143</v>
      </c>
      <c r="K163" t="s">
        <v>24</v>
      </c>
      <c r="L163">
        <v>44363337</v>
      </c>
      <c r="M163" s="7">
        <v>44725.495413275465</v>
      </c>
      <c r="N163">
        <v>44363337</v>
      </c>
      <c r="O163" s="7">
        <v>44725.495413275465</v>
      </c>
    </row>
    <row r="164" spans="1:15" x14ac:dyDescent="0.35">
      <c r="A164">
        <v>1</v>
      </c>
      <c r="B164">
        <v>163</v>
      </c>
      <c r="C164" t="s">
        <v>643</v>
      </c>
      <c r="D164">
        <v>0</v>
      </c>
      <c r="E164">
        <v>0</v>
      </c>
      <c r="F164" s="1" t="s">
        <v>1024</v>
      </c>
      <c r="G164">
        <v>0</v>
      </c>
      <c r="H164" t="s">
        <v>135</v>
      </c>
      <c r="I164" t="s">
        <v>100</v>
      </c>
      <c r="J164" t="s">
        <v>126</v>
      </c>
      <c r="K164" t="s">
        <v>24</v>
      </c>
      <c r="L164">
        <v>44363337</v>
      </c>
      <c r="M164" s="7">
        <v>44725.495413275465</v>
      </c>
      <c r="N164">
        <v>44363337</v>
      </c>
      <c r="O164" s="7">
        <v>44725.495413275465</v>
      </c>
    </row>
    <row r="165" spans="1:15" x14ac:dyDescent="0.35">
      <c r="A165">
        <v>1</v>
      </c>
      <c r="B165">
        <v>164</v>
      </c>
      <c r="C165" t="s">
        <v>646</v>
      </c>
      <c r="D165">
        <v>0</v>
      </c>
      <c r="E165">
        <v>0</v>
      </c>
      <c r="F165" s="1" t="s">
        <v>1025</v>
      </c>
      <c r="G165">
        <v>3</v>
      </c>
      <c r="H165" t="s">
        <v>135</v>
      </c>
      <c r="I165" t="s">
        <v>100</v>
      </c>
      <c r="J165" t="s">
        <v>126</v>
      </c>
      <c r="K165" t="s">
        <v>24</v>
      </c>
      <c r="L165">
        <v>44363337</v>
      </c>
      <c r="M165" s="7">
        <v>44725.495413425924</v>
      </c>
      <c r="N165">
        <v>44363337</v>
      </c>
      <c r="O165" s="7">
        <v>44725.495413425924</v>
      </c>
    </row>
    <row r="166" spans="1:15" x14ac:dyDescent="0.35">
      <c r="A166">
        <v>1</v>
      </c>
      <c r="B166">
        <v>165</v>
      </c>
      <c r="C166" t="s">
        <v>650</v>
      </c>
      <c r="D166">
        <v>1</v>
      </c>
      <c r="E166">
        <v>0</v>
      </c>
      <c r="F166" s="1" t="s">
        <v>1026</v>
      </c>
      <c r="G166">
        <v>4</v>
      </c>
      <c r="H166" t="s">
        <v>21</v>
      </c>
      <c r="I166" t="s">
        <v>120</v>
      </c>
      <c r="J166" t="s">
        <v>131</v>
      </c>
      <c r="K166" t="s">
        <v>24</v>
      </c>
      <c r="L166">
        <v>44363337</v>
      </c>
      <c r="M166" s="7">
        <v>44725.495413622688</v>
      </c>
      <c r="N166">
        <v>44363337</v>
      </c>
      <c r="O166" s="7">
        <v>44725.495413622688</v>
      </c>
    </row>
    <row r="167" spans="1:15" x14ac:dyDescent="0.35">
      <c r="A167">
        <v>1</v>
      </c>
      <c r="B167">
        <v>166</v>
      </c>
      <c r="C167" t="s">
        <v>654</v>
      </c>
      <c r="D167">
        <v>1</v>
      </c>
      <c r="E167">
        <v>0</v>
      </c>
      <c r="F167" s="1" t="s">
        <v>1027</v>
      </c>
      <c r="G167">
        <v>0</v>
      </c>
      <c r="H167" t="s">
        <v>21</v>
      </c>
      <c r="I167" t="s">
        <v>120</v>
      </c>
      <c r="J167" t="s">
        <v>148</v>
      </c>
      <c r="K167" t="s">
        <v>24</v>
      </c>
      <c r="L167">
        <v>44363337</v>
      </c>
      <c r="M167" s="7">
        <v>44725.495413622688</v>
      </c>
      <c r="N167">
        <v>44363337</v>
      </c>
      <c r="O167" s="7">
        <v>44725.495413622688</v>
      </c>
    </row>
    <row r="168" spans="1:15" x14ac:dyDescent="0.35">
      <c r="A168">
        <v>1</v>
      </c>
      <c r="B168">
        <v>167</v>
      </c>
      <c r="C168" t="s">
        <v>657</v>
      </c>
      <c r="D168">
        <v>1</v>
      </c>
      <c r="E168">
        <v>0</v>
      </c>
      <c r="F168" s="1" t="s">
        <v>1028</v>
      </c>
      <c r="G168">
        <v>3</v>
      </c>
      <c r="H168" t="s">
        <v>21</v>
      </c>
      <c r="I168" t="s">
        <v>120</v>
      </c>
      <c r="J168" t="s">
        <v>143</v>
      </c>
      <c r="K168" t="s">
        <v>24</v>
      </c>
      <c r="L168">
        <v>44363337</v>
      </c>
      <c r="M168" s="7">
        <v>44725.495413807868</v>
      </c>
      <c r="N168">
        <v>44363337</v>
      </c>
      <c r="O168" s="7">
        <v>44725.495413807868</v>
      </c>
    </row>
    <row r="169" spans="1:15" x14ac:dyDescent="0.35">
      <c r="A169">
        <v>1</v>
      </c>
      <c r="B169">
        <v>168</v>
      </c>
      <c r="C169" t="s">
        <v>661</v>
      </c>
      <c r="D169">
        <v>1</v>
      </c>
      <c r="E169">
        <v>0</v>
      </c>
      <c r="F169" s="1" t="s">
        <v>1029</v>
      </c>
      <c r="G169">
        <v>4</v>
      </c>
      <c r="H169" t="s">
        <v>21</v>
      </c>
      <c r="I169" t="s">
        <v>120</v>
      </c>
      <c r="J169" t="s">
        <v>152</v>
      </c>
      <c r="K169" t="s">
        <v>24</v>
      </c>
      <c r="L169">
        <v>44363337</v>
      </c>
      <c r="M169" s="7">
        <v>44725.495413807868</v>
      </c>
      <c r="N169">
        <v>44363337</v>
      </c>
      <c r="O169" s="7">
        <v>44725.495413807868</v>
      </c>
    </row>
    <row r="170" spans="1:15" x14ac:dyDescent="0.35">
      <c r="A170">
        <v>1</v>
      </c>
      <c r="B170">
        <v>169</v>
      </c>
      <c r="C170" t="s">
        <v>664</v>
      </c>
      <c r="D170">
        <v>1</v>
      </c>
      <c r="E170">
        <v>0</v>
      </c>
      <c r="F170" s="1" t="s">
        <v>1030</v>
      </c>
      <c r="G170">
        <v>0</v>
      </c>
      <c r="H170" t="s">
        <v>21</v>
      </c>
      <c r="I170" t="s">
        <v>120</v>
      </c>
      <c r="J170" t="s">
        <v>143</v>
      </c>
      <c r="K170" t="s">
        <v>24</v>
      </c>
      <c r="L170">
        <v>44363337</v>
      </c>
      <c r="M170" s="7">
        <v>44725.495413969904</v>
      </c>
      <c r="N170">
        <v>44363337</v>
      </c>
      <c r="O170" s="7">
        <v>44725.495413969904</v>
      </c>
    </row>
    <row r="171" spans="1:15" x14ac:dyDescent="0.35">
      <c r="A171">
        <v>1</v>
      </c>
      <c r="B171">
        <v>170</v>
      </c>
      <c r="C171" t="s">
        <v>668</v>
      </c>
      <c r="D171">
        <v>1</v>
      </c>
      <c r="E171">
        <v>0</v>
      </c>
      <c r="F171" s="1" t="s">
        <v>1031</v>
      </c>
      <c r="G171">
        <v>0</v>
      </c>
      <c r="H171" t="s">
        <v>135</v>
      </c>
      <c r="I171" t="s">
        <v>120</v>
      </c>
      <c r="J171" t="s">
        <v>126</v>
      </c>
      <c r="K171" t="s">
        <v>24</v>
      </c>
      <c r="L171">
        <v>44363337</v>
      </c>
      <c r="M171" s="7">
        <v>44725.495413969904</v>
      </c>
      <c r="N171">
        <v>44363337</v>
      </c>
      <c r="O171" s="7">
        <v>44725.495413969904</v>
      </c>
    </row>
    <row r="172" spans="1:15" x14ac:dyDescent="0.35">
      <c r="A172">
        <v>1</v>
      </c>
      <c r="B172">
        <v>171</v>
      </c>
      <c r="C172" t="s">
        <v>671</v>
      </c>
      <c r="D172">
        <v>0</v>
      </c>
      <c r="E172">
        <v>0</v>
      </c>
      <c r="F172" s="1" t="s">
        <v>1032</v>
      </c>
      <c r="G172">
        <v>3</v>
      </c>
      <c r="H172" t="s">
        <v>135</v>
      </c>
      <c r="I172" t="s">
        <v>120</v>
      </c>
      <c r="J172" t="s">
        <v>126</v>
      </c>
      <c r="K172" t="s">
        <v>24</v>
      </c>
      <c r="L172">
        <v>44363337</v>
      </c>
      <c r="M172" s="7">
        <v>44725.495414155092</v>
      </c>
      <c r="N172">
        <v>44363337</v>
      </c>
      <c r="O172" s="7">
        <v>44725.495414155092</v>
      </c>
    </row>
    <row r="173" spans="1:15" x14ac:dyDescent="0.35">
      <c r="A173">
        <v>1</v>
      </c>
      <c r="B173">
        <v>172</v>
      </c>
      <c r="C173" t="s">
        <v>675</v>
      </c>
      <c r="D173">
        <v>1</v>
      </c>
      <c r="E173">
        <v>0</v>
      </c>
      <c r="F173" s="1" t="s">
        <v>1033</v>
      </c>
      <c r="G173">
        <v>11</v>
      </c>
      <c r="H173" t="s">
        <v>21</v>
      </c>
      <c r="I173" t="s">
        <v>86</v>
      </c>
      <c r="J173" t="s">
        <v>131</v>
      </c>
      <c r="K173" t="s">
        <v>24</v>
      </c>
      <c r="L173">
        <v>44363337</v>
      </c>
      <c r="M173" s="7">
        <v>44725.495414155092</v>
      </c>
      <c r="N173">
        <v>44363337</v>
      </c>
      <c r="O173" s="7">
        <v>44725.495414155092</v>
      </c>
    </row>
    <row r="174" spans="1:15" x14ac:dyDescent="0.35">
      <c r="A174">
        <v>1</v>
      </c>
      <c r="B174">
        <v>173</v>
      </c>
      <c r="C174" t="s">
        <v>678</v>
      </c>
      <c r="D174">
        <v>1</v>
      </c>
      <c r="E174">
        <v>0</v>
      </c>
      <c r="F174" s="1" t="s">
        <v>1034</v>
      </c>
      <c r="G174">
        <v>0</v>
      </c>
      <c r="H174" t="s">
        <v>124</v>
      </c>
      <c r="I174" t="s">
        <v>86</v>
      </c>
      <c r="J174" t="s">
        <v>126</v>
      </c>
      <c r="K174" t="s">
        <v>24</v>
      </c>
      <c r="L174">
        <v>44363337</v>
      </c>
      <c r="M174" s="7">
        <v>44725.495414351855</v>
      </c>
      <c r="N174">
        <v>44363337</v>
      </c>
      <c r="O174" s="7">
        <v>44725.495414351855</v>
      </c>
    </row>
    <row r="175" spans="1:15" x14ac:dyDescent="0.35">
      <c r="A175">
        <v>1</v>
      </c>
      <c r="B175">
        <v>174</v>
      </c>
      <c r="C175" t="s">
        <v>682</v>
      </c>
      <c r="D175">
        <v>1</v>
      </c>
      <c r="E175">
        <v>0</v>
      </c>
      <c r="F175" s="1" t="s">
        <v>1035</v>
      </c>
      <c r="G175">
        <v>0</v>
      </c>
      <c r="H175" t="s">
        <v>21</v>
      </c>
      <c r="I175" t="s">
        <v>86</v>
      </c>
      <c r="J175" t="s">
        <v>148</v>
      </c>
      <c r="K175" t="s">
        <v>24</v>
      </c>
      <c r="L175">
        <v>44363337</v>
      </c>
      <c r="M175" s="7">
        <v>44725.495414351855</v>
      </c>
      <c r="N175">
        <v>44363337</v>
      </c>
      <c r="O175" s="7">
        <v>44725.495414351855</v>
      </c>
    </row>
    <row r="176" spans="1:15" x14ac:dyDescent="0.35">
      <c r="A176">
        <v>1</v>
      </c>
      <c r="B176">
        <v>175</v>
      </c>
      <c r="C176" t="s">
        <v>685</v>
      </c>
      <c r="D176">
        <v>1</v>
      </c>
      <c r="E176">
        <v>0</v>
      </c>
      <c r="F176" s="1" t="s">
        <v>1036</v>
      </c>
      <c r="G176">
        <v>2</v>
      </c>
      <c r="H176" t="s">
        <v>21</v>
      </c>
      <c r="I176" t="s">
        <v>86</v>
      </c>
      <c r="J176" t="s">
        <v>143</v>
      </c>
      <c r="K176" t="s">
        <v>24</v>
      </c>
      <c r="L176">
        <v>44363337</v>
      </c>
      <c r="M176" s="7">
        <v>44725.495414502315</v>
      </c>
      <c r="N176">
        <v>44363337</v>
      </c>
      <c r="O176" s="7">
        <v>44725.495414502315</v>
      </c>
    </row>
    <row r="177" spans="1:15" x14ac:dyDescent="0.35">
      <c r="A177">
        <v>1</v>
      </c>
      <c r="B177">
        <v>176</v>
      </c>
      <c r="C177" t="s">
        <v>689</v>
      </c>
      <c r="D177">
        <v>1</v>
      </c>
      <c r="E177">
        <v>0</v>
      </c>
      <c r="F177" s="1" t="s">
        <v>1037</v>
      </c>
      <c r="G177">
        <v>11</v>
      </c>
      <c r="H177" t="s">
        <v>21</v>
      </c>
      <c r="I177" t="s">
        <v>86</v>
      </c>
      <c r="J177" t="s">
        <v>152</v>
      </c>
      <c r="K177" t="s">
        <v>24</v>
      </c>
      <c r="L177">
        <v>44363337</v>
      </c>
      <c r="M177" s="7">
        <v>44725.495414502315</v>
      </c>
      <c r="N177">
        <v>44363337</v>
      </c>
      <c r="O177" s="7">
        <v>44725.495414502315</v>
      </c>
    </row>
    <row r="178" spans="1:15" x14ac:dyDescent="0.35">
      <c r="A178">
        <v>1</v>
      </c>
      <c r="B178">
        <v>177</v>
      </c>
      <c r="C178" t="s">
        <v>692</v>
      </c>
      <c r="D178">
        <v>1</v>
      </c>
      <c r="E178">
        <v>0</v>
      </c>
      <c r="F178" s="1" t="s">
        <v>1038</v>
      </c>
      <c r="G178">
        <v>0</v>
      </c>
      <c r="H178" t="s">
        <v>21</v>
      </c>
      <c r="I178" t="s">
        <v>86</v>
      </c>
      <c r="J178" t="s">
        <v>143</v>
      </c>
      <c r="K178" t="s">
        <v>24</v>
      </c>
      <c r="L178">
        <v>44363337</v>
      </c>
      <c r="M178" s="7">
        <v>44725.495414699071</v>
      </c>
      <c r="N178">
        <v>44363337</v>
      </c>
      <c r="O178" s="7">
        <v>44725.495414699071</v>
      </c>
    </row>
    <row r="179" spans="1:15" x14ac:dyDescent="0.35">
      <c r="A179">
        <v>1</v>
      </c>
      <c r="B179">
        <v>178</v>
      </c>
      <c r="C179" t="s">
        <v>696</v>
      </c>
      <c r="D179">
        <v>1</v>
      </c>
      <c r="E179">
        <v>0</v>
      </c>
      <c r="F179" s="1" t="s">
        <v>1039</v>
      </c>
      <c r="G179">
        <v>0</v>
      </c>
      <c r="H179" t="s">
        <v>135</v>
      </c>
      <c r="I179" t="s">
        <v>86</v>
      </c>
      <c r="J179" t="s">
        <v>126</v>
      </c>
      <c r="K179" t="s">
        <v>24</v>
      </c>
      <c r="L179">
        <v>44363337</v>
      </c>
      <c r="M179" s="7">
        <v>44725.495414699071</v>
      </c>
      <c r="N179">
        <v>44363337</v>
      </c>
      <c r="O179" s="7">
        <v>44725.495414699071</v>
      </c>
    </row>
    <row r="180" spans="1:15" x14ac:dyDescent="0.35">
      <c r="A180">
        <v>1</v>
      </c>
      <c r="B180">
        <v>179</v>
      </c>
      <c r="C180" t="s">
        <v>699</v>
      </c>
      <c r="D180">
        <v>1</v>
      </c>
      <c r="E180">
        <v>0</v>
      </c>
      <c r="F180" s="1" t="s">
        <v>1040</v>
      </c>
      <c r="G180">
        <v>4</v>
      </c>
      <c r="H180" t="s">
        <v>135</v>
      </c>
      <c r="I180" t="s">
        <v>86</v>
      </c>
      <c r="J180" t="s">
        <v>126</v>
      </c>
      <c r="K180" t="s">
        <v>24</v>
      </c>
      <c r="L180">
        <v>44363337</v>
      </c>
      <c r="M180" s="7">
        <v>45068.633203668978</v>
      </c>
      <c r="N180">
        <v>44363337</v>
      </c>
      <c r="O180" s="7">
        <v>45068.633203668978</v>
      </c>
    </row>
    <row r="181" spans="1:15" x14ac:dyDescent="0.35">
      <c r="A181">
        <v>1</v>
      </c>
      <c r="B181">
        <v>180</v>
      </c>
      <c r="C181" t="s">
        <v>703</v>
      </c>
      <c r="D181">
        <v>1</v>
      </c>
      <c r="E181">
        <v>0</v>
      </c>
      <c r="F181" s="1" t="s">
        <v>1041</v>
      </c>
      <c r="G181">
        <v>2</v>
      </c>
      <c r="H181" t="s">
        <v>135</v>
      </c>
      <c r="I181" t="s">
        <v>86</v>
      </c>
      <c r="J181" t="s">
        <v>126</v>
      </c>
      <c r="K181" t="s">
        <v>24</v>
      </c>
      <c r="L181">
        <v>44363337</v>
      </c>
      <c r="M181" s="7">
        <v>44725.495415046295</v>
      </c>
      <c r="N181">
        <v>44363337</v>
      </c>
      <c r="O181" s="7">
        <v>44725.495415046295</v>
      </c>
    </row>
    <row r="182" spans="1:15" x14ac:dyDescent="0.35">
      <c r="A182">
        <v>1</v>
      </c>
      <c r="B182">
        <v>181</v>
      </c>
      <c r="C182" t="s">
        <v>707</v>
      </c>
      <c r="D182">
        <v>1</v>
      </c>
      <c r="E182">
        <v>0</v>
      </c>
      <c r="F182" s="1" t="s">
        <v>1042</v>
      </c>
      <c r="G182">
        <v>0</v>
      </c>
      <c r="H182" t="s">
        <v>124</v>
      </c>
      <c r="I182" t="s">
        <v>86</v>
      </c>
      <c r="J182" t="s">
        <v>126</v>
      </c>
      <c r="K182" t="s">
        <v>24</v>
      </c>
      <c r="L182">
        <v>44363337</v>
      </c>
      <c r="M182" s="7">
        <v>44725.495415046295</v>
      </c>
      <c r="N182">
        <v>44363337</v>
      </c>
      <c r="O182" s="7">
        <v>44725.495415046295</v>
      </c>
    </row>
    <row r="183" spans="1:15" x14ac:dyDescent="0.35">
      <c r="A183">
        <v>1</v>
      </c>
      <c r="B183">
        <v>182</v>
      </c>
      <c r="C183" t="s">
        <v>710</v>
      </c>
      <c r="D183">
        <v>1</v>
      </c>
      <c r="E183">
        <v>0</v>
      </c>
      <c r="F183" s="1" t="s">
        <v>1043</v>
      </c>
      <c r="G183">
        <v>12</v>
      </c>
      <c r="H183" t="s">
        <v>21</v>
      </c>
      <c r="I183" t="s">
        <v>91</v>
      </c>
      <c r="J183" t="s">
        <v>131</v>
      </c>
      <c r="K183" t="s">
        <v>24</v>
      </c>
      <c r="L183">
        <v>44363337</v>
      </c>
      <c r="M183" s="7">
        <v>44725.495415243058</v>
      </c>
      <c r="N183">
        <v>44363337</v>
      </c>
      <c r="O183" s="7">
        <v>44725.495415243058</v>
      </c>
    </row>
    <row r="184" spans="1:15" x14ac:dyDescent="0.35">
      <c r="A184">
        <v>1</v>
      </c>
      <c r="B184">
        <v>183</v>
      </c>
      <c r="C184" t="s">
        <v>714</v>
      </c>
      <c r="D184">
        <v>1</v>
      </c>
      <c r="E184">
        <v>0</v>
      </c>
      <c r="F184" s="1" t="s">
        <v>1044</v>
      </c>
      <c r="G184">
        <v>2</v>
      </c>
      <c r="H184" t="s">
        <v>124</v>
      </c>
      <c r="I184" t="s">
        <v>91</v>
      </c>
      <c r="J184" t="s">
        <v>126</v>
      </c>
      <c r="K184" t="s">
        <v>24</v>
      </c>
      <c r="L184">
        <v>44363337</v>
      </c>
      <c r="M184" s="7">
        <v>44725.495415243058</v>
      </c>
      <c r="N184">
        <v>44363337</v>
      </c>
      <c r="O184" s="7">
        <v>44725.495415243058</v>
      </c>
    </row>
    <row r="185" spans="1:15" x14ac:dyDescent="0.35">
      <c r="A185">
        <v>1</v>
      </c>
      <c r="B185">
        <v>184</v>
      </c>
      <c r="C185" t="s">
        <v>717</v>
      </c>
      <c r="D185">
        <v>1</v>
      </c>
      <c r="E185">
        <v>0</v>
      </c>
      <c r="F185" s="1" t="s">
        <v>1045</v>
      </c>
      <c r="G185">
        <v>0</v>
      </c>
      <c r="H185" t="s">
        <v>21</v>
      </c>
      <c r="I185" t="s">
        <v>91</v>
      </c>
      <c r="J185" t="s">
        <v>148</v>
      </c>
      <c r="K185" t="s">
        <v>24</v>
      </c>
      <c r="L185">
        <v>44363337</v>
      </c>
      <c r="M185" s="7">
        <v>44725.495415428239</v>
      </c>
      <c r="N185">
        <v>44363337</v>
      </c>
      <c r="O185" s="7">
        <v>44725.495415428239</v>
      </c>
    </row>
    <row r="186" spans="1:15" x14ac:dyDescent="0.35">
      <c r="A186">
        <v>1</v>
      </c>
      <c r="B186">
        <v>185</v>
      </c>
      <c r="C186" t="s">
        <v>721</v>
      </c>
      <c r="D186">
        <v>1</v>
      </c>
      <c r="E186">
        <v>0</v>
      </c>
      <c r="F186" s="1" t="s">
        <v>1046</v>
      </c>
      <c r="G186">
        <v>3</v>
      </c>
      <c r="H186" t="s">
        <v>21</v>
      </c>
      <c r="I186" t="s">
        <v>91</v>
      </c>
      <c r="J186" t="s">
        <v>143</v>
      </c>
      <c r="K186" t="s">
        <v>24</v>
      </c>
      <c r="L186">
        <v>44363337</v>
      </c>
      <c r="M186" s="7">
        <v>44725.495415428239</v>
      </c>
      <c r="N186">
        <v>44363337</v>
      </c>
      <c r="O186" s="7">
        <v>44725.495415428239</v>
      </c>
    </row>
    <row r="187" spans="1:15" x14ac:dyDescent="0.35">
      <c r="A187">
        <v>1</v>
      </c>
      <c r="B187">
        <v>186</v>
      </c>
      <c r="C187" t="s">
        <v>724</v>
      </c>
      <c r="D187">
        <v>1</v>
      </c>
      <c r="E187">
        <v>0</v>
      </c>
      <c r="F187" s="1" t="s">
        <v>1047</v>
      </c>
      <c r="G187">
        <v>12</v>
      </c>
      <c r="H187" t="s">
        <v>21</v>
      </c>
      <c r="I187" t="s">
        <v>91</v>
      </c>
      <c r="J187" t="s">
        <v>152</v>
      </c>
      <c r="K187" t="s">
        <v>24</v>
      </c>
      <c r="L187">
        <v>44363337</v>
      </c>
      <c r="M187" s="7">
        <v>44725.495415625002</v>
      </c>
      <c r="N187">
        <v>44363337</v>
      </c>
      <c r="O187" s="7">
        <v>44725.495415625002</v>
      </c>
    </row>
    <row r="188" spans="1:15" x14ac:dyDescent="0.35">
      <c r="A188">
        <v>1</v>
      </c>
      <c r="B188">
        <v>187</v>
      </c>
      <c r="C188" t="s">
        <v>728</v>
      </c>
      <c r="D188">
        <v>1</v>
      </c>
      <c r="E188">
        <v>0</v>
      </c>
      <c r="F188" s="1" t="s">
        <v>1048</v>
      </c>
      <c r="G188">
        <v>0</v>
      </c>
      <c r="H188" t="s">
        <v>21</v>
      </c>
      <c r="I188" t="s">
        <v>91</v>
      </c>
      <c r="J188" t="s">
        <v>143</v>
      </c>
      <c r="K188" t="s">
        <v>24</v>
      </c>
      <c r="L188">
        <v>44363337</v>
      </c>
      <c r="M188" s="7">
        <v>44725.495415625002</v>
      </c>
      <c r="N188">
        <v>44363337</v>
      </c>
      <c r="O188" s="7">
        <v>44725.495415625002</v>
      </c>
    </row>
    <row r="189" spans="1:15" x14ac:dyDescent="0.35">
      <c r="A189">
        <v>1</v>
      </c>
      <c r="B189">
        <v>188</v>
      </c>
      <c r="C189" t="s">
        <v>731</v>
      </c>
      <c r="D189">
        <v>1</v>
      </c>
      <c r="E189">
        <v>0</v>
      </c>
      <c r="F189" s="1" t="s">
        <v>1049</v>
      </c>
      <c r="G189">
        <v>0</v>
      </c>
      <c r="H189" t="s">
        <v>135</v>
      </c>
      <c r="I189" t="s">
        <v>91</v>
      </c>
      <c r="J189" t="s">
        <v>126</v>
      </c>
      <c r="K189" t="s">
        <v>24</v>
      </c>
      <c r="L189">
        <v>44363337</v>
      </c>
      <c r="M189" s="7">
        <v>44725.495415775462</v>
      </c>
      <c r="N189">
        <v>44363337</v>
      </c>
      <c r="O189" s="7">
        <v>44725.495415775462</v>
      </c>
    </row>
    <row r="190" spans="1:15" x14ac:dyDescent="0.35">
      <c r="A190">
        <v>1</v>
      </c>
      <c r="B190">
        <v>189</v>
      </c>
      <c r="C190" t="s">
        <v>735</v>
      </c>
      <c r="D190">
        <v>1</v>
      </c>
      <c r="E190">
        <v>0</v>
      </c>
      <c r="F190" s="1" t="s">
        <v>1050</v>
      </c>
      <c r="G190">
        <v>3</v>
      </c>
      <c r="H190" t="s">
        <v>135</v>
      </c>
      <c r="I190" t="s">
        <v>91</v>
      </c>
      <c r="J190" t="s">
        <v>126</v>
      </c>
      <c r="K190" t="s">
        <v>24</v>
      </c>
      <c r="L190">
        <v>44363337</v>
      </c>
      <c r="M190" s="7">
        <v>44725.495415972226</v>
      </c>
      <c r="N190">
        <v>44363337</v>
      </c>
      <c r="O190" s="7">
        <v>44725.495415972226</v>
      </c>
    </row>
    <row r="191" spans="1:15" x14ac:dyDescent="0.35">
      <c r="A191">
        <v>1</v>
      </c>
      <c r="B191">
        <v>190</v>
      </c>
      <c r="C191" t="s">
        <v>739</v>
      </c>
      <c r="D191">
        <v>1</v>
      </c>
      <c r="E191">
        <v>0</v>
      </c>
      <c r="F191" s="1" t="s">
        <v>1051</v>
      </c>
      <c r="G191">
        <v>2</v>
      </c>
      <c r="H191" t="s">
        <v>135</v>
      </c>
      <c r="I191" t="s">
        <v>91</v>
      </c>
      <c r="J191" t="s">
        <v>126</v>
      </c>
      <c r="K191" t="s">
        <v>24</v>
      </c>
      <c r="L191">
        <v>44363337</v>
      </c>
      <c r="M191" s="7">
        <v>45062.606519479166</v>
      </c>
      <c r="N191">
        <v>44363337</v>
      </c>
      <c r="O191" s="7">
        <v>45062.606519479166</v>
      </c>
    </row>
    <row r="192" spans="1:15" x14ac:dyDescent="0.35">
      <c r="A192">
        <v>1</v>
      </c>
      <c r="B192">
        <v>191</v>
      </c>
      <c r="C192" t="s">
        <v>743</v>
      </c>
      <c r="D192">
        <v>1</v>
      </c>
      <c r="E192">
        <v>0</v>
      </c>
      <c r="F192" s="1" t="s">
        <v>1052</v>
      </c>
      <c r="G192">
        <v>2</v>
      </c>
      <c r="H192" t="s">
        <v>21</v>
      </c>
      <c r="I192" t="s">
        <v>91</v>
      </c>
      <c r="J192" t="s">
        <v>143</v>
      </c>
      <c r="K192" t="s">
        <v>24</v>
      </c>
      <c r="L192">
        <v>44363337</v>
      </c>
      <c r="M192" s="7">
        <v>44725.495416168982</v>
      </c>
      <c r="N192">
        <v>44363337</v>
      </c>
      <c r="O192" s="7">
        <v>44725.495416168982</v>
      </c>
    </row>
    <row r="193" spans="1:15" x14ac:dyDescent="0.35">
      <c r="A193">
        <v>1</v>
      </c>
      <c r="B193">
        <v>192</v>
      </c>
      <c r="C193" t="s">
        <v>747</v>
      </c>
      <c r="D193">
        <v>1</v>
      </c>
      <c r="E193">
        <v>0</v>
      </c>
      <c r="F193" s="1" t="s">
        <v>1053</v>
      </c>
      <c r="G193">
        <v>2</v>
      </c>
      <c r="H193" t="s">
        <v>135</v>
      </c>
      <c r="I193" t="s">
        <v>53</v>
      </c>
      <c r="J193" t="s">
        <v>126</v>
      </c>
      <c r="K193" t="s">
        <v>24</v>
      </c>
      <c r="L193">
        <v>44363337</v>
      </c>
      <c r="M193" s="7">
        <v>44725.495416319442</v>
      </c>
      <c r="N193">
        <v>44363337</v>
      </c>
      <c r="O193" s="7">
        <v>44725.495416319442</v>
      </c>
    </row>
    <row r="194" spans="1:15" x14ac:dyDescent="0.35">
      <c r="A194">
        <v>1</v>
      </c>
      <c r="B194">
        <v>193</v>
      </c>
      <c r="C194" t="s">
        <v>751</v>
      </c>
      <c r="D194">
        <v>0</v>
      </c>
      <c r="E194">
        <v>20</v>
      </c>
      <c r="F194" s="1" t="s">
        <v>1054</v>
      </c>
      <c r="G194">
        <v>0</v>
      </c>
      <c r="H194" t="s">
        <v>21</v>
      </c>
      <c r="I194" t="s">
        <v>753</v>
      </c>
      <c r="J194" t="s">
        <v>23</v>
      </c>
      <c r="K194" t="s">
        <v>24</v>
      </c>
      <c r="L194">
        <v>44363337</v>
      </c>
      <c r="M194" s="7">
        <v>44804.693369675922</v>
      </c>
      <c r="N194">
        <v>44363337</v>
      </c>
      <c r="O194" s="7">
        <v>44804.693369675922</v>
      </c>
    </row>
    <row r="195" spans="1:15" x14ac:dyDescent="0.35">
      <c r="A195">
        <v>1</v>
      </c>
      <c r="B195">
        <v>194</v>
      </c>
      <c r="C195" t="s">
        <v>756</v>
      </c>
      <c r="D195">
        <v>0</v>
      </c>
      <c r="E195">
        <v>0</v>
      </c>
      <c r="F195" s="1" t="s">
        <v>1055</v>
      </c>
      <c r="G195">
        <v>3</v>
      </c>
      <c r="H195" t="s">
        <v>21</v>
      </c>
      <c r="I195" t="s">
        <v>753</v>
      </c>
      <c r="J195" t="s">
        <v>131</v>
      </c>
      <c r="K195" t="s">
        <v>24</v>
      </c>
      <c r="L195">
        <v>44363337</v>
      </c>
      <c r="M195" s="7">
        <v>44725.495416516205</v>
      </c>
      <c r="N195">
        <v>44363337</v>
      </c>
      <c r="O195" s="7">
        <v>44725.495416516205</v>
      </c>
    </row>
    <row r="196" spans="1:15" x14ac:dyDescent="0.35">
      <c r="A196">
        <v>1</v>
      </c>
      <c r="B196">
        <v>195</v>
      </c>
      <c r="C196" t="s">
        <v>760</v>
      </c>
      <c r="D196">
        <v>0</v>
      </c>
      <c r="E196">
        <v>0</v>
      </c>
      <c r="F196" s="1" t="s">
        <v>1056</v>
      </c>
      <c r="G196">
        <v>0</v>
      </c>
      <c r="H196" t="s">
        <v>135</v>
      </c>
      <c r="I196" t="s">
        <v>753</v>
      </c>
      <c r="J196" t="s">
        <v>126</v>
      </c>
      <c r="K196" t="s">
        <v>24</v>
      </c>
      <c r="L196">
        <v>44363337</v>
      </c>
      <c r="M196" s="7">
        <v>44725.495416701386</v>
      </c>
      <c r="N196">
        <v>44363337</v>
      </c>
      <c r="O196" s="7">
        <v>44725.495416701386</v>
      </c>
    </row>
    <row r="197" spans="1:15" x14ac:dyDescent="0.35">
      <c r="A197">
        <v>1</v>
      </c>
      <c r="B197">
        <v>196</v>
      </c>
      <c r="C197" t="s">
        <v>764</v>
      </c>
      <c r="D197">
        <v>0</v>
      </c>
      <c r="E197">
        <v>0</v>
      </c>
      <c r="F197" s="1" t="s">
        <v>1057</v>
      </c>
      <c r="G197">
        <v>2</v>
      </c>
      <c r="H197" t="s">
        <v>21</v>
      </c>
      <c r="I197" t="s">
        <v>753</v>
      </c>
      <c r="J197" t="s">
        <v>143</v>
      </c>
      <c r="K197" t="s">
        <v>24</v>
      </c>
      <c r="L197">
        <v>44363337</v>
      </c>
      <c r="M197" s="7">
        <v>44725.495416701386</v>
      </c>
      <c r="N197">
        <v>44363337</v>
      </c>
      <c r="O197" s="7">
        <v>44725.495416701386</v>
      </c>
    </row>
    <row r="198" spans="1:15" x14ac:dyDescent="0.35">
      <c r="A198">
        <v>1</v>
      </c>
      <c r="B198">
        <v>197</v>
      </c>
      <c r="C198" t="s">
        <v>767</v>
      </c>
      <c r="D198">
        <v>0</v>
      </c>
      <c r="E198">
        <v>0</v>
      </c>
      <c r="F198" s="1" t="s">
        <v>1058</v>
      </c>
      <c r="G198">
        <v>0</v>
      </c>
      <c r="H198" t="s">
        <v>21</v>
      </c>
      <c r="I198" t="s">
        <v>753</v>
      </c>
      <c r="J198" t="s">
        <v>148</v>
      </c>
      <c r="K198" t="s">
        <v>24</v>
      </c>
      <c r="L198">
        <v>44363337</v>
      </c>
      <c r="M198" s="7">
        <v>44725.495416863429</v>
      </c>
      <c r="N198">
        <v>44363337</v>
      </c>
      <c r="O198" s="7">
        <v>44725.495416863429</v>
      </c>
    </row>
    <row r="199" spans="1:15" x14ac:dyDescent="0.35">
      <c r="A199">
        <v>1</v>
      </c>
      <c r="B199">
        <v>198</v>
      </c>
      <c r="C199" t="s">
        <v>771</v>
      </c>
      <c r="D199">
        <v>0</v>
      </c>
      <c r="E199">
        <v>0</v>
      </c>
      <c r="F199" s="1" t="s">
        <v>1059</v>
      </c>
      <c r="G199">
        <v>5</v>
      </c>
      <c r="H199" t="s">
        <v>21</v>
      </c>
      <c r="I199" t="s">
        <v>753</v>
      </c>
      <c r="J199" t="s">
        <v>152</v>
      </c>
      <c r="K199" t="s">
        <v>24</v>
      </c>
      <c r="L199">
        <v>44363337</v>
      </c>
      <c r="M199" s="7">
        <v>44725.495416863429</v>
      </c>
      <c r="N199">
        <v>44363337</v>
      </c>
      <c r="O199" s="7">
        <v>44725.495416863429</v>
      </c>
    </row>
    <row r="200" spans="1:15" x14ac:dyDescent="0.35">
      <c r="A200">
        <v>1</v>
      </c>
      <c r="B200">
        <v>199</v>
      </c>
      <c r="C200" t="s">
        <v>774</v>
      </c>
      <c r="D200">
        <v>0</v>
      </c>
      <c r="E200">
        <v>0</v>
      </c>
      <c r="F200" s="1" t="s">
        <v>1060</v>
      </c>
      <c r="G200">
        <v>0</v>
      </c>
      <c r="H200" t="s">
        <v>21</v>
      </c>
      <c r="I200" t="s">
        <v>753</v>
      </c>
      <c r="J200" t="s">
        <v>143</v>
      </c>
      <c r="K200" t="s">
        <v>24</v>
      </c>
      <c r="L200">
        <v>44363337</v>
      </c>
      <c r="M200" s="7">
        <v>44725.495417048609</v>
      </c>
      <c r="N200">
        <v>44363337</v>
      </c>
      <c r="O200" s="7">
        <v>44725.495417048609</v>
      </c>
    </row>
    <row r="201" spans="1:15" x14ac:dyDescent="0.35">
      <c r="A201">
        <v>1</v>
      </c>
      <c r="B201">
        <v>200</v>
      </c>
      <c r="C201" t="s">
        <v>778</v>
      </c>
      <c r="D201">
        <v>0</v>
      </c>
      <c r="E201">
        <v>0</v>
      </c>
      <c r="F201" s="1" t="s">
        <v>1061</v>
      </c>
      <c r="G201">
        <v>1</v>
      </c>
      <c r="H201" t="s">
        <v>135</v>
      </c>
      <c r="I201" t="s">
        <v>753</v>
      </c>
      <c r="J201" t="s">
        <v>126</v>
      </c>
      <c r="K201" t="s">
        <v>24</v>
      </c>
      <c r="L201">
        <v>44363337</v>
      </c>
      <c r="M201" s="7">
        <v>44725.495417245373</v>
      </c>
      <c r="N201">
        <v>44363337</v>
      </c>
      <c r="O201" s="7">
        <v>44725.495417245373</v>
      </c>
    </row>
    <row r="202" spans="1:15" x14ac:dyDescent="0.35">
      <c r="A202">
        <v>1</v>
      </c>
      <c r="B202">
        <v>201</v>
      </c>
      <c r="C202" t="s">
        <v>782</v>
      </c>
      <c r="D202">
        <v>0</v>
      </c>
      <c r="E202">
        <v>0</v>
      </c>
      <c r="F202" s="1" t="s">
        <v>1062</v>
      </c>
      <c r="G202">
        <v>0</v>
      </c>
      <c r="H202" t="s">
        <v>135</v>
      </c>
      <c r="I202" t="s">
        <v>86</v>
      </c>
      <c r="J202" t="s">
        <v>126</v>
      </c>
      <c r="K202" t="s">
        <v>24</v>
      </c>
      <c r="L202">
        <v>44363337</v>
      </c>
      <c r="M202" s="7">
        <v>44725.495417245373</v>
      </c>
      <c r="N202">
        <v>44363337</v>
      </c>
      <c r="O202" s="7">
        <v>44725.495417245373</v>
      </c>
    </row>
    <row r="203" spans="1:15" x14ac:dyDescent="0.35">
      <c r="A203">
        <v>1</v>
      </c>
      <c r="B203">
        <v>202</v>
      </c>
      <c r="C203" t="s">
        <v>785</v>
      </c>
      <c r="D203">
        <v>1</v>
      </c>
      <c r="E203">
        <v>0</v>
      </c>
      <c r="F203" s="1" t="s">
        <v>1063</v>
      </c>
      <c r="G203">
        <v>0</v>
      </c>
      <c r="H203" t="s">
        <v>135</v>
      </c>
      <c r="I203" t="s">
        <v>91</v>
      </c>
      <c r="J203" t="s">
        <v>126</v>
      </c>
      <c r="K203" t="s">
        <v>24</v>
      </c>
      <c r="L203">
        <v>44363337</v>
      </c>
      <c r="M203" s="7">
        <v>44725.495417395832</v>
      </c>
      <c r="N203">
        <v>44363337</v>
      </c>
      <c r="O203" s="7">
        <v>44725.495417395832</v>
      </c>
    </row>
    <row r="204" spans="1:15" x14ac:dyDescent="0.35">
      <c r="A204">
        <v>1</v>
      </c>
      <c r="B204">
        <v>203</v>
      </c>
      <c r="C204" t="s">
        <v>789</v>
      </c>
      <c r="D204">
        <v>1</v>
      </c>
      <c r="E204">
        <v>0</v>
      </c>
      <c r="F204" s="1" t="s">
        <v>1064</v>
      </c>
      <c r="G204">
        <v>2</v>
      </c>
      <c r="H204" t="s">
        <v>135</v>
      </c>
      <c r="I204" t="s">
        <v>86</v>
      </c>
      <c r="J204" t="s">
        <v>126</v>
      </c>
      <c r="K204" t="s">
        <v>24</v>
      </c>
      <c r="L204">
        <v>44363337</v>
      </c>
      <c r="M204" s="7">
        <v>44725.495417592596</v>
      </c>
      <c r="N204">
        <v>44363337</v>
      </c>
      <c r="O204" s="7">
        <v>44725.495417592596</v>
      </c>
    </row>
    <row r="205" spans="1:15" x14ac:dyDescent="0.35">
      <c r="A205">
        <v>1</v>
      </c>
      <c r="B205">
        <v>204</v>
      </c>
      <c r="C205" t="s">
        <v>793</v>
      </c>
      <c r="D205">
        <v>1</v>
      </c>
      <c r="E205">
        <v>0</v>
      </c>
      <c r="F205" s="1" t="s">
        <v>1065</v>
      </c>
      <c r="G205">
        <v>2</v>
      </c>
      <c r="H205" t="s">
        <v>135</v>
      </c>
      <c r="I205" t="s">
        <v>91</v>
      </c>
      <c r="J205" t="s">
        <v>126</v>
      </c>
      <c r="K205" t="s">
        <v>24</v>
      </c>
      <c r="L205">
        <v>44363337</v>
      </c>
      <c r="M205" s="7">
        <v>44725.495417789352</v>
      </c>
      <c r="N205">
        <v>44363337</v>
      </c>
      <c r="O205" s="7">
        <v>44725.495417789352</v>
      </c>
    </row>
    <row r="206" spans="1:15" x14ac:dyDescent="0.35">
      <c r="A206">
        <v>1</v>
      </c>
      <c r="B206">
        <v>205</v>
      </c>
      <c r="C206" t="s">
        <v>797</v>
      </c>
      <c r="D206">
        <v>1</v>
      </c>
      <c r="E206">
        <v>0</v>
      </c>
      <c r="F206" s="1" t="s">
        <v>1066</v>
      </c>
      <c r="G206">
        <v>4</v>
      </c>
      <c r="H206" t="s">
        <v>135</v>
      </c>
      <c r="I206" t="s">
        <v>86</v>
      </c>
      <c r="J206" t="s">
        <v>126</v>
      </c>
      <c r="K206" t="s">
        <v>24</v>
      </c>
      <c r="L206">
        <v>44363337</v>
      </c>
      <c r="M206" s="7">
        <v>44725.495417939812</v>
      </c>
      <c r="N206">
        <v>44363337</v>
      </c>
      <c r="O206" s="7">
        <v>44725.495417939812</v>
      </c>
    </row>
    <row r="207" spans="1:15" x14ac:dyDescent="0.35">
      <c r="A207">
        <v>1</v>
      </c>
      <c r="B207">
        <v>206</v>
      </c>
      <c r="C207" t="s">
        <v>801</v>
      </c>
      <c r="D207">
        <v>1</v>
      </c>
      <c r="E207">
        <v>0</v>
      </c>
      <c r="F207" s="1" t="s">
        <v>1067</v>
      </c>
      <c r="G207">
        <v>2</v>
      </c>
      <c r="H207" t="s">
        <v>21</v>
      </c>
      <c r="I207" t="s">
        <v>91</v>
      </c>
      <c r="J207" t="s">
        <v>143</v>
      </c>
      <c r="K207" t="s">
        <v>24</v>
      </c>
      <c r="L207">
        <v>44363337</v>
      </c>
      <c r="M207" s="7">
        <v>44725.495417939812</v>
      </c>
      <c r="N207">
        <v>44363337</v>
      </c>
      <c r="O207" s="7">
        <v>44725.495417939812</v>
      </c>
    </row>
    <row r="208" spans="1:15" x14ac:dyDescent="0.35">
      <c r="A208">
        <v>1</v>
      </c>
      <c r="B208">
        <v>207</v>
      </c>
      <c r="C208" t="s">
        <v>804</v>
      </c>
      <c r="D208">
        <v>1</v>
      </c>
      <c r="E208">
        <v>0</v>
      </c>
      <c r="F208" s="1" t="s">
        <v>1068</v>
      </c>
      <c r="G208">
        <v>2</v>
      </c>
      <c r="H208" t="s">
        <v>21</v>
      </c>
      <c r="I208" t="s">
        <v>86</v>
      </c>
      <c r="J208" t="s">
        <v>143</v>
      </c>
      <c r="K208" t="s">
        <v>24</v>
      </c>
      <c r="L208">
        <v>44363337</v>
      </c>
      <c r="M208" s="7">
        <v>44725.495418136576</v>
      </c>
      <c r="N208">
        <v>44363337</v>
      </c>
      <c r="O208" s="7">
        <v>44725.495418136576</v>
      </c>
    </row>
    <row r="209" spans="1:15" x14ac:dyDescent="0.35">
      <c r="A209">
        <v>1</v>
      </c>
      <c r="B209">
        <v>208</v>
      </c>
      <c r="C209" t="s">
        <v>808</v>
      </c>
      <c r="D209">
        <v>1</v>
      </c>
      <c r="E209">
        <v>0</v>
      </c>
      <c r="F209" s="1" t="s">
        <v>1069</v>
      </c>
      <c r="G209">
        <v>3</v>
      </c>
      <c r="H209" t="s">
        <v>21</v>
      </c>
      <c r="I209" t="s">
        <v>86</v>
      </c>
      <c r="J209" t="s">
        <v>143</v>
      </c>
      <c r="K209" t="s">
        <v>24</v>
      </c>
      <c r="L209">
        <v>44363337</v>
      </c>
      <c r="M209" s="7">
        <v>45068.507683796299</v>
      </c>
      <c r="N209">
        <v>44363337</v>
      </c>
      <c r="O209" s="7">
        <v>45068.507683796299</v>
      </c>
    </row>
    <row r="210" spans="1:15" x14ac:dyDescent="0.35">
      <c r="A210">
        <v>1</v>
      </c>
      <c r="B210">
        <v>209</v>
      </c>
      <c r="C210" t="s">
        <v>812</v>
      </c>
      <c r="D210">
        <v>1</v>
      </c>
      <c r="E210">
        <v>0</v>
      </c>
      <c r="F210" s="1" t="s">
        <v>1070</v>
      </c>
      <c r="G210">
        <v>3</v>
      </c>
      <c r="H210" t="s">
        <v>21</v>
      </c>
      <c r="I210" t="s">
        <v>86</v>
      </c>
      <c r="J210" t="s">
        <v>143</v>
      </c>
      <c r="K210" t="s">
        <v>24</v>
      </c>
      <c r="L210">
        <v>44363337</v>
      </c>
      <c r="M210" s="7">
        <v>45068.507683946758</v>
      </c>
      <c r="N210">
        <v>44363337</v>
      </c>
      <c r="O210" s="7">
        <v>45068.507683946758</v>
      </c>
    </row>
    <row r="211" spans="1:15" x14ac:dyDescent="0.35">
      <c r="A211">
        <v>1</v>
      </c>
      <c r="B211">
        <v>210</v>
      </c>
      <c r="C211" t="s">
        <v>816</v>
      </c>
      <c r="D211">
        <v>1</v>
      </c>
      <c r="E211">
        <v>0</v>
      </c>
      <c r="F211" s="1" t="s">
        <v>1071</v>
      </c>
      <c r="G211">
        <v>3</v>
      </c>
      <c r="H211" t="s">
        <v>21</v>
      </c>
      <c r="I211" t="s">
        <v>86</v>
      </c>
      <c r="J211" t="s">
        <v>143</v>
      </c>
      <c r="K211" t="s">
        <v>24</v>
      </c>
      <c r="L211">
        <v>44363337</v>
      </c>
      <c r="M211" s="7">
        <v>45068.507684062497</v>
      </c>
      <c r="N211">
        <v>44363337</v>
      </c>
      <c r="O211" s="7">
        <v>45068.507684062497</v>
      </c>
    </row>
    <row r="212" spans="1:15" x14ac:dyDescent="0.35">
      <c r="A212">
        <v>1</v>
      </c>
      <c r="B212">
        <v>211</v>
      </c>
      <c r="C212" t="s">
        <v>820</v>
      </c>
      <c r="D212">
        <v>1</v>
      </c>
      <c r="E212">
        <v>0</v>
      </c>
      <c r="F212" s="1" t="s">
        <v>1072</v>
      </c>
      <c r="G212">
        <v>2</v>
      </c>
      <c r="H212" t="s">
        <v>21</v>
      </c>
      <c r="I212" t="s">
        <v>86</v>
      </c>
      <c r="J212" t="s">
        <v>143</v>
      </c>
      <c r="K212" t="s">
        <v>24</v>
      </c>
      <c r="L212">
        <v>44363337</v>
      </c>
      <c r="M212" s="7">
        <v>45068.50858321759</v>
      </c>
      <c r="N212">
        <v>44363337</v>
      </c>
      <c r="O212" s="7">
        <v>45068.50858321759</v>
      </c>
    </row>
    <row r="213" spans="1:15" x14ac:dyDescent="0.35">
      <c r="A213">
        <v>1</v>
      </c>
      <c r="B213">
        <v>212</v>
      </c>
      <c r="C213" t="s">
        <v>824</v>
      </c>
      <c r="D213">
        <v>1</v>
      </c>
      <c r="E213">
        <v>0</v>
      </c>
      <c r="F213" s="1" t="s">
        <v>1073</v>
      </c>
      <c r="G213">
        <v>2</v>
      </c>
      <c r="H213" t="s">
        <v>21</v>
      </c>
      <c r="I213" t="s">
        <v>91</v>
      </c>
      <c r="J213" t="s">
        <v>131</v>
      </c>
      <c r="K213" t="s">
        <v>24</v>
      </c>
      <c r="L213">
        <v>44363337</v>
      </c>
      <c r="M213" s="7">
        <v>44725.49541851852</v>
      </c>
      <c r="N213">
        <v>44363337</v>
      </c>
      <c r="O213" s="7">
        <v>44725.49541851852</v>
      </c>
    </row>
    <row r="216" spans="1:15" x14ac:dyDescent="0.35">
      <c r="M216" s="7"/>
      <c r="O216"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CDC73-37E4-4FDD-B363-8F4552158510}">
  <dimension ref="A1:Y19"/>
  <sheetViews>
    <sheetView workbookViewId="0">
      <selection activeCell="G19" sqref="G19"/>
    </sheetView>
  </sheetViews>
  <sheetFormatPr baseColWidth="10" defaultRowHeight="14.25" x14ac:dyDescent="0.35"/>
  <cols>
    <col min="13" max="13" width="11.42578125" style="1"/>
    <col min="14" max="14" width="13" style="1" bestFit="1" customWidth="1"/>
    <col min="15" max="24" width="11.42578125" style="1"/>
  </cols>
  <sheetData>
    <row r="1" spans="1:25" x14ac:dyDescent="0.35">
      <c r="A1" t="s">
        <v>1075</v>
      </c>
      <c r="M1" s="1" t="s">
        <v>0</v>
      </c>
      <c r="N1" s="1" t="s">
        <v>1089</v>
      </c>
      <c r="O1" s="1" t="s">
        <v>1090</v>
      </c>
      <c r="P1" s="1" t="s">
        <v>1091</v>
      </c>
      <c r="Q1" s="1" t="s">
        <v>1092</v>
      </c>
      <c r="R1" s="1" t="s">
        <v>1093</v>
      </c>
      <c r="S1" s="1" t="s">
        <v>1094</v>
      </c>
      <c r="T1" s="1" t="s">
        <v>1095</v>
      </c>
      <c r="U1" s="1" t="s">
        <v>1096</v>
      </c>
      <c r="V1" s="1" t="s">
        <v>1097</v>
      </c>
      <c r="W1" s="1" t="s">
        <v>1098</v>
      </c>
      <c r="X1" s="1" t="s">
        <v>1099</v>
      </c>
    </row>
    <row r="2" spans="1:25" x14ac:dyDescent="0.35">
      <c r="A2" t="s">
        <v>1076</v>
      </c>
      <c r="M2" s="1" t="s">
        <v>15</v>
      </c>
      <c r="N2" s="1" t="s">
        <v>1132</v>
      </c>
      <c r="O2" s="1" t="s">
        <v>19</v>
      </c>
      <c r="P2" s="1" t="s">
        <v>1103</v>
      </c>
      <c r="Q2" s="1" t="s">
        <v>1100</v>
      </c>
      <c r="R2" s="1" t="s">
        <v>1101</v>
      </c>
      <c r="U2" s="1" t="s">
        <v>1102</v>
      </c>
      <c r="V2" s="1" t="s">
        <v>32</v>
      </c>
      <c r="W2" s="1" t="s">
        <v>62</v>
      </c>
      <c r="X2" s="1" t="s">
        <v>1104</v>
      </c>
      <c r="Y2" t="str">
        <f>CONCATENATE("exec sp_Dgm_Tareos_TransferirTareo_Detalle '",M2,"|",N2,"|",O2,"|",P2,"|",Q2,"|",R2,"|",S2,"|",T2,"|",U2,"|",V2,"|",W2,"|",X2,"'")</f>
        <v>exec sp_Dgm_Tareos_TransferirTareo_Detalle '01|005000000015|1|73585660|PAS|1105-P|||U22|003|8|54'</v>
      </c>
    </row>
    <row r="3" spans="1:25" x14ac:dyDescent="0.35">
      <c r="A3" t="s">
        <v>1077</v>
      </c>
      <c r="M3" s="1" t="s">
        <v>15</v>
      </c>
      <c r="N3" s="1" t="s">
        <v>1132</v>
      </c>
      <c r="O3" s="1" t="s">
        <v>29</v>
      </c>
      <c r="P3" s="1" t="s">
        <v>1105</v>
      </c>
      <c r="Q3" s="1" t="s">
        <v>1100</v>
      </c>
      <c r="R3" s="1" t="s">
        <v>1101</v>
      </c>
      <c r="U3" s="1" t="s">
        <v>1102</v>
      </c>
      <c r="V3" s="1" t="s">
        <v>32</v>
      </c>
      <c r="W3" s="1" t="s">
        <v>62</v>
      </c>
      <c r="X3" s="1" t="s">
        <v>1104</v>
      </c>
      <c r="Y3" t="str">
        <f t="shared" ref="Y3:Y18" si="0">CONCATENATE("exec sp_Dgm_Tareos_TransferirTareo_Detalle '",M3,"|",N3,"|",O3,"|",P3,"|",Q3,"|",R3,"|",S3,"|",T3,"|",U3,"|",V3,"|",W3,"|",X3,"'")</f>
        <v>exec sp_Dgm_Tareos_TransferirTareo_Detalle '01|005000000015|2|48818780|PAS|1105-P|||U22|003|8|54'</v>
      </c>
    </row>
    <row r="4" spans="1:25" x14ac:dyDescent="0.35">
      <c r="A4" t="s">
        <v>1078</v>
      </c>
      <c r="M4" s="1" t="s">
        <v>15</v>
      </c>
      <c r="N4" s="1" t="s">
        <v>1132</v>
      </c>
      <c r="O4" s="1" t="s">
        <v>34</v>
      </c>
      <c r="P4" s="1" t="s">
        <v>1106</v>
      </c>
      <c r="Q4" s="1" t="s">
        <v>1100</v>
      </c>
      <c r="R4" s="1" t="s">
        <v>1101</v>
      </c>
      <c r="U4" s="1" t="s">
        <v>1102</v>
      </c>
      <c r="V4" s="1" t="s">
        <v>32</v>
      </c>
      <c r="W4" s="1" t="s">
        <v>62</v>
      </c>
      <c r="X4" s="1" t="s">
        <v>1107</v>
      </c>
      <c r="Y4" t="str">
        <f t="shared" si="0"/>
        <v>exec sp_Dgm_Tareos_TransferirTareo_Detalle '01|005000000015|3|72482263|PAS|1105-P|||U22|003|8|42'</v>
      </c>
    </row>
    <row r="5" spans="1:25" x14ac:dyDescent="0.35">
      <c r="A5" t="s">
        <v>1079</v>
      </c>
      <c r="M5" s="1" t="s">
        <v>15</v>
      </c>
      <c r="N5" s="1" t="s">
        <v>1132</v>
      </c>
      <c r="O5" s="1" t="s">
        <v>40</v>
      </c>
      <c r="P5" s="1" t="s">
        <v>1108</v>
      </c>
      <c r="Q5" s="1" t="s">
        <v>1100</v>
      </c>
      <c r="R5" s="1" t="s">
        <v>1101</v>
      </c>
      <c r="U5" s="1" t="s">
        <v>1102</v>
      </c>
      <c r="V5" s="1" t="s">
        <v>32</v>
      </c>
      <c r="W5" s="1" t="s">
        <v>62</v>
      </c>
      <c r="X5" s="1" t="s">
        <v>1109</v>
      </c>
      <c r="Y5" t="str">
        <f t="shared" si="0"/>
        <v>exec sp_Dgm_Tareos_TransferirTareo_Detalle '01|005000000015|4|44224390|PAS|1105-P|||U22|003|8|61'</v>
      </c>
    </row>
    <row r="6" spans="1:25" x14ac:dyDescent="0.35">
      <c r="A6" t="s">
        <v>1080</v>
      </c>
      <c r="M6" s="1" t="s">
        <v>15</v>
      </c>
      <c r="N6" s="1" t="s">
        <v>1132</v>
      </c>
      <c r="O6" s="1" t="s">
        <v>45</v>
      </c>
      <c r="P6" s="1" t="s">
        <v>1110</v>
      </c>
      <c r="Q6" s="1" t="s">
        <v>1100</v>
      </c>
      <c r="R6" s="1" t="s">
        <v>1101</v>
      </c>
      <c r="U6" s="1" t="s">
        <v>1102</v>
      </c>
      <c r="V6" s="1" t="s">
        <v>32</v>
      </c>
      <c r="W6" s="1" t="s">
        <v>62</v>
      </c>
      <c r="X6" s="1" t="s">
        <v>1111</v>
      </c>
      <c r="Y6" t="str">
        <f t="shared" si="0"/>
        <v>exec sp_Dgm_Tareos_TransferirTareo_Detalle '01|005000000015|5|73578126|PAS|1105-P|||U22|003|8|48'</v>
      </c>
    </row>
    <row r="7" spans="1:25" x14ac:dyDescent="0.35">
      <c r="A7" t="s">
        <v>1081</v>
      </c>
      <c r="M7" s="1" t="s">
        <v>15</v>
      </c>
      <c r="N7" s="1" t="s">
        <v>1132</v>
      </c>
      <c r="O7" s="1" t="s">
        <v>51</v>
      </c>
      <c r="P7" s="1" t="s">
        <v>1112</v>
      </c>
      <c r="Q7" s="1" t="s">
        <v>1100</v>
      </c>
      <c r="R7" s="1" t="s">
        <v>1101</v>
      </c>
      <c r="U7" s="1" t="s">
        <v>1102</v>
      </c>
      <c r="V7" s="1" t="s">
        <v>32</v>
      </c>
      <c r="W7" s="1" t="s">
        <v>62</v>
      </c>
      <c r="X7" s="1" t="s">
        <v>1109</v>
      </c>
      <c r="Y7" t="str">
        <f t="shared" si="0"/>
        <v>exec sp_Dgm_Tareos_TransferirTareo_Detalle '01|005000000015|6|43451584|PAS|1105-P|||U22|003|8|61'</v>
      </c>
    </row>
    <row r="8" spans="1:25" x14ac:dyDescent="0.35">
      <c r="A8" t="s">
        <v>1082</v>
      </c>
      <c r="M8" s="1" t="s">
        <v>15</v>
      </c>
      <c r="N8" s="1" t="s">
        <v>1132</v>
      </c>
      <c r="O8" s="1" t="s">
        <v>56</v>
      </c>
      <c r="P8" s="1" t="s">
        <v>1113</v>
      </c>
      <c r="Q8" s="1" t="s">
        <v>1100</v>
      </c>
      <c r="R8" s="1" t="s">
        <v>1101</v>
      </c>
      <c r="U8" s="1" t="s">
        <v>1102</v>
      </c>
      <c r="V8" s="1" t="s">
        <v>32</v>
      </c>
      <c r="W8" s="1" t="s">
        <v>62</v>
      </c>
      <c r="X8" s="1" t="s">
        <v>1107</v>
      </c>
      <c r="Y8" t="str">
        <f t="shared" si="0"/>
        <v>exec sp_Dgm_Tareos_TransferirTareo_Detalle '01|005000000015|7|75161349|PAS|1105-P|||U22|003|8|42'</v>
      </c>
    </row>
    <row r="9" spans="1:25" x14ac:dyDescent="0.35">
      <c r="A9" t="s">
        <v>1083</v>
      </c>
      <c r="M9" s="1" t="s">
        <v>15</v>
      </c>
      <c r="N9" s="1" t="s">
        <v>1132</v>
      </c>
      <c r="O9" s="1" t="s">
        <v>62</v>
      </c>
      <c r="P9" s="1" t="s">
        <v>1114</v>
      </c>
      <c r="Q9" s="1" t="s">
        <v>1100</v>
      </c>
      <c r="R9" s="1" t="s">
        <v>1101</v>
      </c>
      <c r="U9" s="1" t="s">
        <v>1102</v>
      </c>
      <c r="V9" s="1" t="s">
        <v>32</v>
      </c>
      <c r="W9" s="1" t="s">
        <v>62</v>
      </c>
      <c r="X9" s="1" t="s">
        <v>1104</v>
      </c>
      <c r="Y9" t="str">
        <f t="shared" si="0"/>
        <v>exec sp_Dgm_Tareos_TransferirTareo_Detalle '01|005000000015|8|41691972|PAS|1105-P|||U22|003|8|54'</v>
      </c>
    </row>
    <row r="10" spans="1:25" x14ac:dyDescent="0.35">
      <c r="A10" t="s">
        <v>1084</v>
      </c>
      <c r="M10" s="1" t="s">
        <v>15</v>
      </c>
      <c r="N10" s="1" t="s">
        <v>1132</v>
      </c>
      <c r="O10" s="1" t="s">
        <v>67</v>
      </c>
      <c r="P10" s="1" t="s">
        <v>1115</v>
      </c>
      <c r="Q10" s="1" t="s">
        <v>1100</v>
      </c>
      <c r="R10" s="1" t="s">
        <v>1101</v>
      </c>
      <c r="U10" s="1" t="s">
        <v>1102</v>
      </c>
      <c r="V10" s="1" t="s">
        <v>32</v>
      </c>
      <c r="W10" s="1" t="s">
        <v>62</v>
      </c>
      <c r="X10" s="1" t="s">
        <v>1104</v>
      </c>
      <c r="Y10" t="str">
        <f t="shared" si="0"/>
        <v>exec sp_Dgm_Tareos_TransferirTareo_Detalle '01|005000000015|9|77081409|PAS|1105-P|||U22|003|8|54'</v>
      </c>
    </row>
    <row r="11" spans="1:25" x14ac:dyDescent="0.35">
      <c r="M11" s="1" t="s">
        <v>15</v>
      </c>
      <c r="N11" s="1" t="s">
        <v>1132</v>
      </c>
      <c r="O11" s="1" t="s">
        <v>73</v>
      </c>
      <c r="P11" s="1" t="s">
        <v>1116</v>
      </c>
      <c r="Q11" s="1" t="s">
        <v>1100</v>
      </c>
      <c r="R11" s="1" t="s">
        <v>1101</v>
      </c>
      <c r="U11" s="1" t="s">
        <v>1102</v>
      </c>
      <c r="V11" s="1" t="s">
        <v>32</v>
      </c>
      <c r="W11" s="1" t="s">
        <v>62</v>
      </c>
      <c r="X11" s="1" t="s">
        <v>1117</v>
      </c>
      <c r="Y11" t="str">
        <f t="shared" si="0"/>
        <v>exec sp_Dgm_Tareos_TransferirTareo_Detalle '01|005000000015|10|71626187|PAS|1105-P|||U22|003|8|58'</v>
      </c>
    </row>
    <row r="12" spans="1:25" x14ac:dyDescent="0.35">
      <c r="M12" s="1" t="s">
        <v>15</v>
      </c>
      <c r="N12" s="1" t="s">
        <v>1132</v>
      </c>
      <c r="O12" s="1" t="s">
        <v>78</v>
      </c>
      <c r="P12" s="1" t="s">
        <v>1118</v>
      </c>
      <c r="Q12" s="1" t="s">
        <v>1100</v>
      </c>
      <c r="R12" s="1" t="s">
        <v>1101</v>
      </c>
      <c r="U12" s="1" t="s">
        <v>1102</v>
      </c>
      <c r="V12" s="1" t="s">
        <v>32</v>
      </c>
      <c r="W12" s="1" t="s">
        <v>62</v>
      </c>
      <c r="X12" s="1" t="s">
        <v>1119</v>
      </c>
      <c r="Y12" t="str">
        <f t="shared" si="0"/>
        <v>exec sp_Dgm_Tareos_TransferirTareo_Detalle '01|005000000015|11|75846989|PAS|1105-P|||U22|003|8|50'</v>
      </c>
    </row>
    <row r="13" spans="1:25" x14ac:dyDescent="0.35">
      <c r="M13" s="1" t="s">
        <v>15</v>
      </c>
      <c r="N13" s="1" t="s">
        <v>1132</v>
      </c>
      <c r="O13" s="1" t="s">
        <v>84</v>
      </c>
      <c r="P13" s="1" t="s">
        <v>1120</v>
      </c>
      <c r="Q13" s="1" t="s">
        <v>1100</v>
      </c>
      <c r="R13" s="1" t="s">
        <v>1101</v>
      </c>
      <c r="U13" s="1" t="s">
        <v>1102</v>
      </c>
      <c r="V13" s="1" t="s">
        <v>32</v>
      </c>
      <c r="W13" s="1" t="s">
        <v>62</v>
      </c>
      <c r="X13" s="1" t="s">
        <v>1121</v>
      </c>
      <c r="Y13" t="str">
        <f t="shared" si="0"/>
        <v>exec sp_Dgm_Tareos_TransferirTareo_Detalle '01|005000000015|12|75408265|PAS|1105-P|||U22|003|8|53'</v>
      </c>
    </row>
    <row r="14" spans="1:25" x14ac:dyDescent="0.35">
      <c r="M14" s="1" t="s">
        <v>15</v>
      </c>
      <c r="N14" s="1" t="s">
        <v>1132</v>
      </c>
      <c r="O14" s="1" t="s">
        <v>89</v>
      </c>
      <c r="P14" s="1" t="s">
        <v>1122</v>
      </c>
      <c r="Q14" s="1" t="s">
        <v>1100</v>
      </c>
      <c r="R14" s="1" t="s">
        <v>1101</v>
      </c>
      <c r="U14" s="1" t="s">
        <v>1102</v>
      </c>
      <c r="V14" s="1" t="s">
        <v>32</v>
      </c>
      <c r="W14" s="1" t="s">
        <v>62</v>
      </c>
      <c r="X14" s="1" t="s">
        <v>1121</v>
      </c>
      <c r="Y14" t="str">
        <f t="shared" si="0"/>
        <v>exec sp_Dgm_Tareos_TransferirTareo_Detalle '01|005000000015|13|43310299|PAS|1105-P|||U22|003|8|53'</v>
      </c>
    </row>
    <row r="15" spans="1:25" x14ac:dyDescent="0.35">
      <c r="M15" s="1" t="s">
        <v>15</v>
      </c>
      <c r="N15" s="1" t="s">
        <v>1132</v>
      </c>
      <c r="O15" s="1" t="s">
        <v>1123</v>
      </c>
      <c r="P15" s="1" t="s">
        <v>1124</v>
      </c>
      <c r="Q15" s="1" t="s">
        <v>1100</v>
      </c>
      <c r="R15" s="1" t="s">
        <v>1101</v>
      </c>
      <c r="U15" s="1" t="s">
        <v>1102</v>
      </c>
      <c r="V15" s="1" t="s">
        <v>32</v>
      </c>
      <c r="W15" s="1" t="s">
        <v>62</v>
      </c>
      <c r="X15" s="1" t="s">
        <v>1125</v>
      </c>
      <c r="Y15" t="str">
        <f t="shared" si="0"/>
        <v>exec sp_Dgm_Tareos_TransferirTareo_Detalle '01|005000000015|14|42983350|PAS|1105-P|||U22|003|8|51'</v>
      </c>
    </row>
    <row r="16" spans="1:25" x14ac:dyDescent="0.35">
      <c r="M16" s="1" t="s">
        <v>15</v>
      </c>
      <c r="N16" s="1" t="s">
        <v>1132</v>
      </c>
      <c r="O16" s="1" t="s">
        <v>1126</v>
      </c>
      <c r="P16" s="1" t="s">
        <v>1127</v>
      </c>
      <c r="Q16" s="1" t="s">
        <v>1100</v>
      </c>
      <c r="R16" s="1" t="s">
        <v>1101</v>
      </c>
      <c r="U16" s="1" t="s">
        <v>1102</v>
      </c>
      <c r="V16" s="1" t="s">
        <v>32</v>
      </c>
      <c r="W16" s="1" t="s">
        <v>62</v>
      </c>
      <c r="X16" s="1" t="s">
        <v>1125</v>
      </c>
      <c r="Y16" t="str">
        <f t="shared" si="0"/>
        <v>exec sp_Dgm_Tareos_TransferirTareo_Detalle '01|005000000015|15|16722252|PAS|1105-P|||U22|003|8|51'</v>
      </c>
    </row>
    <row r="17" spans="7:25" x14ac:dyDescent="0.35">
      <c r="M17" s="1" t="s">
        <v>15</v>
      </c>
      <c r="N17" s="1" t="s">
        <v>1132</v>
      </c>
      <c r="O17" s="1" t="s">
        <v>104</v>
      </c>
      <c r="P17" s="1" t="s">
        <v>1128</v>
      </c>
      <c r="Q17" s="1" t="s">
        <v>1100</v>
      </c>
      <c r="R17" s="1" t="s">
        <v>1101</v>
      </c>
      <c r="U17" s="1" t="s">
        <v>1102</v>
      </c>
      <c r="V17" s="1" t="s">
        <v>32</v>
      </c>
      <c r="W17" s="1" t="s">
        <v>62</v>
      </c>
      <c r="X17" s="1" t="s">
        <v>1129</v>
      </c>
      <c r="Y17" t="str">
        <f t="shared" si="0"/>
        <v>exec sp_Dgm_Tareos_TransferirTareo_Detalle '01|005000000015|16|44789017|PAS|1105-P|||U22|003|8|57'</v>
      </c>
    </row>
    <row r="18" spans="7:25" x14ac:dyDescent="0.35">
      <c r="M18" s="1" t="s">
        <v>15</v>
      </c>
      <c r="N18" s="1" t="s">
        <v>1132</v>
      </c>
      <c r="O18" s="1" t="s">
        <v>1130</v>
      </c>
      <c r="P18" s="1" t="s">
        <v>1131</v>
      </c>
      <c r="Q18" s="1" t="s">
        <v>1100</v>
      </c>
      <c r="R18" s="1" t="s">
        <v>1101</v>
      </c>
      <c r="U18" s="1" t="s">
        <v>1102</v>
      </c>
      <c r="V18" s="1" t="s">
        <v>32</v>
      </c>
      <c r="W18" s="1" t="s">
        <v>62</v>
      </c>
      <c r="X18" s="1" t="s">
        <v>1129</v>
      </c>
      <c r="Y18" t="str">
        <f t="shared" si="0"/>
        <v>exec sp_Dgm_Tareos_TransferirTareo_Detalle '01|005000000015|17|48328512|PAS|1105-P|||U22|003|8|57'</v>
      </c>
    </row>
    <row r="19" spans="7:25" ht="409.5" x14ac:dyDescent="0.35">
      <c r="G19" s="8" t="s">
        <v>1214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A62A-8C9F-4F78-9AD4-63F25D630308}">
  <dimension ref="A1:O223"/>
  <sheetViews>
    <sheetView topLeftCell="A130" workbookViewId="0">
      <selection activeCell="I160" sqref="I160"/>
    </sheetView>
  </sheetViews>
  <sheetFormatPr baseColWidth="10" defaultRowHeight="14.25" x14ac:dyDescent="0.35"/>
  <cols>
    <col min="1" max="8" width="11.42578125" style="1"/>
    <col min="9" max="9" width="32.28515625" style="1" customWidth="1"/>
    <col min="10" max="16384" width="11.42578125" style="1"/>
  </cols>
  <sheetData>
    <row r="1" spans="1:1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5">
      <c r="A2" s="1" t="s">
        <v>15</v>
      </c>
      <c r="B2" s="1" t="s">
        <v>16</v>
      </c>
      <c r="C2" s="1" t="s">
        <v>17</v>
      </c>
      <c r="D2" s="1" t="s">
        <v>18</v>
      </c>
      <c r="E2" s="1" t="s">
        <v>19</v>
      </c>
      <c r="F2" s="1" t="s">
        <v>1256</v>
      </c>
      <c r="G2" s="1" t="s">
        <v>18</v>
      </c>
      <c r="H2" s="1" t="s">
        <v>21</v>
      </c>
      <c r="I2" s="1" t="s">
        <v>22</v>
      </c>
      <c r="J2" s="1" t="s">
        <v>23</v>
      </c>
      <c r="K2" s="1" t="s">
        <v>24</v>
      </c>
      <c r="L2" s="1" t="s">
        <v>1232</v>
      </c>
      <c r="M2" s="1" t="s">
        <v>1257</v>
      </c>
      <c r="N2" s="1" t="s">
        <v>1232</v>
      </c>
      <c r="O2" s="1" t="s">
        <v>1257</v>
      </c>
    </row>
    <row r="3" spans="1:15" x14ac:dyDescent="0.35">
      <c r="A3" s="1" t="s">
        <v>15</v>
      </c>
      <c r="B3" s="1" t="s">
        <v>27</v>
      </c>
      <c r="C3" s="1" t="s">
        <v>289</v>
      </c>
      <c r="D3" s="1" t="s">
        <v>18</v>
      </c>
      <c r="E3" s="1" t="s">
        <v>1258</v>
      </c>
      <c r="F3" s="1" t="s">
        <v>1259</v>
      </c>
      <c r="G3" s="1" t="s">
        <v>34</v>
      </c>
      <c r="H3" s="1" t="s">
        <v>21</v>
      </c>
      <c r="I3" s="1" t="s">
        <v>22</v>
      </c>
      <c r="J3" s="1" t="s">
        <v>131</v>
      </c>
      <c r="K3" s="1" t="s">
        <v>24</v>
      </c>
      <c r="L3" s="1" t="s">
        <v>1232</v>
      </c>
      <c r="M3" s="1" t="s">
        <v>1260</v>
      </c>
      <c r="N3" s="1" t="s">
        <v>1232</v>
      </c>
      <c r="O3" s="1" t="s">
        <v>1260</v>
      </c>
    </row>
    <row r="4" spans="1:15" x14ac:dyDescent="0.35">
      <c r="A4" s="1" t="s">
        <v>15</v>
      </c>
      <c r="B4" s="1" t="s">
        <v>32</v>
      </c>
      <c r="C4" s="1" t="s">
        <v>293</v>
      </c>
      <c r="D4" s="1" t="s">
        <v>18</v>
      </c>
      <c r="E4" s="1" t="s">
        <v>1258</v>
      </c>
      <c r="F4" s="1" t="s">
        <v>1261</v>
      </c>
      <c r="G4" s="1" t="s">
        <v>18</v>
      </c>
      <c r="H4" s="1" t="s">
        <v>135</v>
      </c>
      <c r="I4" s="1" t="s">
        <v>22</v>
      </c>
      <c r="J4" s="1" t="s">
        <v>126</v>
      </c>
      <c r="K4" s="1" t="s">
        <v>24</v>
      </c>
      <c r="L4" s="1" t="s">
        <v>1232</v>
      </c>
      <c r="M4" s="1" t="s">
        <v>1262</v>
      </c>
      <c r="N4" s="1" t="s">
        <v>1232</v>
      </c>
      <c r="O4" s="1" t="s">
        <v>1262</v>
      </c>
    </row>
    <row r="5" spans="1:15" x14ac:dyDescent="0.35">
      <c r="A5" s="1" t="s">
        <v>15</v>
      </c>
      <c r="B5" s="1" t="s">
        <v>38</v>
      </c>
      <c r="C5" s="1" t="s">
        <v>296</v>
      </c>
      <c r="D5" s="1" t="s">
        <v>18</v>
      </c>
      <c r="E5" s="1" t="s">
        <v>1258</v>
      </c>
      <c r="F5" s="1" t="s">
        <v>1263</v>
      </c>
      <c r="G5" s="1" t="s">
        <v>18</v>
      </c>
      <c r="H5" s="1" t="s">
        <v>135</v>
      </c>
      <c r="I5" s="1" t="s">
        <v>22</v>
      </c>
      <c r="J5" s="1" t="s">
        <v>126</v>
      </c>
      <c r="K5" s="1" t="s">
        <v>24</v>
      </c>
      <c r="L5" s="1" t="s">
        <v>1232</v>
      </c>
      <c r="M5" s="1" t="s">
        <v>1264</v>
      </c>
      <c r="N5" s="1" t="s">
        <v>1232</v>
      </c>
      <c r="O5" s="1" t="s">
        <v>1264</v>
      </c>
    </row>
    <row r="6" spans="1:15" x14ac:dyDescent="0.35">
      <c r="A6" s="1" t="s">
        <v>15</v>
      </c>
      <c r="B6" s="1" t="s">
        <v>43</v>
      </c>
      <c r="C6" s="1" t="s">
        <v>300</v>
      </c>
      <c r="D6" s="1" t="s">
        <v>18</v>
      </c>
      <c r="E6" s="1" t="s">
        <v>1258</v>
      </c>
      <c r="F6" s="1" t="s">
        <v>1265</v>
      </c>
      <c r="G6" s="1" t="s">
        <v>19</v>
      </c>
      <c r="H6" s="1" t="s">
        <v>21</v>
      </c>
      <c r="I6" s="1" t="s">
        <v>22</v>
      </c>
      <c r="J6" s="1" t="s">
        <v>143</v>
      </c>
      <c r="K6" s="1" t="s">
        <v>24</v>
      </c>
      <c r="L6" s="1" t="s">
        <v>1232</v>
      </c>
      <c r="M6" s="1" t="s">
        <v>1266</v>
      </c>
      <c r="N6" s="1" t="s">
        <v>1232</v>
      </c>
      <c r="O6" s="1" t="s">
        <v>1266</v>
      </c>
    </row>
    <row r="7" spans="1:15" x14ac:dyDescent="0.35">
      <c r="A7" s="1" t="s">
        <v>15</v>
      </c>
      <c r="B7" s="1" t="s">
        <v>49</v>
      </c>
      <c r="C7" s="1" t="s">
        <v>303</v>
      </c>
      <c r="D7" s="1" t="s">
        <v>18</v>
      </c>
      <c r="E7" s="1" t="s">
        <v>1258</v>
      </c>
      <c r="F7" s="1" t="s">
        <v>1267</v>
      </c>
      <c r="G7" s="1" t="s">
        <v>18</v>
      </c>
      <c r="H7" s="1" t="s">
        <v>21</v>
      </c>
      <c r="I7" s="1" t="s">
        <v>22</v>
      </c>
      <c r="J7" s="1" t="s">
        <v>148</v>
      </c>
      <c r="K7" s="1" t="s">
        <v>24</v>
      </c>
      <c r="L7" s="1" t="s">
        <v>1232</v>
      </c>
      <c r="M7" s="1" t="s">
        <v>1268</v>
      </c>
      <c r="N7" s="1" t="s">
        <v>1232</v>
      </c>
      <c r="O7" s="1" t="s">
        <v>1268</v>
      </c>
    </row>
    <row r="8" spans="1:15" x14ac:dyDescent="0.35">
      <c r="A8" s="1" t="s">
        <v>15</v>
      </c>
      <c r="B8" s="1" t="s">
        <v>54</v>
      </c>
      <c r="C8" s="1" t="s">
        <v>307</v>
      </c>
      <c r="D8" s="1" t="s">
        <v>18</v>
      </c>
      <c r="E8" s="1" t="s">
        <v>1258</v>
      </c>
      <c r="F8" s="1" t="s">
        <v>1269</v>
      </c>
      <c r="G8" s="1" t="s">
        <v>40</v>
      </c>
      <c r="H8" s="1" t="s">
        <v>21</v>
      </c>
      <c r="I8" s="1" t="s">
        <v>22</v>
      </c>
      <c r="J8" s="1" t="s">
        <v>152</v>
      </c>
      <c r="K8" s="1" t="s">
        <v>24</v>
      </c>
      <c r="L8" s="1" t="s">
        <v>1232</v>
      </c>
      <c r="M8" s="1" t="s">
        <v>1270</v>
      </c>
      <c r="N8" s="1" t="s">
        <v>1232</v>
      </c>
      <c r="O8" s="1" t="s">
        <v>1270</v>
      </c>
    </row>
    <row r="9" spans="1:15" x14ac:dyDescent="0.35">
      <c r="A9" s="1" t="s">
        <v>15</v>
      </c>
      <c r="B9" s="1" t="s">
        <v>60</v>
      </c>
      <c r="C9" s="1" t="s">
        <v>310</v>
      </c>
      <c r="D9" s="1" t="s">
        <v>18</v>
      </c>
      <c r="E9" s="1" t="s">
        <v>1258</v>
      </c>
      <c r="F9" s="1" t="s">
        <v>1271</v>
      </c>
      <c r="G9" s="1" t="s">
        <v>18</v>
      </c>
      <c r="H9" s="1" t="s">
        <v>21</v>
      </c>
      <c r="I9" s="1" t="s">
        <v>22</v>
      </c>
      <c r="J9" s="1" t="s">
        <v>143</v>
      </c>
      <c r="K9" s="1" t="s">
        <v>24</v>
      </c>
      <c r="L9" s="1" t="s">
        <v>1232</v>
      </c>
      <c r="M9" s="1" t="s">
        <v>1272</v>
      </c>
      <c r="N9" s="1" t="s">
        <v>1232</v>
      </c>
      <c r="O9" s="1" t="s">
        <v>1272</v>
      </c>
    </row>
    <row r="10" spans="1:15" x14ac:dyDescent="0.35">
      <c r="A10" s="1" t="s">
        <v>15</v>
      </c>
      <c r="B10" s="1" t="s">
        <v>65</v>
      </c>
      <c r="C10" s="1" t="s">
        <v>314</v>
      </c>
      <c r="D10" s="1" t="s">
        <v>18</v>
      </c>
      <c r="E10" s="1" t="s">
        <v>1258</v>
      </c>
      <c r="F10" s="1" t="s">
        <v>1273</v>
      </c>
      <c r="G10" s="1" t="s">
        <v>18</v>
      </c>
      <c r="H10" s="1" t="s">
        <v>135</v>
      </c>
      <c r="I10" s="1" t="s">
        <v>22</v>
      </c>
      <c r="J10" s="1" t="s">
        <v>126</v>
      </c>
      <c r="K10" s="1" t="s">
        <v>24</v>
      </c>
      <c r="L10" s="1" t="s">
        <v>1232</v>
      </c>
      <c r="M10" s="1" t="s">
        <v>1274</v>
      </c>
      <c r="N10" s="1" t="s">
        <v>1232</v>
      </c>
      <c r="O10" s="1" t="s">
        <v>1274</v>
      </c>
    </row>
    <row r="11" spans="1:15" x14ac:dyDescent="0.35">
      <c r="A11" s="1" t="s">
        <v>15</v>
      </c>
      <c r="B11" s="1" t="s">
        <v>71</v>
      </c>
      <c r="C11" s="1" t="s">
        <v>317</v>
      </c>
      <c r="D11" s="1" t="s">
        <v>18</v>
      </c>
      <c r="E11" s="1" t="s">
        <v>1258</v>
      </c>
      <c r="F11" s="1" t="s">
        <v>1275</v>
      </c>
      <c r="G11" s="1" t="s">
        <v>19</v>
      </c>
      <c r="H11" s="1" t="s">
        <v>135</v>
      </c>
      <c r="I11" s="1" t="s">
        <v>22</v>
      </c>
      <c r="J11" s="1" t="s">
        <v>126</v>
      </c>
      <c r="K11" s="1" t="s">
        <v>24</v>
      </c>
      <c r="L11" s="1" t="s">
        <v>1232</v>
      </c>
      <c r="M11" s="1" t="s">
        <v>1276</v>
      </c>
      <c r="N11" s="1" t="s">
        <v>1232</v>
      </c>
      <c r="O11" s="1" t="s">
        <v>1276</v>
      </c>
    </row>
    <row r="12" spans="1:15" x14ac:dyDescent="0.35">
      <c r="A12" s="1" t="s">
        <v>15</v>
      </c>
      <c r="B12" s="1" t="s">
        <v>76</v>
      </c>
      <c r="C12" s="1" t="s">
        <v>28</v>
      </c>
      <c r="D12" s="1" t="s">
        <v>18</v>
      </c>
      <c r="E12" s="1" t="s">
        <v>29</v>
      </c>
      <c r="F12" s="1" t="s">
        <v>1277</v>
      </c>
      <c r="G12" s="1" t="s">
        <v>18</v>
      </c>
      <c r="H12" s="1" t="s">
        <v>21</v>
      </c>
      <c r="I12" s="1" t="s">
        <v>31</v>
      </c>
      <c r="J12" s="1" t="s">
        <v>23</v>
      </c>
      <c r="K12" s="1" t="s">
        <v>24</v>
      </c>
      <c r="L12" s="1" t="s">
        <v>1232</v>
      </c>
      <c r="M12" s="1" t="s">
        <v>1278</v>
      </c>
      <c r="N12" s="1" t="s">
        <v>1232</v>
      </c>
      <c r="O12" s="1" t="s">
        <v>1278</v>
      </c>
    </row>
    <row r="13" spans="1:15" x14ac:dyDescent="0.35">
      <c r="A13" s="1" t="s">
        <v>15</v>
      </c>
      <c r="B13" s="1" t="s">
        <v>82</v>
      </c>
      <c r="C13" s="1" t="s">
        <v>257</v>
      </c>
      <c r="D13" s="1" t="s">
        <v>18</v>
      </c>
      <c r="E13" s="1" t="s">
        <v>1258</v>
      </c>
      <c r="F13" s="1" t="s">
        <v>1279</v>
      </c>
      <c r="G13" s="1" t="s">
        <v>56</v>
      </c>
      <c r="H13" s="1" t="s">
        <v>21</v>
      </c>
      <c r="I13" s="1" t="s">
        <v>31</v>
      </c>
      <c r="J13" s="1" t="s">
        <v>131</v>
      </c>
      <c r="K13" s="1" t="s">
        <v>24</v>
      </c>
      <c r="L13" s="1" t="s">
        <v>1232</v>
      </c>
      <c r="M13" s="1" t="s">
        <v>1280</v>
      </c>
      <c r="N13" s="1" t="s">
        <v>1232</v>
      </c>
      <c r="O13" s="1" t="s">
        <v>1280</v>
      </c>
    </row>
    <row r="14" spans="1:15" x14ac:dyDescent="0.35">
      <c r="A14" s="1" t="s">
        <v>15</v>
      </c>
      <c r="B14" s="1" t="s">
        <v>87</v>
      </c>
      <c r="C14" s="1" t="s">
        <v>261</v>
      </c>
      <c r="D14" s="1" t="s">
        <v>18</v>
      </c>
      <c r="E14" s="1" t="s">
        <v>1258</v>
      </c>
      <c r="F14" s="1" t="s">
        <v>1281</v>
      </c>
      <c r="G14" s="1" t="s">
        <v>18</v>
      </c>
      <c r="H14" s="1" t="s">
        <v>135</v>
      </c>
      <c r="I14" s="1" t="s">
        <v>31</v>
      </c>
      <c r="J14" s="1" t="s">
        <v>126</v>
      </c>
      <c r="K14" s="1" t="s">
        <v>24</v>
      </c>
      <c r="L14" s="1" t="s">
        <v>1232</v>
      </c>
      <c r="M14" s="1" t="s">
        <v>1282</v>
      </c>
      <c r="N14" s="1" t="s">
        <v>1232</v>
      </c>
      <c r="O14" s="1" t="s">
        <v>1282</v>
      </c>
    </row>
    <row r="15" spans="1:15" x14ac:dyDescent="0.35">
      <c r="A15" s="1" t="s">
        <v>15</v>
      </c>
      <c r="B15" s="1" t="s">
        <v>93</v>
      </c>
      <c r="C15" s="1" t="s">
        <v>264</v>
      </c>
      <c r="D15" s="1" t="s">
        <v>18</v>
      </c>
      <c r="E15" s="1" t="s">
        <v>1258</v>
      </c>
      <c r="F15" s="1" t="s">
        <v>1283</v>
      </c>
      <c r="G15" s="1" t="s">
        <v>18</v>
      </c>
      <c r="H15" s="1" t="s">
        <v>135</v>
      </c>
      <c r="I15" s="1" t="s">
        <v>31</v>
      </c>
      <c r="J15" s="1" t="s">
        <v>126</v>
      </c>
      <c r="K15" s="1" t="s">
        <v>24</v>
      </c>
      <c r="L15" s="1" t="s">
        <v>1232</v>
      </c>
      <c r="M15" s="1" t="s">
        <v>1284</v>
      </c>
      <c r="N15" s="1" t="s">
        <v>1232</v>
      </c>
      <c r="O15" s="1" t="s">
        <v>1284</v>
      </c>
    </row>
    <row r="16" spans="1:15" x14ac:dyDescent="0.35">
      <c r="A16" s="1" t="s">
        <v>15</v>
      </c>
      <c r="B16" s="1" t="s">
        <v>97</v>
      </c>
      <c r="C16" s="1" t="s">
        <v>268</v>
      </c>
      <c r="D16" s="1" t="s">
        <v>18</v>
      </c>
      <c r="E16" s="1" t="s">
        <v>1258</v>
      </c>
      <c r="F16" s="1" t="s">
        <v>1285</v>
      </c>
      <c r="G16" s="1" t="s">
        <v>19</v>
      </c>
      <c r="H16" s="1" t="s">
        <v>21</v>
      </c>
      <c r="I16" s="1" t="s">
        <v>31</v>
      </c>
      <c r="J16" s="1" t="s">
        <v>143</v>
      </c>
      <c r="K16" s="1" t="s">
        <v>24</v>
      </c>
      <c r="L16" s="1" t="s">
        <v>1232</v>
      </c>
      <c r="M16" s="1" t="s">
        <v>1286</v>
      </c>
      <c r="N16" s="1" t="s">
        <v>1232</v>
      </c>
      <c r="O16" s="1" t="s">
        <v>1286</v>
      </c>
    </row>
    <row r="17" spans="1:15" x14ac:dyDescent="0.35">
      <c r="A17" s="1" t="s">
        <v>15</v>
      </c>
      <c r="B17" s="1" t="s">
        <v>102</v>
      </c>
      <c r="C17" s="1" t="s">
        <v>271</v>
      </c>
      <c r="D17" s="1" t="s">
        <v>18</v>
      </c>
      <c r="E17" s="1" t="s">
        <v>1258</v>
      </c>
      <c r="F17" s="1" t="s">
        <v>1287</v>
      </c>
      <c r="G17" s="1" t="s">
        <v>18</v>
      </c>
      <c r="H17" s="1" t="s">
        <v>21</v>
      </c>
      <c r="I17" s="1" t="s">
        <v>31</v>
      </c>
      <c r="J17" s="1" t="s">
        <v>148</v>
      </c>
      <c r="K17" s="1" t="s">
        <v>24</v>
      </c>
      <c r="L17" s="1" t="s">
        <v>1232</v>
      </c>
      <c r="M17" s="1" t="s">
        <v>1288</v>
      </c>
      <c r="N17" s="1" t="s">
        <v>1232</v>
      </c>
      <c r="O17" s="1" t="s">
        <v>1288</v>
      </c>
    </row>
    <row r="18" spans="1:15" x14ac:dyDescent="0.35">
      <c r="A18" s="1" t="s">
        <v>15</v>
      </c>
      <c r="B18" s="1" t="s">
        <v>108</v>
      </c>
      <c r="C18" s="1" t="s">
        <v>275</v>
      </c>
      <c r="D18" s="1" t="s">
        <v>18</v>
      </c>
      <c r="E18" s="1" t="s">
        <v>1258</v>
      </c>
      <c r="F18" s="1" t="s">
        <v>1289</v>
      </c>
      <c r="G18" s="1" t="s">
        <v>56</v>
      </c>
      <c r="H18" s="1" t="s">
        <v>21</v>
      </c>
      <c r="I18" s="1" t="s">
        <v>31</v>
      </c>
      <c r="J18" s="1" t="s">
        <v>152</v>
      </c>
      <c r="K18" s="1" t="s">
        <v>24</v>
      </c>
      <c r="L18" s="1" t="s">
        <v>1232</v>
      </c>
      <c r="M18" s="1" t="s">
        <v>1290</v>
      </c>
      <c r="N18" s="1" t="s">
        <v>1232</v>
      </c>
      <c r="O18" s="1" t="s">
        <v>1290</v>
      </c>
    </row>
    <row r="19" spans="1:15" x14ac:dyDescent="0.35">
      <c r="A19" s="1" t="s">
        <v>15</v>
      </c>
      <c r="B19" s="1" t="s">
        <v>112</v>
      </c>
      <c r="C19" s="1" t="s">
        <v>279</v>
      </c>
      <c r="D19" s="1" t="s">
        <v>18</v>
      </c>
      <c r="E19" s="1" t="s">
        <v>1258</v>
      </c>
      <c r="F19" s="1" t="s">
        <v>1291</v>
      </c>
      <c r="G19" s="1" t="s">
        <v>18</v>
      </c>
      <c r="H19" s="1" t="s">
        <v>21</v>
      </c>
      <c r="I19" s="1" t="s">
        <v>31</v>
      </c>
      <c r="J19" s="1" t="s">
        <v>143</v>
      </c>
      <c r="K19" s="1" t="s">
        <v>24</v>
      </c>
      <c r="L19" s="1" t="s">
        <v>1232</v>
      </c>
      <c r="M19" s="1" t="s">
        <v>1292</v>
      </c>
      <c r="N19" s="1" t="s">
        <v>1232</v>
      </c>
      <c r="O19" s="1" t="s">
        <v>1292</v>
      </c>
    </row>
    <row r="20" spans="1:15" x14ac:dyDescent="0.35">
      <c r="A20" s="1" t="s">
        <v>15</v>
      </c>
      <c r="B20" s="1" t="s">
        <v>117</v>
      </c>
      <c r="C20" s="1" t="s">
        <v>282</v>
      </c>
      <c r="D20" s="1" t="s">
        <v>18</v>
      </c>
      <c r="E20" s="1" t="s">
        <v>1258</v>
      </c>
      <c r="F20" s="1" t="s">
        <v>1293</v>
      </c>
      <c r="G20" s="1" t="s">
        <v>18</v>
      </c>
      <c r="H20" s="1" t="s">
        <v>135</v>
      </c>
      <c r="I20" s="1" t="s">
        <v>31</v>
      </c>
      <c r="J20" s="1" t="s">
        <v>126</v>
      </c>
      <c r="K20" s="1" t="s">
        <v>24</v>
      </c>
      <c r="L20" s="1" t="s">
        <v>1232</v>
      </c>
      <c r="M20" s="1" t="s">
        <v>1294</v>
      </c>
      <c r="N20" s="1" t="s">
        <v>1232</v>
      </c>
      <c r="O20" s="1" t="s">
        <v>1294</v>
      </c>
    </row>
    <row r="21" spans="1:15" x14ac:dyDescent="0.35">
      <c r="A21" s="1" t="s">
        <v>15</v>
      </c>
      <c r="B21" s="1" t="s">
        <v>121</v>
      </c>
      <c r="C21" s="1" t="s">
        <v>286</v>
      </c>
      <c r="D21" s="1" t="s">
        <v>18</v>
      </c>
      <c r="E21" s="1" t="s">
        <v>1258</v>
      </c>
      <c r="F21" s="1" t="s">
        <v>1295</v>
      </c>
      <c r="G21" s="1" t="s">
        <v>19</v>
      </c>
      <c r="H21" s="1" t="s">
        <v>135</v>
      </c>
      <c r="I21" s="1" t="s">
        <v>31</v>
      </c>
      <c r="J21" s="1" t="s">
        <v>126</v>
      </c>
      <c r="K21" s="1" t="s">
        <v>24</v>
      </c>
      <c r="L21" s="1" t="s">
        <v>1232</v>
      </c>
      <c r="M21" s="1" t="s">
        <v>1296</v>
      </c>
      <c r="N21" s="1" t="s">
        <v>1232</v>
      </c>
      <c r="O21" s="1" t="s">
        <v>1296</v>
      </c>
    </row>
    <row r="22" spans="1:15" x14ac:dyDescent="0.35">
      <c r="A22" s="1" t="s">
        <v>15</v>
      </c>
      <c r="B22" s="1" t="s">
        <v>128</v>
      </c>
      <c r="C22" s="1" t="s">
        <v>33</v>
      </c>
      <c r="D22" s="1" t="s">
        <v>18</v>
      </c>
      <c r="E22" s="1" t="s">
        <v>34</v>
      </c>
      <c r="F22" s="1" t="s">
        <v>1297</v>
      </c>
      <c r="G22" s="1" t="s">
        <v>18</v>
      </c>
      <c r="H22" s="1" t="s">
        <v>21</v>
      </c>
      <c r="I22" s="1" t="s">
        <v>36</v>
      </c>
      <c r="J22" s="1" t="s">
        <v>23</v>
      </c>
      <c r="K22" s="1" t="s">
        <v>24</v>
      </c>
      <c r="L22" s="1" t="s">
        <v>1232</v>
      </c>
      <c r="M22" s="1" t="s">
        <v>1298</v>
      </c>
      <c r="N22" s="1" t="s">
        <v>1232</v>
      </c>
      <c r="O22" s="1" t="s">
        <v>1298</v>
      </c>
    </row>
    <row r="23" spans="1:15" x14ac:dyDescent="0.35">
      <c r="A23" s="1" t="s">
        <v>15</v>
      </c>
      <c r="B23" s="1" t="s">
        <v>132</v>
      </c>
      <c r="C23" s="1" t="s">
        <v>353</v>
      </c>
      <c r="D23" s="1" t="s">
        <v>18</v>
      </c>
      <c r="E23" s="1" t="s">
        <v>1258</v>
      </c>
      <c r="F23" s="1" t="s">
        <v>1299</v>
      </c>
      <c r="G23" s="1" t="s">
        <v>45</v>
      </c>
      <c r="H23" s="1" t="s">
        <v>21</v>
      </c>
      <c r="I23" s="1" t="s">
        <v>36</v>
      </c>
      <c r="J23" s="1" t="s">
        <v>131</v>
      </c>
      <c r="K23" s="1" t="s">
        <v>24</v>
      </c>
      <c r="L23" s="1" t="s">
        <v>1232</v>
      </c>
      <c r="M23" s="1" t="s">
        <v>1300</v>
      </c>
      <c r="N23" s="1" t="s">
        <v>1232</v>
      </c>
      <c r="O23" s="1" t="s">
        <v>1300</v>
      </c>
    </row>
    <row r="24" spans="1:15" x14ac:dyDescent="0.35">
      <c r="A24" s="1" t="s">
        <v>15</v>
      </c>
      <c r="B24" s="1" t="s">
        <v>137</v>
      </c>
      <c r="C24" s="1" t="s">
        <v>356</v>
      </c>
      <c r="D24" s="1" t="s">
        <v>18</v>
      </c>
      <c r="E24" s="1" t="s">
        <v>1258</v>
      </c>
      <c r="F24" s="1" t="s">
        <v>1301</v>
      </c>
      <c r="G24" s="1" t="s">
        <v>18</v>
      </c>
      <c r="H24" s="1" t="s">
        <v>135</v>
      </c>
      <c r="I24" s="1" t="s">
        <v>36</v>
      </c>
      <c r="J24" s="1" t="s">
        <v>126</v>
      </c>
      <c r="K24" s="1" t="s">
        <v>24</v>
      </c>
      <c r="L24" s="1" t="s">
        <v>1232</v>
      </c>
      <c r="M24" s="1" t="s">
        <v>1302</v>
      </c>
      <c r="N24" s="1" t="s">
        <v>1232</v>
      </c>
      <c r="O24" s="1" t="s">
        <v>1302</v>
      </c>
    </row>
    <row r="25" spans="1:15" x14ac:dyDescent="0.35">
      <c r="A25" s="1" t="s">
        <v>15</v>
      </c>
      <c r="B25" s="1" t="s">
        <v>140</v>
      </c>
      <c r="C25" s="1" t="s">
        <v>360</v>
      </c>
      <c r="D25" s="1" t="s">
        <v>18</v>
      </c>
      <c r="E25" s="1" t="s">
        <v>1258</v>
      </c>
      <c r="F25" s="1" t="s">
        <v>1303</v>
      </c>
      <c r="G25" s="1" t="s">
        <v>18</v>
      </c>
      <c r="H25" s="1" t="s">
        <v>135</v>
      </c>
      <c r="I25" s="1" t="s">
        <v>36</v>
      </c>
      <c r="J25" s="1" t="s">
        <v>126</v>
      </c>
      <c r="K25" s="1" t="s">
        <v>24</v>
      </c>
      <c r="L25" s="1" t="s">
        <v>1232</v>
      </c>
      <c r="M25" s="1" t="s">
        <v>1304</v>
      </c>
      <c r="N25" s="1" t="s">
        <v>1232</v>
      </c>
      <c r="O25" s="1" t="s">
        <v>1304</v>
      </c>
    </row>
    <row r="26" spans="1:15" x14ac:dyDescent="0.35">
      <c r="A26" s="1" t="s">
        <v>15</v>
      </c>
      <c r="B26" s="1" t="s">
        <v>145</v>
      </c>
      <c r="C26" s="1" t="s">
        <v>363</v>
      </c>
      <c r="D26" s="1" t="s">
        <v>18</v>
      </c>
      <c r="E26" s="1" t="s">
        <v>1258</v>
      </c>
      <c r="F26" s="1" t="s">
        <v>1305</v>
      </c>
      <c r="G26" s="1" t="s">
        <v>19</v>
      </c>
      <c r="H26" s="1" t="s">
        <v>21</v>
      </c>
      <c r="I26" s="1" t="s">
        <v>36</v>
      </c>
      <c r="J26" s="1" t="s">
        <v>143</v>
      </c>
      <c r="K26" s="1" t="s">
        <v>24</v>
      </c>
      <c r="L26" s="1" t="s">
        <v>1232</v>
      </c>
      <c r="M26" s="1" t="s">
        <v>1306</v>
      </c>
      <c r="N26" s="1" t="s">
        <v>1232</v>
      </c>
      <c r="O26" s="1" t="s">
        <v>1306</v>
      </c>
    </row>
    <row r="27" spans="1:15" x14ac:dyDescent="0.35">
      <c r="A27" s="1" t="s">
        <v>15</v>
      </c>
      <c r="B27" s="1" t="s">
        <v>149</v>
      </c>
      <c r="C27" s="1" t="s">
        <v>367</v>
      </c>
      <c r="D27" s="1" t="s">
        <v>18</v>
      </c>
      <c r="E27" s="1" t="s">
        <v>1258</v>
      </c>
      <c r="F27" s="1" t="s">
        <v>1307</v>
      </c>
      <c r="G27" s="1" t="s">
        <v>18</v>
      </c>
      <c r="H27" s="1" t="s">
        <v>21</v>
      </c>
      <c r="I27" s="1" t="s">
        <v>36</v>
      </c>
      <c r="J27" s="1" t="s">
        <v>148</v>
      </c>
      <c r="K27" s="1" t="s">
        <v>24</v>
      </c>
      <c r="L27" s="1" t="s">
        <v>1232</v>
      </c>
      <c r="M27" s="1" t="s">
        <v>1308</v>
      </c>
      <c r="N27" s="1" t="s">
        <v>1232</v>
      </c>
      <c r="O27" s="1" t="s">
        <v>1308</v>
      </c>
    </row>
    <row r="28" spans="1:15" x14ac:dyDescent="0.35">
      <c r="A28" s="1" t="s">
        <v>15</v>
      </c>
      <c r="B28" s="1" t="s">
        <v>154</v>
      </c>
      <c r="C28" s="1" t="s">
        <v>370</v>
      </c>
      <c r="D28" s="1" t="s">
        <v>18</v>
      </c>
      <c r="E28" s="1" t="s">
        <v>1258</v>
      </c>
      <c r="F28" s="1" t="s">
        <v>1309</v>
      </c>
      <c r="G28" s="1" t="s">
        <v>51</v>
      </c>
      <c r="H28" s="1" t="s">
        <v>21</v>
      </c>
      <c r="I28" s="1" t="s">
        <v>36</v>
      </c>
      <c r="J28" s="1" t="s">
        <v>152</v>
      </c>
      <c r="K28" s="1" t="s">
        <v>24</v>
      </c>
      <c r="L28" s="1" t="s">
        <v>1232</v>
      </c>
      <c r="M28" s="1" t="s">
        <v>1310</v>
      </c>
      <c r="N28" s="1" t="s">
        <v>1232</v>
      </c>
      <c r="O28" s="1" t="s">
        <v>1310</v>
      </c>
    </row>
    <row r="29" spans="1:15" x14ac:dyDescent="0.35">
      <c r="A29" s="1" t="s">
        <v>15</v>
      </c>
      <c r="B29" s="1" t="s">
        <v>157</v>
      </c>
      <c r="C29" s="1" t="s">
        <v>374</v>
      </c>
      <c r="D29" s="1" t="s">
        <v>18</v>
      </c>
      <c r="E29" s="1" t="s">
        <v>1258</v>
      </c>
      <c r="F29" s="1" t="s">
        <v>1311</v>
      </c>
      <c r="G29" s="1" t="s">
        <v>18</v>
      </c>
      <c r="H29" s="1" t="s">
        <v>21</v>
      </c>
      <c r="I29" s="1" t="s">
        <v>36</v>
      </c>
      <c r="J29" s="1" t="s">
        <v>143</v>
      </c>
      <c r="K29" s="1" t="s">
        <v>24</v>
      </c>
      <c r="L29" s="1" t="s">
        <v>1232</v>
      </c>
      <c r="M29" s="1" t="s">
        <v>1312</v>
      </c>
      <c r="N29" s="1" t="s">
        <v>1232</v>
      </c>
      <c r="O29" s="1" t="s">
        <v>1312</v>
      </c>
    </row>
    <row r="30" spans="1:15" x14ac:dyDescent="0.35">
      <c r="A30" s="1" t="s">
        <v>15</v>
      </c>
      <c r="B30" s="1" t="s">
        <v>161</v>
      </c>
      <c r="C30" s="1" t="s">
        <v>378</v>
      </c>
      <c r="D30" s="1" t="s">
        <v>18</v>
      </c>
      <c r="E30" s="1" t="s">
        <v>1258</v>
      </c>
      <c r="F30" s="1" t="s">
        <v>1313</v>
      </c>
      <c r="G30" s="1" t="s">
        <v>19</v>
      </c>
      <c r="H30" s="1" t="s">
        <v>135</v>
      </c>
      <c r="I30" s="1" t="s">
        <v>36</v>
      </c>
      <c r="J30" s="1" t="s">
        <v>126</v>
      </c>
      <c r="K30" s="1" t="s">
        <v>24</v>
      </c>
      <c r="L30" s="1" t="s">
        <v>1232</v>
      </c>
      <c r="M30" s="1" t="s">
        <v>1314</v>
      </c>
      <c r="N30" s="1" t="s">
        <v>1232</v>
      </c>
      <c r="O30" s="1" t="s">
        <v>1314</v>
      </c>
    </row>
    <row r="31" spans="1:15" x14ac:dyDescent="0.35">
      <c r="A31" s="1" t="s">
        <v>15</v>
      </c>
      <c r="B31" s="1" t="s">
        <v>165</v>
      </c>
      <c r="C31" s="1" t="s">
        <v>381</v>
      </c>
      <c r="D31" s="1" t="s">
        <v>18</v>
      </c>
      <c r="E31" s="1" t="s">
        <v>1258</v>
      </c>
      <c r="F31" s="1" t="s">
        <v>1315</v>
      </c>
      <c r="G31" s="1" t="s">
        <v>19</v>
      </c>
      <c r="H31" s="1" t="s">
        <v>135</v>
      </c>
      <c r="I31" s="1" t="s">
        <v>36</v>
      </c>
      <c r="J31" s="1" t="s">
        <v>126</v>
      </c>
      <c r="K31" s="1" t="s">
        <v>24</v>
      </c>
      <c r="L31" s="1" t="s">
        <v>1232</v>
      </c>
      <c r="M31" s="1" t="s">
        <v>1316</v>
      </c>
      <c r="N31" s="1" t="s">
        <v>1232</v>
      </c>
      <c r="O31" s="1" t="s">
        <v>1316</v>
      </c>
    </row>
    <row r="32" spans="1:15" x14ac:dyDescent="0.35">
      <c r="A32" s="1" t="s">
        <v>15</v>
      </c>
      <c r="B32" s="1" t="s">
        <v>168</v>
      </c>
      <c r="C32" s="1" t="s">
        <v>39</v>
      </c>
      <c r="D32" s="1" t="s">
        <v>18</v>
      </c>
      <c r="E32" s="1" t="s">
        <v>40</v>
      </c>
      <c r="F32" s="1" t="s">
        <v>1317</v>
      </c>
      <c r="G32" s="1" t="s">
        <v>18</v>
      </c>
      <c r="H32" s="1" t="s">
        <v>21</v>
      </c>
      <c r="I32" s="1" t="s">
        <v>42</v>
      </c>
      <c r="J32" s="1" t="s">
        <v>23</v>
      </c>
      <c r="K32" s="1" t="s">
        <v>24</v>
      </c>
      <c r="L32" s="1" t="s">
        <v>1232</v>
      </c>
      <c r="M32" s="1" t="s">
        <v>1318</v>
      </c>
      <c r="N32" s="1" t="s">
        <v>1232</v>
      </c>
      <c r="O32" s="1" t="s">
        <v>1318</v>
      </c>
    </row>
    <row r="33" spans="1:15" x14ac:dyDescent="0.35">
      <c r="A33" s="1" t="s">
        <v>15</v>
      </c>
      <c r="B33" s="1" t="s">
        <v>172</v>
      </c>
      <c r="C33" s="1" t="s">
        <v>229</v>
      </c>
      <c r="D33" s="1" t="s">
        <v>18</v>
      </c>
      <c r="E33" s="1" t="s">
        <v>1258</v>
      </c>
      <c r="F33" s="1" t="s">
        <v>1319</v>
      </c>
      <c r="G33" s="1" t="s">
        <v>89</v>
      </c>
      <c r="H33" s="1" t="s">
        <v>21</v>
      </c>
      <c r="I33" s="1" t="s">
        <v>42</v>
      </c>
      <c r="J33" s="1" t="s">
        <v>131</v>
      </c>
      <c r="K33" s="1" t="s">
        <v>24</v>
      </c>
      <c r="L33" s="1" t="s">
        <v>1232</v>
      </c>
      <c r="M33" s="1" t="s">
        <v>1320</v>
      </c>
      <c r="N33" s="1" t="s">
        <v>1232</v>
      </c>
      <c r="O33" s="1" t="s">
        <v>1320</v>
      </c>
    </row>
    <row r="34" spans="1:15" x14ac:dyDescent="0.35">
      <c r="A34" s="1" t="s">
        <v>15</v>
      </c>
      <c r="B34" s="1" t="s">
        <v>175</v>
      </c>
      <c r="C34" s="1" t="s">
        <v>233</v>
      </c>
      <c r="D34" s="1" t="s">
        <v>18</v>
      </c>
      <c r="E34" s="1" t="s">
        <v>1258</v>
      </c>
      <c r="F34" s="1" t="s">
        <v>1321</v>
      </c>
      <c r="G34" s="1" t="s">
        <v>18</v>
      </c>
      <c r="H34" s="1" t="s">
        <v>135</v>
      </c>
      <c r="I34" s="1" t="s">
        <v>42</v>
      </c>
      <c r="J34" s="1" t="s">
        <v>126</v>
      </c>
      <c r="K34" s="1" t="s">
        <v>24</v>
      </c>
      <c r="L34" s="1" t="s">
        <v>1232</v>
      </c>
      <c r="M34" s="1" t="s">
        <v>1322</v>
      </c>
      <c r="N34" s="1" t="s">
        <v>1232</v>
      </c>
      <c r="O34" s="1" t="s">
        <v>1322</v>
      </c>
    </row>
    <row r="35" spans="1:15" x14ac:dyDescent="0.35">
      <c r="A35" s="1" t="s">
        <v>15</v>
      </c>
      <c r="B35" s="1" t="s">
        <v>179</v>
      </c>
      <c r="C35" s="1" t="s">
        <v>236</v>
      </c>
      <c r="D35" s="1" t="s">
        <v>18</v>
      </c>
      <c r="E35" s="1" t="s">
        <v>1258</v>
      </c>
      <c r="F35" s="1" t="s">
        <v>1323</v>
      </c>
      <c r="G35" s="1" t="s">
        <v>19</v>
      </c>
      <c r="H35" s="1" t="s">
        <v>21</v>
      </c>
      <c r="I35" s="1" t="s">
        <v>42</v>
      </c>
      <c r="J35" s="1" t="s">
        <v>143</v>
      </c>
      <c r="K35" s="1" t="s">
        <v>24</v>
      </c>
      <c r="L35" s="1" t="s">
        <v>1232</v>
      </c>
      <c r="M35" s="1" t="s">
        <v>1324</v>
      </c>
      <c r="N35" s="1" t="s">
        <v>1232</v>
      </c>
      <c r="O35" s="1" t="s">
        <v>1324</v>
      </c>
    </row>
    <row r="36" spans="1:15" x14ac:dyDescent="0.35">
      <c r="A36" s="1" t="s">
        <v>15</v>
      </c>
      <c r="B36" s="1" t="s">
        <v>182</v>
      </c>
      <c r="C36" s="1" t="s">
        <v>240</v>
      </c>
      <c r="D36" s="1" t="s">
        <v>18</v>
      </c>
      <c r="E36" s="1" t="s">
        <v>1258</v>
      </c>
      <c r="F36" s="1" t="s">
        <v>1325</v>
      </c>
      <c r="G36" s="1" t="s">
        <v>18</v>
      </c>
      <c r="H36" s="1" t="s">
        <v>21</v>
      </c>
      <c r="I36" s="1" t="s">
        <v>42</v>
      </c>
      <c r="J36" s="1" t="s">
        <v>148</v>
      </c>
      <c r="K36" s="1" t="s">
        <v>24</v>
      </c>
      <c r="L36" s="1" t="s">
        <v>1232</v>
      </c>
      <c r="M36" s="1" t="s">
        <v>1326</v>
      </c>
      <c r="N36" s="1" t="s">
        <v>1232</v>
      </c>
      <c r="O36" s="1" t="s">
        <v>1326</v>
      </c>
    </row>
    <row r="37" spans="1:15" x14ac:dyDescent="0.35">
      <c r="A37" s="1" t="s">
        <v>15</v>
      </c>
      <c r="B37" s="1" t="s">
        <v>186</v>
      </c>
      <c r="C37" s="1" t="s">
        <v>243</v>
      </c>
      <c r="D37" s="1" t="s">
        <v>18</v>
      </c>
      <c r="E37" s="1" t="s">
        <v>1258</v>
      </c>
      <c r="F37" s="1" t="s">
        <v>1327</v>
      </c>
      <c r="G37" s="1" t="s">
        <v>89</v>
      </c>
      <c r="H37" s="1" t="s">
        <v>21</v>
      </c>
      <c r="I37" s="1" t="s">
        <v>42</v>
      </c>
      <c r="J37" s="1" t="s">
        <v>152</v>
      </c>
      <c r="K37" s="1" t="s">
        <v>24</v>
      </c>
      <c r="L37" s="1" t="s">
        <v>1232</v>
      </c>
      <c r="M37" s="1" t="s">
        <v>1328</v>
      </c>
      <c r="N37" s="1" t="s">
        <v>1232</v>
      </c>
      <c r="O37" s="1" t="s">
        <v>1328</v>
      </c>
    </row>
    <row r="38" spans="1:15" x14ac:dyDescent="0.35">
      <c r="A38" s="1" t="s">
        <v>15</v>
      </c>
      <c r="B38" s="1" t="s">
        <v>189</v>
      </c>
      <c r="C38" s="1" t="s">
        <v>247</v>
      </c>
      <c r="D38" s="1" t="s">
        <v>18</v>
      </c>
      <c r="E38" s="1" t="s">
        <v>1258</v>
      </c>
      <c r="F38" s="1" t="s">
        <v>1329</v>
      </c>
      <c r="G38" s="1" t="s">
        <v>18</v>
      </c>
      <c r="H38" s="1" t="s">
        <v>21</v>
      </c>
      <c r="I38" s="1" t="s">
        <v>42</v>
      </c>
      <c r="J38" s="1" t="s">
        <v>143</v>
      </c>
      <c r="K38" s="1" t="s">
        <v>24</v>
      </c>
      <c r="L38" s="1" t="s">
        <v>1232</v>
      </c>
      <c r="M38" s="1" t="s">
        <v>1330</v>
      </c>
      <c r="N38" s="1" t="s">
        <v>1232</v>
      </c>
      <c r="O38" s="1" t="s">
        <v>1330</v>
      </c>
    </row>
    <row r="39" spans="1:15" x14ac:dyDescent="0.35">
      <c r="A39" s="1" t="s">
        <v>15</v>
      </c>
      <c r="B39" s="1" t="s">
        <v>193</v>
      </c>
      <c r="C39" s="1" t="s">
        <v>250</v>
      </c>
      <c r="D39" s="1" t="s">
        <v>18</v>
      </c>
      <c r="E39" s="1" t="s">
        <v>1258</v>
      </c>
      <c r="F39" s="1" t="s">
        <v>1331</v>
      </c>
      <c r="G39" s="1" t="s">
        <v>18</v>
      </c>
      <c r="H39" s="1" t="s">
        <v>135</v>
      </c>
      <c r="I39" s="1" t="s">
        <v>42</v>
      </c>
      <c r="J39" s="1" t="s">
        <v>126</v>
      </c>
      <c r="K39" s="1" t="s">
        <v>24</v>
      </c>
      <c r="L39" s="1" t="s">
        <v>1232</v>
      </c>
      <c r="M39" s="1" t="s">
        <v>1332</v>
      </c>
      <c r="N39" s="1" t="s">
        <v>1232</v>
      </c>
      <c r="O39" s="1" t="s">
        <v>1332</v>
      </c>
    </row>
    <row r="40" spans="1:15" x14ac:dyDescent="0.35">
      <c r="A40" s="1" t="s">
        <v>15</v>
      </c>
      <c r="B40" s="1" t="s">
        <v>196</v>
      </c>
      <c r="C40" s="1" t="s">
        <v>254</v>
      </c>
      <c r="D40" s="1" t="s">
        <v>18</v>
      </c>
      <c r="E40" s="1" t="s">
        <v>1258</v>
      </c>
      <c r="F40" s="1" t="s">
        <v>1333</v>
      </c>
      <c r="G40" s="1" t="s">
        <v>19</v>
      </c>
      <c r="H40" s="1" t="s">
        <v>135</v>
      </c>
      <c r="I40" s="1" t="s">
        <v>42</v>
      </c>
      <c r="J40" s="1" t="s">
        <v>126</v>
      </c>
      <c r="K40" s="1" t="s">
        <v>24</v>
      </c>
      <c r="L40" s="1" t="s">
        <v>1232</v>
      </c>
      <c r="M40" s="1" t="s">
        <v>1334</v>
      </c>
      <c r="N40" s="1" t="s">
        <v>1232</v>
      </c>
      <c r="O40" s="1" t="s">
        <v>1334</v>
      </c>
    </row>
    <row r="41" spans="1:15" x14ac:dyDescent="0.35">
      <c r="A41" s="1" t="s">
        <v>15</v>
      </c>
      <c r="B41" s="1" t="s">
        <v>200</v>
      </c>
      <c r="C41" s="1" t="s">
        <v>44</v>
      </c>
      <c r="D41" s="1" t="s">
        <v>18</v>
      </c>
      <c r="E41" s="1" t="s">
        <v>45</v>
      </c>
      <c r="F41" s="1" t="s">
        <v>1335</v>
      </c>
      <c r="G41" s="1" t="s">
        <v>18</v>
      </c>
      <c r="H41" s="1" t="s">
        <v>21</v>
      </c>
      <c r="I41" s="1" t="s">
        <v>47</v>
      </c>
      <c r="J41" s="1" t="s">
        <v>23</v>
      </c>
      <c r="K41" s="1" t="s">
        <v>24</v>
      </c>
      <c r="L41" s="1" t="s">
        <v>1232</v>
      </c>
      <c r="M41" s="1" t="s">
        <v>1336</v>
      </c>
      <c r="N41" s="1" t="s">
        <v>1232</v>
      </c>
      <c r="O41" s="1" t="s">
        <v>1336</v>
      </c>
    </row>
    <row r="42" spans="1:15" x14ac:dyDescent="0.35">
      <c r="A42" s="1" t="s">
        <v>15</v>
      </c>
      <c r="B42" s="1" t="s">
        <v>203</v>
      </c>
      <c r="C42" s="1" t="s">
        <v>518</v>
      </c>
      <c r="D42" s="1" t="s">
        <v>18</v>
      </c>
      <c r="E42" s="1" t="s">
        <v>1258</v>
      </c>
      <c r="F42" s="1" t="s">
        <v>1337</v>
      </c>
      <c r="G42" s="1" t="s">
        <v>73</v>
      </c>
      <c r="H42" s="1" t="s">
        <v>21</v>
      </c>
      <c r="I42" s="1" t="s">
        <v>47</v>
      </c>
      <c r="J42" s="1" t="s">
        <v>131</v>
      </c>
      <c r="K42" s="1" t="s">
        <v>24</v>
      </c>
      <c r="L42" s="1" t="s">
        <v>1232</v>
      </c>
      <c r="M42" s="1" t="s">
        <v>1338</v>
      </c>
      <c r="N42" s="1" t="s">
        <v>1232</v>
      </c>
      <c r="O42" s="1" t="s">
        <v>1338</v>
      </c>
    </row>
    <row r="43" spans="1:15" x14ac:dyDescent="0.35">
      <c r="A43" s="1" t="s">
        <v>15</v>
      </c>
      <c r="B43" s="1" t="s">
        <v>207</v>
      </c>
      <c r="C43" s="1" t="s">
        <v>522</v>
      </c>
      <c r="D43" s="1" t="s">
        <v>18</v>
      </c>
      <c r="E43" s="1" t="s">
        <v>1258</v>
      </c>
      <c r="F43" s="1" t="s">
        <v>1339</v>
      </c>
      <c r="G43" s="1" t="s">
        <v>18</v>
      </c>
      <c r="H43" s="1" t="s">
        <v>135</v>
      </c>
      <c r="I43" s="1" t="s">
        <v>47</v>
      </c>
      <c r="J43" s="1" t="s">
        <v>126</v>
      </c>
      <c r="K43" s="1" t="s">
        <v>24</v>
      </c>
      <c r="L43" s="1" t="s">
        <v>1232</v>
      </c>
      <c r="M43" s="1" t="s">
        <v>1340</v>
      </c>
      <c r="N43" s="1" t="s">
        <v>1232</v>
      </c>
      <c r="O43" s="1" t="s">
        <v>1340</v>
      </c>
    </row>
    <row r="44" spans="1:15" x14ac:dyDescent="0.35">
      <c r="A44" s="1" t="s">
        <v>15</v>
      </c>
      <c r="B44" s="1" t="s">
        <v>210</v>
      </c>
      <c r="C44" s="1" t="s">
        <v>526</v>
      </c>
      <c r="D44" s="1" t="s">
        <v>18</v>
      </c>
      <c r="E44" s="1" t="s">
        <v>1258</v>
      </c>
      <c r="F44" s="1" t="s">
        <v>1341</v>
      </c>
      <c r="G44" s="1" t="s">
        <v>29</v>
      </c>
      <c r="H44" s="1" t="s">
        <v>21</v>
      </c>
      <c r="I44" s="1" t="s">
        <v>47</v>
      </c>
      <c r="J44" s="1" t="s">
        <v>143</v>
      </c>
      <c r="K44" s="1" t="s">
        <v>24</v>
      </c>
      <c r="L44" s="1" t="s">
        <v>1232</v>
      </c>
      <c r="M44" s="1" t="s">
        <v>1342</v>
      </c>
      <c r="N44" s="1" t="s">
        <v>1232</v>
      </c>
      <c r="O44" s="1" t="s">
        <v>1342</v>
      </c>
    </row>
    <row r="45" spans="1:15" x14ac:dyDescent="0.35">
      <c r="A45" s="1" t="s">
        <v>15</v>
      </c>
      <c r="B45" s="1" t="s">
        <v>214</v>
      </c>
      <c r="C45" s="1" t="s">
        <v>529</v>
      </c>
      <c r="D45" s="1" t="s">
        <v>18</v>
      </c>
      <c r="E45" s="1" t="s">
        <v>1258</v>
      </c>
      <c r="F45" s="1" t="s">
        <v>1343</v>
      </c>
      <c r="G45" s="1" t="s">
        <v>18</v>
      </c>
      <c r="H45" s="1" t="s">
        <v>21</v>
      </c>
      <c r="I45" s="1" t="s">
        <v>47</v>
      </c>
      <c r="J45" s="1" t="s">
        <v>148</v>
      </c>
      <c r="K45" s="1" t="s">
        <v>24</v>
      </c>
      <c r="L45" s="1" t="s">
        <v>1232</v>
      </c>
      <c r="M45" s="1" t="s">
        <v>1344</v>
      </c>
      <c r="N45" s="1" t="s">
        <v>1232</v>
      </c>
      <c r="O45" s="1" t="s">
        <v>1344</v>
      </c>
    </row>
    <row r="46" spans="1:15" x14ac:dyDescent="0.35">
      <c r="A46" s="1" t="s">
        <v>15</v>
      </c>
      <c r="B46" s="1" t="s">
        <v>217</v>
      </c>
      <c r="C46" s="1" t="s">
        <v>533</v>
      </c>
      <c r="D46" s="1" t="s">
        <v>18</v>
      </c>
      <c r="E46" s="1" t="s">
        <v>1258</v>
      </c>
      <c r="F46" s="1" t="s">
        <v>1345</v>
      </c>
      <c r="G46" s="1" t="s">
        <v>89</v>
      </c>
      <c r="H46" s="1" t="s">
        <v>21</v>
      </c>
      <c r="I46" s="1" t="s">
        <v>47</v>
      </c>
      <c r="J46" s="1" t="s">
        <v>152</v>
      </c>
      <c r="K46" s="1" t="s">
        <v>24</v>
      </c>
      <c r="L46" s="1" t="s">
        <v>1232</v>
      </c>
      <c r="M46" s="1" t="s">
        <v>1346</v>
      </c>
      <c r="N46" s="1" t="s">
        <v>1232</v>
      </c>
      <c r="O46" s="1" t="s">
        <v>1346</v>
      </c>
    </row>
    <row r="47" spans="1:15" x14ac:dyDescent="0.35">
      <c r="A47" s="1" t="s">
        <v>15</v>
      </c>
      <c r="B47" s="1" t="s">
        <v>221</v>
      </c>
      <c r="C47" s="1" t="s">
        <v>536</v>
      </c>
      <c r="D47" s="1" t="s">
        <v>18</v>
      </c>
      <c r="E47" s="1" t="s">
        <v>1258</v>
      </c>
      <c r="F47" s="1" t="s">
        <v>1347</v>
      </c>
      <c r="G47" s="1" t="s">
        <v>18</v>
      </c>
      <c r="H47" s="1" t="s">
        <v>21</v>
      </c>
      <c r="I47" s="1" t="s">
        <v>47</v>
      </c>
      <c r="J47" s="1" t="s">
        <v>143</v>
      </c>
      <c r="K47" s="1" t="s">
        <v>24</v>
      </c>
      <c r="L47" s="1" t="s">
        <v>1232</v>
      </c>
      <c r="M47" s="1" t="s">
        <v>1348</v>
      </c>
      <c r="N47" s="1" t="s">
        <v>1232</v>
      </c>
      <c r="O47" s="1" t="s">
        <v>1348</v>
      </c>
    </row>
    <row r="48" spans="1:15" x14ac:dyDescent="0.35">
      <c r="A48" s="1" t="s">
        <v>15</v>
      </c>
      <c r="B48" s="1" t="s">
        <v>225</v>
      </c>
      <c r="C48" s="1" t="s">
        <v>540</v>
      </c>
      <c r="D48" s="1" t="s">
        <v>18</v>
      </c>
      <c r="E48" s="1" t="s">
        <v>1258</v>
      </c>
      <c r="F48" s="1" t="s">
        <v>1349</v>
      </c>
      <c r="G48" s="1" t="s">
        <v>18</v>
      </c>
      <c r="H48" s="1" t="s">
        <v>135</v>
      </c>
      <c r="I48" s="1" t="s">
        <v>47</v>
      </c>
      <c r="J48" s="1" t="s">
        <v>126</v>
      </c>
      <c r="K48" s="1" t="s">
        <v>24</v>
      </c>
      <c r="L48" s="1" t="s">
        <v>1232</v>
      </c>
      <c r="M48" s="1" t="s">
        <v>1350</v>
      </c>
      <c r="N48" s="1" t="s">
        <v>1232</v>
      </c>
      <c r="O48" s="1" t="s">
        <v>1350</v>
      </c>
    </row>
    <row r="49" spans="1:15" x14ac:dyDescent="0.35">
      <c r="A49" s="1" t="s">
        <v>15</v>
      </c>
      <c r="B49" s="1" t="s">
        <v>228</v>
      </c>
      <c r="C49" s="1" t="s">
        <v>543</v>
      </c>
      <c r="D49" s="1" t="s">
        <v>18</v>
      </c>
      <c r="E49" s="1" t="s">
        <v>1258</v>
      </c>
      <c r="F49" s="1" t="s">
        <v>1351</v>
      </c>
      <c r="G49" s="1" t="s">
        <v>104</v>
      </c>
      <c r="H49" s="1" t="s">
        <v>135</v>
      </c>
      <c r="I49" s="1" t="s">
        <v>47</v>
      </c>
      <c r="J49" s="1" t="s">
        <v>126</v>
      </c>
      <c r="K49" s="1" t="s">
        <v>24</v>
      </c>
      <c r="L49" s="1" t="s">
        <v>1232</v>
      </c>
      <c r="M49" s="1" t="s">
        <v>1352</v>
      </c>
      <c r="N49" s="1" t="s">
        <v>1232</v>
      </c>
      <c r="O49" s="1" t="s">
        <v>1352</v>
      </c>
    </row>
    <row r="50" spans="1:15" x14ac:dyDescent="0.35">
      <c r="A50" s="1" t="s">
        <v>15</v>
      </c>
      <c r="B50" s="1" t="s">
        <v>232</v>
      </c>
      <c r="C50" s="1" t="s">
        <v>547</v>
      </c>
      <c r="D50" s="1" t="s">
        <v>18</v>
      </c>
      <c r="E50" s="1" t="s">
        <v>1258</v>
      </c>
      <c r="F50" s="1" t="s">
        <v>1353</v>
      </c>
      <c r="G50" s="1" t="s">
        <v>29</v>
      </c>
      <c r="H50" s="1" t="s">
        <v>135</v>
      </c>
      <c r="I50" s="1" t="s">
        <v>47</v>
      </c>
      <c r="J50" s="1" t="s">
        <v>126</v>
      </c>
      <c r="K50" s="1" t="s">
        <v>24</v>
      </c>
      <c r="L50" s="1" t="s">
        <v>1232</v>
      </c>
      <c r="M50" s="1" t="s">
        <v>1354</v>
      </c>
      <c r="N50" s="1" t="s">
        <v>1232</v>
      </c>
      <c r="O50" s="1" t="s">
        <v>1354</v>
      </c>
    </row>
    <row r="51" spans="1:15" x14ac:dyDescent="0.35">
      <c r="A51" s="1" t="s">
        <v>15</v>
      </c>
      <c r="B51" s="1" t="s">
        <v>235</v>
      </c>
      <c r="C51" s="1" t="s">
        <v>50</v>
      </c>
      <c r="D51" s="1" t="s">
        <v>18</v>
      </c>
      <c r="E51" s="1" t="s">
        <v>51</v>
      </c>
      <c r="F51" s="1" t="s">
        <v>1355</v>
      </c>
      <c r="G51" s="1" t="s">
        <v>18</v>
      </c>
      <c r="H51" s="1" t="s">
        <v>21</v>
      </c>
      <c r="I51" s="1" t="s">
        <v>53</v>
      </c>
      <c r="J51" s="1" t="s">
        <v>23</v>
      </c>
      <c r="K51" s="1" t="s">
        <v>24</v>
      </c>
      <c r="L51" s="1" t="s">
        <v>1232</v>
      </c>
      <c r="M51" s="1" t="s">
        <v>1356</v>
      </c>
      <c r="N51" s="1" t="s">
        <v>1232</v>
      </c>
      <c r="O51" s="1" t="s">
        <v>1356</v>
      </c>
    </row>
    <row r="52" spans="1:15" x14ac:dyDescent="0.35">
      <c r="A52" s="1" t="s">
        <v>15</v>
      </c>
      <c r="B52" s="1" t="s">
        <v>239</v>
      </c>
      <c r="C52" s="1" t="s">
        <v>418</v>
      </c>
      <c r="D52" s="1" t="s">
        <v>18</v>
      </c>
      <c r="E52" s="1" t="s">
        <v>1258</v>
      </c>
      <c r="F52" s="1" t="s">
        <v>1357</v>
      </c>
      <c r="G52" s="1" t="s">
        <v>67</v>
      </c>
      <c r="H52" s="1" t="s">
        <v>21</v>
      </c>
      <c r="I52" s="1" t="s">
        <v>53</v>
      </c>
      <c r="J52" s="1" t="s">
        <v>131</v>
      </c>
      <c r="K52" s="1" t="s">
        <v>24</v>
      </c>
      <c r="L52" s="1" t="s">
        <v>1232</v>
      </c>
      <c r="M52" s="1" t="s">
        <v>1358</v>
      </c>
      <c r="N52" s="1" t="s">
        <v>1232</v>
      </c>
      <c r="O52" s="1" t="s">
        <v>1358</v>
      </c>
    </row>
    <row r="53" spans="1:15" x14ac:dyDescent="0.35">
      <c r="A53" s="1" t="s">
        <v>15</v>
      </c>
      <c r="B53" s="1" t="s">
        <v>242</v>
      </c>
      <c r="C53" s="1" t="s">
        <v>422</v>
      </c>
      <c r="D53" s="1" t="s">
        <v>18</v>
      </c>
      <c r="E53" s="1" t="s">
        <v>1258</v>
      </c>
      <c r="F53" s="1" t="s">
        <v>1359</v>
      </c>
      <c r="G53" s="1" t="s">
        <v>19</v>
      </c>
      <c r="H53" s="1" t="s">
        <v>135</v>
      </c>
      <c r="I53" s="1" t="s">
        <v>53</v>
      </c>
      <c r="J53" s="1" t="s">
        <v>126</v>
      </c>
      <c r="K53" s="1" t="s">
        <v>24</v>
      </c>
      <c r="L53" s="1" t="s">
        <v>1232</v>
      </c>
      <c r="M53" s="1" t="s">
        <v>1360</v>
      </c>
      <c r="N53" s="1" t="s">
        <v>1232</v>
      </c>
      <c r="O53" s="1" t="s">
        <v>1360</v>
      </c>
    </row>
    <row r="54" spans="1:15" x14ac:dyDescent="0.35">
      <c r="A54" s="1" t="s">
        <v>15</v>
      </c>
      <c r="B54" s="1" t="s">
        <v>246</v>
      </c>
      <c r="C54" s="1" t="s">
        <v>426</v>
      </c>
      <c r="D54" s="1" t="s">
        <v>18</v>
      </c>
      <c r="E54" s="1" t="s">
        <v>1258</v>
      </c>
      <c r="F54" s="1" t="s">
        <v>1361</v>
      </c>
      <c r="G54" s="1" t="s">
        <v>18</v>
      </c>
      <c r="H54" s="1" t="s">
        <v>135</v>
      </c>
      <c r="I54" s="1" t="s">
        <v>53</v>
      </c>
      <c r="J54" s="1" t="s">
        <v>126</v>
      </c>
      <c r="K54" s="1" t="s">
        <v>24</v>
      </c>
      <c r="L54" s="1" t="s">
        <v>1232</v>
      </c>
      <c r="M54" s="1" t="s">
        <v>1362</v>
      </c>
      <c r="N54" s="1" t="s">
        <v>1232</v>
      </c>
      <c r="O54" s="1" t="s">
        <v>1362</v>
      </c>
    </row>
    <row r="55" spans="1:15" x14ac:dyDescent="0.35">
      <c r="A55" s="1" t="s">
        <v>15</v>
      </c>
      <c r="B55" s="1" t="s">
        <v>249</v>
      </c>
      <c r="C55" s="1" t="s">
        <v>429</v>
      </c>
      <c r="D55" s="1" t="s">
        <v>18</v>
      </c>
      <c r="E55" s="1" t="s">
        <v>1258</v>
      </c>
      <c r="F55" s="1" t="s">
        <v>1363</v>
      </c>
      <c r="G55" s="1" t="s">
        <v>29</v>
      </c>
      <c r="H55" s="1" t="s">
        <v>21</v>
      </c>
      <c r="I55" s="1" t="s">
        <v>53</v>
      </c>
      <c r="J55" s="1" t="s">
        <v>143</v>
      </c>
      <c r="K55" s="1" t="s">
        <v>24</v>
      </c>
      <c r="L55" s="1" t="s">
        <v>1232</v>
      </c>
      <c r="M55" s="1" t="s">
        <v>1364</v>
      </c>
      <c r="N55" s="1" t="s">
        <v>1232</v>
      </c>
      <c r="O55" s="1" t="s">
        <v>1364</v>
      </c>
    </row>
    <row r="56" spans="1:15" x14ac:dyDescent="0.35">
      <c r="A56" s="1" t="s">
        <v>15</v>
      </c>
      <c r="B56" s="1" t="s">
        <v>253</v>
      </c>
      <c r="C56" s="1" t="s">
        <v>433</v>
      </c>
      <c r="D56" s="1" t="s">
        <v>18</v>
      </c>
      <c r="E56" s="1" t="s">
        <v>1258</v>
      </c>
      <c r="F56" s="1" t="s">
        <v>1365</v>
      </c>
      <c r="G56" s="1" t="s">
        <v>18</v>
      </c>
      <c r="H56" s="1" t="s">
        <v>21</v>
      </c>
      <c r="I56" s="1" t="s">
        <v>53</v>
      </c>
      <c r="J56" s="1" t="s">
        <v>148</v>
      </c>
      <c r="K56" s="1" t="s">
        <v>24</v>
      </c>
      <c r="L56" s="1" t="s">
        <v>1232</v>
      </c>
      <c r="M56" s="1" t="s">
        <v>1366</v>
      </c>
      <c r="N56" s="1" t="s">
        <v>1232</v>
      </c>
      <c r="O56" s="1" t="s">
        <v>1366</v>
      </c>
    </row>
    <row r="57" spans="1:15" x14ac:dyDescent="0.35">
      <c r="A57" s="1" t="s">
        <v>15</v>
      </c>
      <c r="B57" s="1" t="s">
        <v>256</v>
      </c>
      <c r="C57" s="1" t="s">
        <v>437</v>
      </c>
      <c r="D57" s="1" t="s">
        <v>18</v>
      </c>
      <c r="E57" s="1" t="s">
        <v>1258</v>
      </c>
      <c r="F57" s="1" t="s">
        <v>1367</v>
      </c>
      <c r="G57" s="1" t="s">
        <v>73</v>
      </c>
      <c r="H57" s="1" t="s">
        <v>21</v>
      </c>
      <c r="I57" s="1" t="s">
        <v>53</v>
      </c>
      <c r="J57" s="1" t="s">
        <v>152</v>
      </c>
      <c r="K57" s="1" t="s">
        <v>24</v>
      </c>
      <c r="L57" s="1" t="s">
        <v>1232</v>
      </c>
      <c r="M57" s="1" t="s">
        <v>1368</v>
      </c>
      <c r="N57" s="1" t="s">
        <v>1232</v>
      </c>
      <c r="O57" s="1" t="s">
        <v>1368</v>
      </c>
    </row>
    <row r="58" spans="1:15" x14ac:dyDescent="0.35">
      <c r="A58" s="1" t="s">
        <v>15</v>
      </c>
      <c r="B58" s="1" t="s">
        <v>260</v>
      </c>
      <c r="C58" s="1" t="s">
        <v>440</v>
      </c>
      <c r="D58" s="1" t="s">
        <v>18</v>
      </c>
      <c r="E58" s="1" t="s">
        <v>1258</v>
      </c>
      <c r="F58" s="1" t="s">
        <v>1369</v>
      </c>
      <c r="G58" s="1" t="s">
        <v>18</v>
      </c>
      <c r="H58" s="1" t="s">
        <v>21</v>
      </c>
      <c r="I58" s="1" t="s">
        <v>53</v>
      </c>
      <c r="J58" s="1" t="s">
        <v>143</v>
      </c>
      <c r="K58" s="1" t="s">
        <v>24</v>
      </c>
      <c r="L58" s="1" t="s">
        <v>1232</v>
      </c>
      <c r="M58" s="1" t="s">
        <v>1370</v>
      </c>
      <c r="N58" s="1" t="s">
        <v>1232</v>
      </c>
      <c r="O58" s="1" t="s">
        <v>1370</v>
      </c>
    </row>
    <row r="59" spans="1:15" x14ac:dyDescent="0.35">
      <c r="A59" s="1" t="s">
        <v>15</v>
      </c>
      <c r="B59" s="1" t="s">
        <v>263</v>
      </c>
      <c r="C59" s="1" t="s">
        <v>444</v>
      </c>
      <c r="D59" s="1" t="s">
        <v>18</v>
      </c>
      <c r="E59" s="1" t="s">
        <v>1258</v>
      </c>
      <c r="F59" s="1" t="s">
        <v>1371</v>
      </c>
      <c r="G59" s="1" t="s">
        <v>18</v>
      </c>
      <c r="H59" s="1" t="s">
        <v>135</v>
      </c>
      <c r="I59" s="1" t="s">
        <v>53</v>
      </c>
      <c r="J59" s="1" t="s">
        <v>126</v>
      </c>
      <c r="K59" s="1" t="s">
        <v>24</v>
      </c>
      <c r="L59" s="1" t="s">
        <v>1232</v>
      </c>
      <c r="M59" s="1" t="s">
        <v>1372</v>
      </c>
      <c r="N59" s="1" t="s">
        <v>1232</v>
      </c>
      <c r="O59" s="1" t="s">
        <v>1372</v>
      </c>
    </row>
    <row r="60" spans="1:15" x14ac:dyDescent="0.35">
      <c r="A60" s="1" t="s">
        <v>15</v>
      </c>
      <c r="B60" s="1" t="s">
        <v>267</v>
      </c>
      <c r="C60" s="1" t="s">
        <v>448</v>
      </c>
      <c r="D60" s="1" t="s">
        <v>18</v>
      </c>
      <c r="E60" s="1" t="s">
        <v>1258</v>
      </c>
      <c r="F60" s="1" t="s">
        <v>1373</v>
      </c>
      <c r="G60" s="1" t="s">
        <v>29</v>
      </c>
      <c r="H60" s="1" t="s">
        <v>135</v>
      </c>
      <c r="I60" s="1" t="s">
        <v>53</v>
      </c>
      <c r="J60" s="1" t="s">
        <v>126</v>
      </c>
      <c r="K60" s="1" t="s">
        <v>24</v>
      </c>
      <c r="L60" s="1" t="s">
        <v>1232</v>
      </c>
      <c r="M60" s="1" t="s">
        <v>1374</v>
      </c>
      <c r="N60" s="1" t="s">
        <v>1232</v>
      </c>
      <c r="O60" s="1" t="s">
        <v>1374</v>
      </c>
    </row>
    <row r="61" spans="1:15" x14ac:dyDescent="0.35">
      <c r="A61" s="1" t="s">
        <v>15</v>
      </c>
      <c r="B61" s="1" t="s">
        <v>270</v>
      </c>
      <c r="C61" s="1" t="s">
        <v>747</v>
      </c>
      <c r="D61" s="1" t="s">
        <v>19</v>
      </c>
      <c r="E61" s="1" t="s">
        <v>1258</v>
      </c>
      <c r="F61" s="1" t="s">
        <v>1375</v>
      </c>
      <c r="G61" s="1" t="s">
        <v>29</v>
      </c>
      <c r="H61" s="1" t="s">
        <v>135</v>
      </c>
      <c r="I61" s="1" t="s">
        <v>53</v>
      </c>
      <c r="J61" s="1" t="s">
        <v>126</v>
      </c>
      <c r="K61" s="1" t="s">
        <v>24</v>
      </c>
      <c r="L61" s="1" t="s">
        <v>1232</v>
      </c>
      <c r="M61" s="1" t="s">
        <v>1376</v>
      </c>
      <c r="N61" s="1" t="s">
        <v>1232</v>
      </c>
      <c r="O61" s="1" t="s">
        <v>1376</v>
      </c>
    </row>
    <row r="62" spans="1:15" x14ac:dyDescent="0.35">
      <c r="A62" s="1" t="s">
        <v>15</v>
      </c>
      <c r="B62" s="1" t="s">
        <v>274</v>
      </c>
      <c r="C62" s="1" t="s">
        <v>55</v>
      </c>
      <c r="D62" s="1" t="s">
        <v>18</v>
      </c>
      <c r="E62" s="1" t="s">
        <v>56</v>
      </c>
      <c r="F62" s="1" t="s">
        <v>1377</v>
      </c>
      <c r="G62" s="1" t="s">
        <v>18</v>
      </c>
      <c r="H62" s="1" t="s">
        <v>21</v>
      </c>
      <c r="I62" s="1" t="s">
        <v>58</v>
      </c>
      <c r="J62" s="1" t="s">
        <v>23</v>
      </c>
      <c r="K62" s="1" t="s">
        <v>24</v>
      </c>
      <c r="L62" s="1" t="s">
        <v>1232</v>
      </c>
      <c r="M62" s="1" t="s">
        <v>1378</v>
      </c>
      <c r="N62" s="1" t="s">
        <v>1232</v>
      </c>
      <c r="O62" s="1" t="s">
        <v>1378</v>
      </c>
    </row>
    <row r="63" spans="1:15" x14ac:dyDescent="0.35">
      <c r="A63" s="1" t="s">
        <v>15</v>
      </c>
      <c r="B63" s="1" t="s">
        <v>278</v>
      </c>
      <c r="C63" s="1" t="s">
        <v>197</v>
      </c>
      <c r="D63" s="1" t="s">
        <v>18</v>
      </c>
      <c r="E63" s="1" t="s">
        <v>1258</v>
      </c>
      <c r="F63" s="1" t="s">
        <v>1379</v>
      </c>
      <c r="G63" s="1" t="s">
        <v>45</v>
      </c>
      <c r="H63" s="1" t="s">
        <v>21</v>
      </c>
      <c r="I63" s="1" t="s">
        <v>58</v>
      </c>
      <c r="J63" s="1" t="s">
        <v>131</v>
      </c>
      <c r="K63" s="1" t="s">
        <v>24</v>
      </c>
      <c r="L63" s="1" t="s">
        <v>1232</v>
      </c>
      <c r="M63" s="1" t="s">
        <v>1380</v>
      </c>
      <c r="N63" s="1" t="s">
        <v>1232</v>
      </c>
      <c r="O63" s="1" t="s">
        <v>1380</v>
      </c>
    </row>
    <row r="64" spans="1:15" x14ac:dyDescent="0.35">
      <c r="A64" s="1" t="s">
        <v>15</v>
      </c>
      <c r="B64" s="1" t="s">
        <v>281</v>
      </c>
      <c r="C64" s="1" t="s">
        <v>201</v>
      </c>
      <c r="D64" s="1" t="s">
        <v>18</v>
      </c>
      <c r="E64" s="1" t="s">
        <v>1258</v>
      </c>
      <c r="F64" s="1" t="s">
        <v>1381</v>
      </c>
      <c r="G64" s="1" t="s">
        <v>19</v>
      </c>
      <c r="H64" s="1" t="s">
        <v>135</v>
      </c>
      <c r="I64" s="1" t="s">
        <v>58</v>
      </c>
      <c r="J64" s="1" t="s">
        <v>126</v>
      </c>
      <c r="K64" s="1" t="s">
        <v>24</v>
      </c>
      <c r="L64" s="1" t="s">
        <v>1232</v>
      </c>
      <c r="M64" s="1" t="s">
        <v>1382</v>
      </c>
      <c r="N64" s="1" t="s">
        <v>1232</v>
      </c>
      <c r="O64" s="1" t="s">
        <v>1382</v>
      </c>
    </row>
    <row r="65" spans="1:15" x14ac:dyDescent="0.35">
      <c r="A65" s="1" t="s">
        <v>15</v>
      </c>
      <c r="B65" s="1" t="s">
        <v>285</v>
      </c>
      <c r="C65" s="1" t="s">
        <v>204</v>
      </c>
      <c r="D65" s="1" t="s">
        <v>18</v>
      </c>
      <c r="E65" s="1" t="s">
        <v>1258</v>
      </c>
      <c r="F65" s="1" t="s">
        <v>1383</v>
      </c>
      <c r="G65" s="1" t="s">
        <v>18</v>
      </c>
      <c r="H65" s="1" t="s">
        <v>135</v>
      </c>
      <c r="I65" s="1" t="s">
        <v>58</v>
      </c>
      <c r="J65" s="1" t="s">
        <v>126</v>
      </c>
      <c r="K65" s="1" t="s">
        <v>24</v>
      </c>
      <c r="L65" s="1" t="s">
        <v>1232</v>
      </c>
      <c r="M65" s="1" t="s">
        <v>1384</v>
      </c>
      <c r="N65" s="1" t="s">
        <v>1232</v>
      </c>
      <c r="O65" s="1" t="s">
        <v>1384</v>
      </c>
    </row>
    <row r="66" spans="1:15" x14ac:dyDescent="0.35">
      <c r="A66" s="1" t="s">
        <v>15</v>
      </c>
      <c r="B66" s="1" t="s">
        <v>288</v>
      </c>
      <c r="C66" s="1" t="s">
        <v>208</v>
      </c>
      <c r="D66" s="1" t="s">
        <v>18</v>
      </c>
      <c r="E66" s="1" t="s">
        <v>1258</v>
      </c>
      <c r="F66" s="1" t="s">
        <v>1385</v>
      </c>
      <c r="G66" s="1" t="s">
        <v>29</v>
      </c>
      <c r="H66" s="1" t="s">
        <v>21</v>
      </c>
      <c r="I66" s="1" t="s">
        <v>58</v>
      </c>
      <c r="J66" s="1" t="s">
        <v>143</v>
      </c>
      <c r="K66" s="1" t="s">
        <v>24</v>
      </c>
      <c r="L66" s="1" t="s">
        <v>1232</v>
      </c>
      <c r="M66" s="1" t="s">
        <v>1386</v>
      </c>
      <c r="N66" s="1" t="s">
        <v>1232</v>
      </c>
      <c r="O66" s="1" t="s">
        <v>1386</v>
      </c>
    </row>
    <row r="67" spans="1:15" x14ac:dyDescent="0.35">
      <c r="A67" s="1" t="s">
        <v>15</v>
      </c>
      <c r="B67" s="1" t="s">
        <v>292</v>
      </c>
      <c r="C67" s="1" t="s">
        <v>211</v>
      </c>
      <c r="D67" s="1" t="s">
        <v>18</v>
      </c>
      <c r="E67" s="1" t="s">
        <v>1258</v>
      </c>
      <c r="F67" s="1" t="s">
        <v>1387</v>
      </c>
      <c r="G67" s="1" t="s">
        <v>18</v>
      </c>
      <c r="H67" s="1" t="s">
        <v>21</v>
      </c>
      <c r="I67" s="1" t="s">
        <v>58</v>
      </c>
      <c r="J67" s="1" t="s">
        <v>148</v>
      </c>
      <c r="K67" s="1" t="s">
        <v>24</v>
      </c>
      <c r="L67" s="1" t="s">
        <v>1232</v>
      </c>
      <c r="M67" s="1" t="s">
        <v>1388</v>
      </c>
      <c r="N67" s="1" t="s">
        <v>1232</v>
      </c>
      <c r="O67" s="1" t="s">
        <v>1388</v>
      </c>
    </row>
    <row r="68" spans="1:15" x14ac:dyDescent="0.35">
      <c r="A68" s="1" t="s">
        <v>15</v>
      </c>
      <c r="B68" s="1" t="s">
        <v>295</v>
      </c>
      <c r="C68" s="1" t="s">
        <v>215</v>
      </c>
      <c r="D68" s="1" t="s">
        <v>18</v>
      </c>
      <c r="E68" s="1" t="s">
        <v>1258</v>
      </c>
      <c r="F68" s="1" t="s">
        <v>1389</v>
      </c>
      <c r="G68" s="1" t="s">
        <v>51</v>
      </c>
      <c r="H68" s="1" t="s">
        <v>21</v>
      </c>
      <c r="I68" s="1" t="s">
        <v>58</v>
      </c>
      <c r="J68" s="1" t="s">
        <v>152</v>
      </c>
      <c r="K68" s="1" t="s">
        <v>24</v>
      </c>
      <c r="L68" s="1" t="s">
        <v>1232</v>
      </c>
      <c r="M68" s="1" t="s">
        <v>1390</v>
      </c>
      <c r="N68" s="1" t="s">
        <v>1232</v>
      </c>
      <c r="O68" s="1" t="s">
        <v>1390</v>
      </c>
    </row>
    <row r="69" spans="1:15" x14ac:dyDescent="0.35">
      <c r="A69" s="1" t="s">
        <v>15</v>
      </c>
      <c r="B69" s="1" t="s">
        <v>299</v>
      </c>
      <c r="C69" s="1" t="s">
        <v>218</v>
      </c>
      <c r="D69" s="1" t="s">
        <v>18</v>
      </c>
      <c r="E69" s="1" t="s">
        <v>1258</v>
      </c>
      <c r="F69" s="1" t="s">
        <v>1391</v>
      </c>
      <c r="G69" s="1" t="s">
        <v>18</v>
      </c>
      <c r="H69" s="1" t="s">
        <v>21</v>
      </c>
      <c r="I69" s="1" t="s">
        <v>58</v>
      </c>
      <c r="J69" s="1" t="s">
        <v>143</v>
      </c>
      <c r="K69" s="1" t="s">
        <v>24</v>
      </c>
      <c r="L69" s="1" t="s">
        <v>1232</v>
      </c>
      <c r="M69" s="1" t="s">
        <v>1392</v>
      </c>
      <c r="N69" s="1" t="s">
        <v>1232</v>
      </c>
      <c r="O69" s="1" t="s">
        <v>1392</v>
      </c>
    </row>
    <row r="70" spans="1:15" x14ac:dyDescent="0.35">
      <c r="A70" s="1" t="s">
        <v>15</v>
      </c>
      <c r="B70" s="1" t="s">
        <v>302</v>
      </c>
      <c r="C70" s="1" t="s">
        <v>222</v>
      </c>
      <c r="D70" s="1" t="s">
        <v>18</v>
      </c>
      <c r="E70" s="1" t="s">
        <v>1258</v>
      </c>
      <c r="F70" s="1" t="s">
        <v>1393</v>
      </c>
      <c r="G70" s="1" t="s">
        <v>18</v>
      </c>
      <c r="H70" s="1" t="s">
        <v>135</v>
      </c>
      <c r="I70" s="1" t="s">
        <v>58</v>
      </c>
      <c r="J70" s="1" t="s">
        <v>126</v>
      </c>
      <c r="K70" s="1" t="s">
        <v>24</v>
      </c>
      <c r="L70" s="1" t="s">
        <v>1232</v>
      </c>
      <c r="M70" s="1" t="s">
        <v>1394</v>
      </c>
      <c r="N70" s="1" t="s">
        <v>1232</v>
      </c>
      <c r="O70" s="1" t="s">
        <v>1394</v>
      </c>
    </row>
    <row r="71" spans="1:15" x14ac:dyDescent="0.35">
      <c r="A71" s="1" t="s">
        <v>15</v>
      </c>
      <c r="B71" s="1" t="s">
        <v>306</v>
      </c>
      <c r="C71" s="1" t="s">
        <v>226</v>
      </c>
      <c r="D71" s="1" t="s">
        <v>18</v>
      </c>
      <c r="E71" s="1" t="s">
        <v>1258</v>
      </c>
      <c r="F71" s="1" t="s">
        <v>1395</v>
      </c>
      <c r="G71" s="1" t="s">
        <v>29</v>
      </c>
      <c r="H71" s="1" t="s">
        <v>135</v>
      </c>
      <c r="I71" s="1" t="s">
        <v>58</v>
      </c>
      <c r="J71" s="1" t="s">
        <v>126</v>
      </c>
      <c r="K71" s="1" t="s">
        <v>24</v>
      </c>
      <c r="L71" s="1" t="s">
        <v>1232</v>
      </c>
      <c r="M71" s="1" t="s">
        <v>1396</v>
      </c>
      <c r="N71" s="1" t="s">
        <v>1232</v>
      </c>
      <c r="O71" s="1" t="s">
        <v>1396</v>
      </c>
    </row>
    <row r="72" spans="1:15" x14ac:dyDescent="0.35">
      <c r="A72" s="1" t="s">
        <v>15</v>
      </c>
      <c r="B72" s="1" t="s">
        <v>309</v>
      </c>
      <c r="C72" s="1" t="s">
        <v>61</v>
      </c>
      <c r="D72" s="1" t="s">
        <v>18</v>
      </c>
      <c r="E72" s="1" t="s">
        <v>62</v>
      </c>
      <c r="F72" s="1" t="s">
        <v>1397</v>
      </c>
      <c r="G72" s="1" t="s">
        <v>18</v>
      </c>
      <c r="H72" s="1" t="s">
        <v>21</v>
      </c>
      <c r="I72" s="1" t="s">
        <v>64</v>
      </c>
      <c r="J72" s="1" t="s">
        <v>23</v>
      </c>
      <c r="K72" s="1" t="s">
        <v>24</v>
      </c>
      <c r="L72" s="1" t="s">
        <v>1232</v>
      </c>
      <c r="M72" s="1" t="s">
        <v>1398</v>
      </c>
      <c r="N72" s="1" t="s">
        <v>1232</v>
      </c>
      <c r="O72" s="1" t="s">
        <v>1398</v>
      </c>
    </row>
    <row r="73" spans="1:15" x14ac:dyDescent="0.35">
      <c r="A73" s="1" t="s">
        <v>15</v>
      </c>
      <c r="B73" s="1" t="s">
        <v>313</v>
      </c>
      <c r="C73" s="1" t="s">
        <v>550</v>
      </c>
      <c r="D73" s="1" t="s">
        <v>18</v>
      </c>
      <c r="E73" s="1" t="s">
        <v>1258</v>
      </c>
      <c r="F73" s="1" t="s">
        <v>1399</v>
      </c>
      <c r="G73" s="1" t="s">
        <v>51</v>
      </c>
      <c r="H73" s="1" t="s">
        <v>21</v>
      </c>
      <c r="I73" s="1" t="s">
        <v>64</v>
      </c>
      <c r="J73" s="1" t="s">
        <v>131</v>
      </c>
      <c r="K73" s="1" t="s">
        <v>24</v>
      </c>
      <c r="L73" s="1" t="s">
        <v>1232</v>
      </c>
      <c r="M73" s="1" t="s">
        <v>1400</v>
      </c>
      <c r="N73" s="1" t="s">
        <v>1232</v>
      </c>
      <c r="O73" s="1" t="s">
        <v>1400</v>
      </c>
    </row>
    <row r="74" spans="1:15" x14ac:dyDescent="0.35">
      <c r="A74" s="1" t="s">
        <v>15</v>
      </c>
      <c r="B74" s="1" t="s">
        <v>316</v>
      </c>
      <c r="C74" s="1" t="s">
        <v>554</v>
      </c>
      <c r="D74" s="1" t="s">
        <v>18</v>
      </c>
      <c r="E74" s="1" t="s">
        <v>1258</v>
      </c>
      <c r="F74" s="1" t="s">
        <v>1401</v>
      </c>
      <c r="G74" s="1" t="s">
        <v>29</v>
      </c>
      <c r="H74" s="1" t="s">
        <v>135</v>
      </c>
      <c r="I74" s="1" t="s">
        <v>64</v>
      </c>
      <c r="J74" s="1" t="s">
        <v>126</v>
      </c>
      <c r="K74" s="1" t="s">
        <v>24</v>
      </c>
      <c r="L74" s="1" t="s">
        <v>1232</v>
      </c>
      <c r="M74" s="1" t="s">
        <v>1402</v>
      </c>
      <c r="N74" s="1" t="s">
        <v>1232</v>
      </c>
      <c r="O74" s="1" t="s">
        <v>1402</v>
      </c>
    </row>
    <row r="75" spans="1:15" x14ac:dyDescent="0.35">
      <c r="A75" s="1" t="s">
        <v>15</v>
      </c>
      <c r="B75" s="1" t="s">
        <v>320</v>
      </c>
      <c r="C75" s="1" t="s">
        <v>558</v>
      </c>
      <c r="D75" s="1" t="s">
        <v>18</v>
      </c>
      <c r="E75" s="1" t="s">
        <v>1258</v>
      </c>
      <c r="F75" s="1" t="s">
        <v>1403</v>
      </c>
      <c r="G75" s="1" t="s">
        <v>18</v>
      </c>
      <c r="H75" s="1" t="s">
        <v>135</v>
      </c>
      <c r="I75" s="1" t="s">
        <v>64</v>
      </c>
      <c r="J75" s="1" t="s">
        <v>126</v>
      </c>
      <c r="K75" s="1" t="s">
        <v>24</v>
      </c>
      <c r="L75" s="1" t="s">
        <v>1232</v>
      </c>
      <c r="M75" s="1" t="s">
        <v>1404</v>
      </c>
      <c r="N75" s="1" t="s">
        <v>1232</v>
      </c>
      <c r="O75" s="1" t="s">
        <v>1404</v>
      </c>
    </row>
    <row r="76" spans="1:15" x14ac:dyDescent="0.35">
      <c r="A76" s="1" t="s">
        <v>15</v>
      </c>
      <c r="B76" s="1" t="s">
        <v>324</v>
      </c>
      <c r="C76" s="1" t="s">
        <v>561</v>
      </c>
      <c r="D76" s="1" t="s">
        <v>18</v>
      </c>
      <c r="E76" s="1" t="s">
        <v>1258</v>
      </c>
      <c r="F76" s="1" t="s">
        <v>1405</v>
      </c>
      <c r="G76" s="1" t="s">
        <v>34</v>
      </c>
      <c r="H76" s="1" t="s">
        <v>21</v>
      </c>
      <c r="I76" s="1" t="s">
        <v>64</v>
      </c>
      <c r="J76" s="1" t="s">
        <v>143</v>
      </c>
      <c r="K76" s="1" t="s">
        <v>24</v>
      </c>
      <c r="L76" s="1" t="s">
        <v>1232</v>
      </c>
      <c r="M76" s="1" t="s">
        <v>1406</v>
      </c>
      <c r="N76" s="1" t="s">
        <v>1232</v>
      </c>
      <c r="O76" s="1" t="s">
        <v>1406</v>
      </c>
    </row>
    <row r="77" spans="1:15" x14ac:dyDescent="0.35">
      <c r="A77" s="1" t="s">
        <v>15</v>
      </c>
      <c r="B77" s="1" t="s">
        <v>327</v>
      </c>
      <c r="C77" s="1" t="s">
        <v>565</v>
      </c>
      <c r="D77" s="1" t="s">
        <v>18</v>
      </c>
      <c r="E77" s="1" t="s">
        <v>1258</v>
      </c>
      <c r="F77" s="1" t="s">
        <v>1407</v>
      </c>
      <c r="G77" s="1" t="s">
        <v>18</v>
      </c>
      <c r="H77" s="1" t="s">
        <v>21</v>
      </c>
      <c r="I77" s="1" t="s">
        <v>64</v>
      </c>
      <c r="J77" s="1" t="s">
        <v>148</v>
      </c>
      <c r="K77" s="1" t="s">
        <v>24</v>
      </c>
      <c r="L77" s="1" t="s">
        <v>1232</v>
      </c>
      <c r="M77" s="1" t="s">
        <v>1408</v>
      </c>
      <c r="N77" s="1" t="s">
        <v>1232</v>
      </c>
      <c r="O77" s="1" t="s">
        <v>1408</v>
      </c>
    </row>
    <row r="78" spans="1:15" x14ac:dyDescent="0.35">
      <c r="A78" s="1" t="s">
        <v>15</v>
      </c>
      <c r="B78" s="1" t="s">
        <v>331</v>
      </c>
      <c r="C78" s="1" t="s">
        <v>568</v>
      </c>
      <c r="D78" s="1" t="s">
        <v>18</v>
      </c>
      <c r="E78" s="1" t="s">
        <v>1258</v>
      </c>
      <c r="F78" s="1" t="s">
        <v>1409</v>
      </c>
      <c r="G78" s="1" t="s">
        <v>56</v>
      </c>
      <c r="H78" s="1" t="s">
        <v>21</v>
      </c>
      <c r="I78" s="1" t="s">
        <v>64</v>
      </c>
      <c r="J78" s="1" t="s">
        <v>152</v>
      </c>
      <c r="K78" s="1" t="s">
        <v>24</v>
      </c>
      <c r="L78" s="1" t="s">
        <v>1232</v>
      </c>
      <c r="M78" s="1" t="s">
        <v>1410</v>
      </c>
      <c r="N78" s="1" t="s">
        <v>1232</v>
      </c>
      <c r="O78" s="1" t="s">
        <v>1410</v>
      </c>
    </row>
    <row r="79" spans="1:15" x14ac:dyDescent="0.35">
      <c r="A79" s="1" t="s">
        <v>15</v>
      </c>
      <c r="B79" s="1" t="s">
        <v>334</v>
      </c>
      <c r="C79" s="1" t="s">
        <v>572</v>
      </c>
      <c r="D79" s="1" t="s">
        <v>18</v>
      </c>
      <c r="E79" s="1" t="s">
        <v>1258</v>
      </c>
      <c r="F79" s="1" t="s">
        <v>1411</v>
      </c>
      <c r="G79" s="1" t="s">
        <v>18</v>
      </c>
      <c r="H79" s="1" t="s">
        <v>21</v>
      </c>
      <c r="I79" s="1" t="s">
        <v>64</v>
      </c>
      <c r="J79" s="1" t="s">
        <v>143</v>
      </c>
      <c r="K79" s="1" t="s">
        <v>24</v>
      </c>
      <c r="L79" s="1" t="s">
        <v>1232</v>
      </c>
      <c r="M79" s="1" t="s">
        <v>1412</v>
      </c>
      <c r="N79" s="1" t="s">
        <v>1232</v>
      </c>
      <c r="O79" s="1" t="s">
        <v>1412</v>
      </c>
    </row>
    <row r="80" spans="1:15" x14ac:dyDescent="0.35">
      <c r="A80" s="1" t="s">
        <v>15</v>
      </c>
      <c r="B80" s="1" t="s">
        <v>338</v>
      </c>
      <c r="C80" s="1" t="s">
        <v>575</v>
      </c>
      <c r="D80" s="1" t="s">
        <v>18</v>
      </c>
      <c r="E80" s="1" t="s">
        <v>1258</v>
      </c>
      <c r="F80" s="1" t="s">
        <v>1413</v>
      </c>
      <c r="G80" s="1" t="s">
        <v>18</v>
      </c>
      <c r="H80" s="1" t="s">
        <v>135</v>
      </c>
      <c r="I80" s="1" t="s">
        <v>64</v>
      </c>
      <c r="J80" s="1" t="s">
        <v>126</v>
      </c>
      <c r="K80" s="1" t="s">
        <v>24</v>
      </c>
      <c r="L80" s="1" t="s">
        <v>1232</v>
      </c>
      <c r="M80" s="1" t="s">
        <v>1414</v>
      </c>
      <c r="N80" s="1" t="s">
        <v>1232</v>
      </c>
      <c r="O80" s="1" t="s">
        <v>1414</v>
      </c>
    </row>
    <row r="81" spans="1:15" x14ac:dyDescent="0.35">
      <c r="A81" s="1" t="s">
        <v>15</v>
      </c>
      <c r="B81" s="1" t="s">
        <v>341</v>
      </c>
      <c r="C81" s="1" t="s">
        <v>579</v>
      </c>
      <c r="D81" s="1" t="s">
        <v>18</v>
      </c>
      <c r="E81" s="1" t="s">
        <v>1258</v>
      </c>
      <c r="F81" s="1" t="s">
        <v>1415</v>
      </c>
      <c r="G81" s="1" t="s">
        <v>34</v>
      </c>
      <c r="H81" s="1" t="s">
        <v>135</v>
      </c>
      <c r="I81" s="1" t="s">
        <v>64</v>
      </c>
      <c r="J81" s="1" t="s">
        <v>126</v>
      </c>
      <c r="K81" s="1" t="s">
        <v>24</v>
      </c>
      <c r="L81" s="1" t="s">
        <v>1232</v>
      </c>
      <c r="M81" s="1" t="s">
        <v>1416</v>
      </c>
      <c r="N81" s="1" t="s">
        <v>1232</v>
      </c>
      <c r="O81" s="1" t="s">
        <v>1416</v>
      </c>
    </row>
    <row r="82" spans="1:15" x14ac:dyDescent="0.35">
      <c r="A82" s="1" t="s">
        <v>15</v>
      </c>
      <c r="B82" s="1" t="s">
        <v>345</v>
      </c>
      <c r="C82" s="1" t="s">
        <v>66</v>
      </c>
      <c r="D82" s="1" t="s">
        <v>18</v>
      </c>
      <c r="E82" s="1" t="s">
        <v>67</v>
      </c>
      <c r="F82" s="1" t="s">
        <v>1417</v>
      </c>
      <c r="G82" s="1" t="s">
        <v>18</v>
      </c>
      <c r="H82" s="1" t="s">
        <v>21</v>
      </c>
      <c r="I82" s="1" t="s">
        <v>69</v>
      </c>
      <c r="J82" s="1" t="s">
        <v>23</v>
      </c>
      <c r="K82" s="1" t="s">
        <v>24</v>
      </c>
      <c r="L82" s="1" t="s">
        <v>1232</v>
      </c>
      <c r="M82" s="1" t="s">
        <v>1418</v>
      </c>
      <c r="N82" s="1" t="s">
        <v>1232</v>
      </c>
      <c r="O82" s="1" t="s">
        <v>1418</v>
      </c>
    </row>
    <row r="83" spans="1:15" x14ac:dyDescent="0.35">
      <c r="A83" s="1" t="s">
        <v>15</v>
      </c>
      <c r="B83" s="1" t="s">
        <v>348</v>
      </c>
      <c r="C83" s="1" t="s">
        <v>129</v>
      </c>
      <c r="D83" s="1" t="s">
        <v>18</v>
      </c>
      <c r="E83" s="1" t="s">
        <v>1258</v>
      </c>
      <c r="F83" s="1" t="s">
        <v>1419</v>
      </c>
      <c r="G83" s="1" t="s">
        <v>45</v>
      </c>
      <c r="H83" s="1" t="s">
        <v>21</v>
      </c>
      <c r="I83" s="1" t="s">
        <v>69</v>
      </c>
      <c r="J83" s="1" t="s">
        <v>131</v>
      </c>
      <c r="K83" s="1" t="s">
        <v>24</v>
      </c>
      <c r="L83" s="1" t="s">
        <v>1232</v>
      </c>
      <c r="M83" s="1" t="s">
        <v>1420</v>
      </c>
      <c r="N83" s="1" t="s">
        <v>1232</v>
      </c>
      <c r="O83" s="1" t="s">
        <v>1420</v>
      </c>
    </row>
    <row r="84" spans="1:15" x14ac:dyDescent="0.35">
      <c r="A84" s="1" t="s">
        <v>15</v>
      </c>
      <c r="B84" s="1" t="s">
        <v>352</v>
      </c>
      <c r="C84" s="1" t="s">
        <v>133</v>
      </c>
      <c r="D84" s="1" t="s">
        <v>18</v>
      </c>
      <c r="E84" s="1" t="s">
        <v>1258</v>
      </c>
      <c r="F84" s="1" t="s">
        <v>1421</v>
      </c>
      <c r="G84" s="1" t="s">
        <v>19</v>
      </c>
      <c r="H84" s="1" t="s">
        <v>135</v>
      </c>
      <c r="I84" s="1" t="s">
        <v>69</v>
      </c>
      <c r="J84" s="1" t="s">
        <v>126</v>
      </c>
      <c r="K84" s="1" t="s">
        <v>24</v>
      </c>
      <c r="L84" s="1" t="s">
        <v>1232</v>
      </c>
      <c r="M84" s="1" t="s">
        <v>1422</v>
      </c>
      <c r="N84" s="1" t="s">
        <v>1232</v>
      </c>
      <c r="O84" s="1" t="s">
        <v>1422</v>
      </c>
    </row>
    <row r="85" spans="1:15" x14ac:dyDescent="0.35">
      <c r="A85" s="1" t="s">
        <v>15</v>
      </c>
      <c r="B85" s="1" t="s">
        <v>355</v>
      </c>
      <c r="C85" s="1" t="s">
        <v>138</v>
      </c>
      <c r="D85" s="1" t="s">
        <v>18</v>
      </c>
      <c r="E85" s="1" t="s">
        <v>1258</v>
      </c>
      <c r="F85" s="1" t="s">
        <v>1423</v>
      </c>
      <c r="G85" s="1" t="s">
        <v>18</v>
      </c>
      <c r="H85" s="1" t="s">
        <v>135</v>
      </c>
      <c r="I85" s="1" t="s">
        <v>69</v>
      </c>
      <c r="J85" s="1" t="s">
        <v>126</v>
      </c>
      <c r="K85" s="1" t="s">
        <v>24</v>
      </c>
      <c r="L85" s="1" t="s">
        <v>1232</v>
      </c>
      <c r="M85" s="1" t="s">
        <v>1424</v>
      </c>
      <c r="N85" s="1" t="s">
        <v>1232</v>
      </c>
      <c r="O85" s="1" t="s">
        <v>1424</v>
      </c>
    </row>
    <row r="86" spans="1:15" x14ac:dyDescent="0.35">
      <c r="A86" s="1" t="s">
        <v>15</v>
      </c>
      <c r="B86" s="1" t="s">
        <v>359</v>
      </c>
      <c r="C86" s="1" t="s">
        <v>141</v>
      </c>
      <c r="D86" s="1" t="s">
        <v>18</v>
      </c>
      <c r="E86" s="1" t="s">
        <v>1258</v>
      </c>
      <c r="F86" s="1" t="s">
        <v>1425</v>
      </c>
      <c r="G86" s="1" t="s">
        <v>29</v>
      </c>
      <c r="H86" s="1" t="s">
        <v>21</v>
      </c>
      <c r="I86" s="1" t="s">
        <v>69</v>
      </c>
      <c r="J86" s="1" t="s">
        <v>143</v>
      </c>
      <c r="K86" s="1" t="s">
        <v>24</v>
      </c>
      <c r="L86" s="1" t="s">
        <v>1232</v>
      </c>
      <c r="M86" s="1" t="s">
        <v>1426</v>
      </c>
      <c r="N86" s="1" t="s">
        <v>1232</v>
      </c>
      <c r="O86" s="1" t="s">
        <v>1426</v>
      </c>
    </row>
    <row r="87" spans="1:15" x14ac:dyDescent="0.35">
      <c r="A87" s="1" t="s">
        <v>15</v>
      </c>
      <c r="B87" s="1" t="s">
        <v>362</v>
      </c>
      <c r="C87" s="1" t="s">
        <v>146</v>
      </c>
      <c r="D87" s="1" t="s">
        <v>18</v>
      </c>
      <c r="E87" s="1" t="s">
        <v>1258</v>
      </c>
      <c r="F87" s="1" t="s">
        <v>1427</v>
      </c>
      <c r="G87" s="1" t="s">
        <v>18</v>
      </c>
      <c r="H87" s="1" t="s">
        <v>21</v>
      </c>
      <c r="I87" s="1" t="s">
        <v>69</v>
      </c>
      <c r="J87" s="1" t="s">
        <v>148</v>
      </c>
      <c r="K87" s="1" t="s">
        <v>24</v>
      </c>
      <c r="L87" s="1" t="s">
        <v>1232</v>
      </c>
      <c r="M87" s="1" t="s">
        <v>1428</v>
      </c>
      <c r="N87" s="1" t="s">
        <v>1232</v>
      </c>
      <c r="O87" s="1" t="s">
        <v>1428</v>
      </c>
    </row>
    <row r="88" spans="1:15" x14ac:dyDescent="0.35">
      <c r="A88" s="1" t="s">
        <v>15</v>
      </c>
      <c r="B88" s="1" t="s">
        <v>366</v>
      </c>
      <c r="C88" s="1" t="s">
        <v>150</v>
      </c>
      <c r="D88" s="1" t="s">
        <v>18</v>
      </c>
      <c r="E88" s="1" t="s">
        <v>1258</v>
      </c>
      <c r="F88" s="1" t="s">
        <v>1429</v>
      </c>
      <c r="G88" s="1" t="s">
        <v>51</v>
      </c>
      <c r="H88" s="1" t="s">
        <v>21</v>
      </c>
      <c r="I88" s="1" t="s">
        <v>69</v>
      </c>
      <c r="J88" s="1" t="s">
        <v>152</v>
      </c>
      <c r="K88" s="1" t="s">
        <v>24</v>
      </c>
      <c r="L88" s="1" t="s">
        <v>1232</v>
      </c>
      <c r="M88" s="1" t="s">
        <v>1430</v>
      </c>
      <c r="N88" s="1" t="s">
        <v>1232</v>
      </c>
      <c r="O88" s="1" t="s">
        <v>1430</v>
      </c>
    </row>
    <row r="89" spans="1:15" x14ac:dyDescent="0.35">
      <c r="A89" s="1" t="s">
        <v>15</v>
      </c>
      <c r="B89" s="1" t="s">
        <v>369</v>
      </c>
      <c r="C89" s="1" t="s">
        <v>155</v>
      </c>
      <c r="D89" s="1" t="s">
        <v>18</v>
      </c>
      <c r="E89" s="1" t="s">
        <v>1258</v>
      </c>
      <c r="F89" s="1" t="s">
        <v>1431</v>
      </c>
      <c r="G89" s="1" t="s">
        <v>18</v>
      </c>
      <c r="H89" s="1" t="s">
        <v>21</v>
      </c>
      <c r="I89" s="1" t="s">
        <v>69</v>
      </c>
      <c r="J89" s="1" t="s">
        <v>143</v>
      </c>
      <c r="K89" s="1" t="s">
        <v>24</v>
      </c>
      <c r="L89" s="1" t="s">
        <v>1232</v>
      </c>
      <c r="M89" s="1" t="s">
        <v>1432</v>
      </c>
      <c r="N89" s="1" t="s">
        <v>1232</v>
      </c>
      <c r="O89" s="1" t="s">
        <v>1432</v>
      </c>
    </row>
    <row r="90" spans="1:15" x14ac:dyDescent="0.35">
      <c r="A90" s="1" t="s">
        <v>15</v>
      </c>
      <c r="B90" s="1" t="s">
        <v>373</v>
      </c>
      <c r="C90" s="1" t="s">
        <v>158</v>
      </c>
      <c r="D90" s="1" t="s">
        <v>18</v>
      </c>
      <c r="E90" s="1" t="s">
        <v>1258</v>
      </c>
      <c r="F90" s="1" t="s">
        <v>1433</v>
      </c>
      <c r="G90" s="1" t="s">
        <v>18</v>
      </c>
      <c r="H90" s="1" t="s">
        <v>135</v>
      </c>
      <c r="I90" s="1" t="s">
        <v>69</v>
      </c>
      <c r="J90" s="1" t="s">
        <v>126</v>
      </c>
      <c r="K90" s="1" t="s">
        <v>24</v>
      </c>
      <c r="L90" s="1" t="s">
        <v>1232</v>
      </c>
      <c r="M90" s="1" t="s">
        <v>1434</v>
      </c>
      <c r="N90" s="1" t="s">
        <v>1232</v>
      </c>
      <c r="O90" s="1" t="s">
        <v>1434</v>
      </c>
    </row>
    <row r="91" spans="1:15" x14ac:dyDescent="0.35">
      <c r="A91" s="1" t="s">
        <v>15</v>
      </c>
      <c r="B91" s="1" t="s">
        <v>377</v>
      </c>
      <c r="C91" s="1" t="s">
        <v>162</v>
      </c>
      <c r="D91" s="1" t="s">
        <v>18</v>
      </c>
      <c r="E91" s="1" t="s">
        <v>1258</v>
      </c>
      <c r="F91" s="1" t="s">
        <v>1435</v>
      </c>
      <c r="G91" s="1" t="s">
        <v>29</v>
      </c>
      <c r="H91" s="1" t="s">
        <v>135</v>
      </c>
      <c r="I91" s="1" t="s">
        <v>69</v>
      </c>
      <c r="J91" s="1" t="s">
        <v>126</v>
      </c>
      <c r="K91" s="1" t="s">
        <v>24</v>
      </c>
      <c r="L91" s="1" t="s">
        <v>1232</v>
      </c>
      <c r="M91" s="1" t="s">
        <v>1436</v>
      </c>
      <c r="N91" s="1" t="s">
        <v>1232</v>
      </c>
      <c r="O91" s="1" t="s">
        <v>1436</v>
      </c>
    </row>
    <row r="92" spans="1:15" x14ac:dyDescent="0.35">
      <c r="A92" s="1" t="s">
        <v>15</v>
      </c>
      <c r="B92" s="1" t="s">
        <v>380</v>
      </c>
      <c r="C92" s="1" t="s">
        <v>72</v>
      </c>
      <c r="D92" s="1" t="s">
        <v>18</v>
      </c>
      <c r="E92" s="1" t="s">
        <v>73</v>
      </c>
      <c r="F92" s="1" t="s">
        <v>1437</v>
      </c>
      <c r="G92" s="1" t="s">
        <v>18</v>
      </c>
      <c r="H92" s="1" t="s">
        <v>21</v>
      </c>
      <c r="I92" s="1" t="s">
        <v>75</v>
      </c>
      <c r="J92" s="1" t="s">
        <v>23</v>
      </c>
      <c r="K92" s="1" t="s">
        <v>24</v>
      </c>
      <c r="L92" s="1" t="s">
        <v>1232</v>
      </c>
      <c r="M92" s="1" t="s">
        <v>1438</v>
      </c>
      <c r="N92" s="1" t="s">
        <v>1232</v>
      </c>
      <c r="O92" s="1" t="s">
        <v>1438</v>
      </c>
    </row>
    <row r="93" spans="1:15" x14ac:dyDescent="0.35">
      <c r="A93" s="1" t="s">
        <v>15</v>
      </c>
      <c r="B93" s="1" t="s">
        <v>384</v>
      </c>
      <c r="C93" s="1" t="s">
        <v>321</v>
      </c>
      <c r="D93" s="1" t="s">
        <v>18</v>
      </c>
      <c r="E93" s="1" t="s">
        <v>1258</v>
      </c>
      <c r="F93" s="1" t="s">
        <v>1439</v>
      </c>
      <c r="G93" s="1" t="s">
        <v>51</v>
      </c>
      <c r="H93" s="1" t="s">
        <v>21</v>
      </c>
      <c r="I93" s="1" t="s">
        <v>75</v>
      </c>
      <c r="J93" s="1" t="s">
        <v>131</v>
      </c>
      <c r="K93" s="1" t="s">
        <v>24</v>
      </c>
      <c r="L93" s="1" t="s">
        <v>1232</v>
      </c>
      <c r="M93" s="1" t="s">
        <v>1440</v>
      </c>
      <c r="N93" s="1" t="s">
        <v>1232</v>
      </c>
      <c r="O93" s="1" t="s">
        <v>1440</v>
      </c>
    </row>
    <row r="94" spans="1:15" x14ac:dyDescent="0.35">
      <c r="A94" s="1" t="s">
        <v>15</v>
      </c>
      <c r="B94" s="1" t="s">
        <v>388</v>
      </c>
      <c r="C94" s="1" t="s">
        <v>325</v>
      </c>
      <c r="D94" s="1" t="s">
        <v>18</v>
      </c>
      <c r="E94" s="1" t="s">
        <v>1258</v>
      </c>
      <c r="F94" s="1" t="s">
        <v>1441</v>
      </c>
      <c r="G94" s="1" t="s">
        <v>29</v>
      </c>
      <c r="H94" s="1" t="s">
        <v>135</v>
      </c>
      <c r="I94" s="1" t="s">
        <v>75</v>
      </c>
      <c r="J94" s="1" t="s">
        <v>126</v>
      </c>
      <c r="K94" s="1" t="s">
        <v>24</v>
      </c>
      <c r="L94" s="1" t="s">
        <v>1232</v>
      </c>
      <c r="M94" s="1" t="s">
        <v>1442</v>
      </c>
      <c r="N94" s="1" t="s">
        <v>1232</v>
      </c>
      <c r="O94" s="1" t="s">
        <v>1442</v>
      </c>
    </row>
    <row r="95" spans="1:15" x14ac:dyDescent="0.35">
      <c r="A95" s="1" t="s">
        <v>15</v>
      </c>
      <c r="B95" s="1" t="s">
        <v>392</v>
      </c>
      <c r="C95" s="1" t="s">
        <v>328</v>
      </c>
      <c r="D95" s="1" t="s">
        <v>18</v>
      </c>
      <c r="E95" s="1" t="s">
        <v>1258</v>
      </c>
      <c r="F95" s="1" t="s">
        <v>1443</v>
      </c>
      <c r="G95" s="1" t="s">
        <v>18</v>
      </c>
      <c r="H95" s="1" t="s">
        <v>135</v>
      </c>
      <c r="I95" s="1" t="s">
        <v>75</v>
      </c>
      <c r="J95" s="1" t="s">
        <v>126</v>
      </c>
      <c r="K95" s="1" t="s">
        <v>24</v>
      </c>
      <c r="L95" s="1" t="s">
        <v>1232</v>
      </c>
      <c r="M95" s="1" t="s">
        <v>1444</v>
      </c>
      <c r="N95" s="1" t="s">
        <v>1232</v>
      </c>
      <c r="O95" s="1" t="s">
        <v>1444</v>
      </c>
    </row>
    <row r="96" spans="1:15" x14ac:dyDescent="0.35">
      <c r="A96" s="1" t="s">
        <v>15</v>
      </c>
      <c r="B96" s="1" t="s">
        <v>396</v>
      </c>
      <c r="C96" s="1" t="s">
        <v>332</v>
      </c>
      <c r="D96" s="1" t="s">
        <v>18</v>
      </c>
      <c r="E96" s="1" t="s">
        <v>1258</v>
      </c>
      <c r="F96" s="1" t="s">
        <v>1445</v>
      </c>
      <c r="G96" s="1" t="s">
        <v>34</v>
      </c>
      <c r="H96" s="1" t="s">
        <v>21</v>
      </c>
      <c r="I96" s="1" t="s">
        <v>75</v>
      </c>
      <c r="J96" s="1" t="s">
        <v>143</v>
      </c>
      <c r="K96" s="1" t="s">
        <v>24</v>
      </c>
      <c r="L96" s="1" t="s">
        <v>1232</v>
      </c>
      <c r="M96" s="1" t="s">
        <v>1446</v>
      </c>
      <c r="N96" s="1" t="s">
        <v>1232</v>
      </c>
      <c r="O96" s="1" t="s">
        <v>1446</v>
      </c>
    </row>
    <row r="97" spans="1:15" x14ac:dyDescent="0.35">
      <c r="A97" s="1" t="s">
        <v>15</v>
      </c>
      <c r="B97" s="1" t="s">
        <v>399</v>
      </c>
      <c r="C97" s="1" t="s">
        <v>335</v>
      </c>
      <c r="D97" s="1" t="s">
        <v>18</v>
      </c>
      <c r="E97" s="1" t="s">
        <v>1258</v>
      </c>
      <c r="F97" s="1" t="s">
        <v>1447</v>
      </c>
      <c r="G97" s="1" t="s">
        <v>18</v>
      </c>
      <c r="H97" s="1" t="s">
        <v>21</v>
      </c>
      <c r="I97" s="1" t="s">
        <v>75</v>
      </c>
      <c r="J97" s="1" t="s">
        <v>148</v>
      </c>
      <c r="K97" s="1" t="s">
        <v>24</v>
      </c>
      <c r="L97" s="1" t="s">
        <v>1232</v>
      </c>
      <c r="M97" s="1" t="s">
        <v>1448</v>
      </c>
      <c r="N97" s="1" t="s">
        <v>1232</v>
      </c>
      <c r="O97" s="1" t="s">
        <v>1448</v>
      </c>
    </row>
    <row r="98" spans="1:15" x14ac:dyDescent="0.35">
      <c r="A98" s="1" t="s">
        <v>15</v>
      </c>
      <c r="B98" s="1" t="s">
        <v>403</v>
      </c>
      <c r="C98" s="1" t="s">
        <v>339</v>
      </c>
      <c r="D98" s="1" t="s">
        <v>18</v>
      </c>
      <c r="E98" s="1" t="s">
        <v>1258</v>
      </c>
      <c r="F98" s="1" t="s">
        <v>1449</v>
      </c>
      <c r="G98" s="1" t="s">
        <v>56</v>
      </c>
      <c r="H98" s="1" t="s">
        <v>21</v>
      </c>
      <c r="I98" s="1" t="s">
        <v>75</v>
      </c>
      <c r="J98" s="1" t="s">
        <v>152</v>
      </c>
      <c r="K98" s="1" t="s">
        <v>24</v>
      </c>
      <c r="L98" s="1" t="s">
        <v>1232</v>
      </c>
      <c r="M98" s="1" t="s">
        <v>1450</v>
      </c>
      <c r="N98" s="1" t="s">
        <v>1232</v>
      </c>
      <c r="O98" s="1" t="s">
        <v>1450</v>
      </c>
    </row>
    <row r="99" spans="1:15" x14ac:dyDescent="0.35">
      <c r="A99" s="1" t="s">
        <v>15</v>
      </c>
      <c r="B99" s="1" t="s">
        <v>406</v>
      </c>
      <c r="C99" s="1" t="s">
        <v>342</v>
      </c>
      <c r="D99" s="1" t="s">
        <v>18</v>
      </c>
      <c r="E99" s="1" t="s">
        <v>1258</v>
      </c>
      <c r="F99" s="1" t="s">
        <v>1451</v>
      </c>
      <c r="G99" s="1" t="s">
        <v>18</v>
      </c>
      <c r="H99" s="1" t="s">
        <v>21</v>
      </c>
      <c r="I99" s="1" t="s">
        <v>75</v>
      </c>
      <c r="J99" s="1" t="s">
        <v>143</v>
      </c>
      <c r="K99" s="1" t="s">
        <v>24</v>
      </c>
      <c r="L99" s="1" t="s">
        <v>1232</v>
      </c>
      <c r="M99" s="1" t="s">
        <v>1452</v>
      </c>
      <c r="N99" s="1" t="s">
        <v>1232</v>
      </c>
      <c r="O99" s="1" t="s">
        <v>1452</v>
      </c>
    </row>
    <row r="100" spans="1:15" x14ac:dyDescent="0.35">
      <c r="A100" s="1" t="s">
        <v>15</v>
      </c>
      <c r="B100" s="1" t="s">
        <v>410</v>
      </c>
      <c r="C100" s="1" t="s">
        <v>346</v>
      </c>
      <c r="D100" s="1" t="s">
        <v>18</v>
      </c>
      <c r="E100" s="1" t="s">
        <v>1258</v>
      </c>
      <c r="F100" s="1" t="s">
        <v>1453</v>
      </c>
      <c r="G100" s="1" t="s">
        <v>18</v>
      </c>
      <c r="H100" s="1" t="s">
        <v>135</v>
      </c>
      <c r="I100" s="1" t="s">
        <v>75</v>
      </c>
      <c r="J100" s="1" t="s">
        <v>126</v>
      </c>
      <c r="K100" s="1" t="s">
        <v>24</v>
      </c>
      <c r="L100" s="1" t="s">
        <v>1232</v>
      </c>
      <c r="M100" s="1" t="s">
        <v>1454</v>
      </c>
      <c r="N100" s="1" t="s">
        <v>1232</v>
      </c>
      <c r="O100" s="1" t="s">
        <v>1454</v>
      </c>
    </row>
    <row r="101" spans="1:15" x14ac:dyDescent="0.35">
      <c r="A101" s="1" t="s">
        <v>15</v>
      </c>
      <c r="B101" s="1" t="s">
        <v>414</v>
      </c>
      <c r="C101" s="1" t="s">
        <v>349</v>
      </c>
      <c r="D101" s="1" t="s">
        <v>18</v>
      </c>
      <c r="E101" s="1" t="s">
        <v>1258</v>
      </c>
      <c r="F101" s="1" t="s">
        <v>1455</v>
      </c>
      <c r="G101" s="1" t="s">
        <v>34</v>
      </c>
      <c r="H101" s="1" t="s">
        <v>135</v>
      </c>
      <c r="I101" s="1" t="s">
        <v>75</v>
      </c>
      <c r="J101" s="1" t="s">
        <v>126</v>
      </c>
      <c r="K101" s="1" t="s">
        <v>24</v>
      </c>
      <c r="L101" s="1" t="s">
        <v>1232</v>
      </c>
      <c r="M101" s="1" t="s">
        <v>1456</v>
      </c>
      <c r="N101" s="1" t="s">
        <v>1232</v>
      </c>
      <c r="O101" s="1" t="s">
        <v>1456</v>
      </c>
    </row>
    <row r="102" spans="1:15" x14ac:dyDescent="0.35">
      <c r="A102" s="1" t="s">
        <v>15</v>
      </c>
      <c r="B102" s="1" t="s">
        <v>417</v>
      </c>
      <c r="C102" s="1" t="s">
        <v>77</v>
      </c>
      <c r="D102" s="1" t="s">
        <v>18</v>
      </c>
      <c r="E102" s="1" t="s">
        <v>78</v>
      </c>
      <c r="F102" s="1" t="s">
        <v>1457</v>
      </c>
      <c r="G102" s="1" t="s">
        <v>18</v>
      </c>
      <c r="H102" s="1" t="s">
        <v>21</v>
      </c>
      <c r="I102" s="1" t="s">
        <v>80</v>
      </c>
      <c r="J102" s="1" t="s">
        <v>23</v>
      </c>
      <c r="K102" s="1" t="s">
        <v>24</v>
      </c>
      <c r="L102" s="1" t="s">
        <v>1232</v>
      </c>
      <c r="M102" s="1" t="s">
        <v>1458</v>
      </c>
      <c r="N102" s="1" t="s">
        <v>1232</v>
      </c>
      <c r="O102" s="1" t="s">
        <v>1458</v>
      </c>
    </row>
    <row r="103" spans="1:15" x14ac:dyDescent="0.35">
      <c r="A103" s="1" t="s">
        <v>15</v>
      </c>
      <c r="B103" s="1" t="s">
        <v>421</v>
      </c>
      <c r="C103" s="1" t="s">
        <v>166</v>
      </c>
      <c r="D103" s="1" t="s">
        <v>18</v>
      </c>
      <c r="E103" s="1" t="s">
        <v>1258</v>
      </c>
      <c r="F103" s="1" t="s">
        <v>1459</v>
      </c>
      <c r="G103" s="1" t="s">
        <v>45</v>
      </c>
      <c r="H103" s="1" t="s">
        <v>21</v>
      </c>
      <c r="I103" s="1" t="s">
        <v>80</v>
      </c>
      <c r="J103" s="1" t="s">
        <v>131</v>
      </c>
      <c r="K103" s="1" t="s">
        <v>24</v>
      </c>
      <c r="L103" s="1" t="s">
        <v>1232</v>
      </c>
      <c r="M103" s="1" t="s">
        <v>1460</v>
      </c>
      <c r="N103" s="1" t="s">
        <v>1232</v>
      </c>
      <c r="O103" s="1" t="s">
        <v>1460</v>
      </c>
    </row>
    <row r="104" spans="1:15" x14ac:dyDescent="0.35">
      <c r="A104" s="1" t="s">
        <v>15</v>
      </c>
      <c r="B104" s="1" t="s">
        <v>425</v>
      </c>
      <c r="C104" s="1" t="s">
        <v>169</v>
      </c>
      <c r="D104" s="1" t="s">
        <v>18</v>
      </c>
      <c r="E104" s="1" t="s">
        <v>1258</v>
      </c>
      <c r="F104" s="1" t="s">
        <v>1461</v>
      </c>
      <c r="G104" s="1" t="s">
        <v>19</v>
      </c>
      <c r="H104" s="1" t="s">
        <v>135</v>
      </c>
      <c r="I104" s="1" t="s">
        <v>80</v>
      </c>
      <c r="J104" s="1" t="s">
        <v>126</v>
      </c>
      <c r="K104" s="1" t="s">
        <v>24</v>
      </c>
      <c r="L104" s="1" t="s">
        <v>1232</v>
      </c>
      <c r="M104" s="1" t="s">
        <v>1462</v>
      </c>
      <c r="N104" s="1" t="s">
        <v>1232</v>
      </c>
      <c r="O104" s="1" t="s">
        <v>1462</v>
      </c>
    </row>
    <row r="105" spans="1:15" x14ac:dyDescent="0.35">
      <c r="A105" s="1" t="s">
        <v>15</v>
      </c>
      <c r="B105" s="1" t="s">
        <v>428</v>
      </c>
      <c r="C105" s="1" t="s">
        <v>173</v>
      </c>
      <c r="D105" s="1" t="s">
        <v>18</v>
      </c>
      <c r="E105" s="1" t="s">
        <v>1258</v>
      </c>
      <c r="F105" s="1" t="s">
        <v>1463</v>
      </c>
      <c r="G105" s="1" t="s">
        <v>18</v>
      </c>
      <c r="H105" s="1" t="s">
        <v>135</v>
      </c>
      <c r="I105" s="1" t="s">
        <v>80</v>
      </c>
      <c r="J105" s="1" t="s">
        <v>126</v>
      </c>
      <c r="K105" s="1" t="s">
        <v>24</v>
      </c>
      <c r="L105" s="1" t="s">
        <v>1232</v>
      </c>
      <c r="M105" s="1" t="s">
        <v>1464</v>
      </c>
      <c r="N105" s="1" t="s">
        <v>1232</v>
      </c>
      <c r="O105" s="1" t="s">
        <v>1464</v>
      </c>
    </row>
    <row r="106" spans="1:15" x14ac:dyDescent="0.35">
      <c r="A106" s="1" t="s">
        <v>15</v>
      </c>
      <c r="B106" s="1" t="s">
        <v>432</v>
      </c>
      <c r="C106" s="1" t="s">
        <v>176</v>
      </c>
      <c r="D106" s="1" t="s">
        <v>18</v>
      </c>
      <c r="E106" s="1" t="s">
        <v>1258</v>
      </c>
      <c r="F106" s="1" t="s">
        <v>1465</v>
      </c>
      <c r="G106" s="1" t="s">
        <v>29</v>
      </c>
      <c r="H106" s="1" t="s">
        <v>21</v>
      </c>
      <c r="I106" s="1" t="s">
        <v>80</v>
      </c>
      <c r="J106" s="1" t="s">
        <v>143</v>
      </c>
      <c r="K106" s="1" t="s">
        <v>24</v>
      </c>
      <c r="L106" s="1" t="s">
        <v>1232</v>
      </c>
      <c r="M106" s="1" t="s">
        <v>1466</v>
      </c>
      <c r="N106" s="1" t="s">
        <v>1232</v>
      </c>
      <c r="O106" s="1" t="s">
        <v>1466</v>
      </c>
    </row>
    <row r="107" spans="1:15" x14ac:dyDescent="0.35">
      <c r="A107" s="1" t="s">
        <v>15</v>
      </c>
      <c r="B107" s="1" t="s">
        <v>436</v>
      </c>
      <c r="C107" s="1" t="s">
        <v>180</v>
      </c>
      <c r="D107" s="1" t="s">
        <v>18</v>
      </c>
      <c r="E107" s="1" t="s">
        <v>1258</v>
      </c>
      <c r="F107" s="1" t="s">
        <v>1467</v>
      </c>
      <c r="G107" s="1" t="s">
        <v>18</v>
      </c>
      <c r="H107" s="1" t="s">
        <v>21</v>
      </c>
      <c r="I107" s="1" t="s">
        <v>80</v>
      </c>
      <c r="J107" s="1" t="s">
        <v>148</v>
      </c>
      <c r="K107" s="1" t="s">
        <v>24</v>
      </c>
      <c r="L107" s="1" t="s">
        <v>1232</v>
      </c>
      <c r="M107" s="1" t="s">
        <v>1468</v>
      </c>
      <c r="N107" s="1" t="s">
        <v>1232</v>
      </c>
      <c r="O107" s="1" t="s">
        <v>1468</v>
      </c>
    </row>
    <row r="108" spans="1:15" x14ac:dyDescent="0.35">
      <c r="A108" s="1" t="s">
        <v>15</v>
      </c>
      <c r="B108" s="1" t="s">
        <v>439</v>
      </c>
      <c r="C108" s="1" t="s">
        <v>183</v>
      </c>
      <c r="D108" s="1" t="s">
        <v>18</v>
      </c>
      <c r="E108" s="1" t="s">
        <v>1258</v>
      </c>
      <c r="F108" s="1" t="s">
        <v>1469</v>
      </c>
      <c r="G108" s="1" t="s">
        <v>51</v>
      </c>
      <c r="H108" s="1" t="s">
        <v>21</v>
      </c>
      <c r="I108" s="1" t="s">
        <v>80</v>
      </c>
      <c r="J108" s="1" t="s">
        <v>152</v>
      </c>
      <c r="K108" s="1" t="s">
        <v>24</v>
      </c>
      <c r="L108" s="1" t="s">
        <v>1232</v>
      </c>
      <c r="M108" s="1" t="s">
        <v>1470</v>
      </c>
      <c r="N108" s="1" t="s">
        <v>1232</v>
      </c>
      <c r="O108" s="1" t="s">
        <v>1470</v>
      </c>
    </row>
    <row r="109" spans="1:15" x14ac:dyDescent="0.35">
      <c r="A109" s="1" t="s">
        <v>15</v>
      </c>
      <c r="B109" s="1" t="s">
        <v>443</v>
      </c>
      <c r="C109" s="1" t="s">
        <v>187</v>
      </c>
      <c r="D109" s="1" t="s">
        <v>18</v>
      </c>
      <c r="E109" s="1" t="s">
        <v>1258</v>
      </c>
      <c r="F109" s="1" t="s">
        <v>1471</v>
      </c>
      <c r="G109" s="1" t="s">
        <v>18</v>
      </c>
      <c r="H109" s="1" t="s">
        <v>21</v>
      </c>
      <c r="I109" s="1" t="s">
        <v>80</v>
      </c>
      <c r="J109" s="1" t="s">
        <v>143</v>
      </c>
      <c r="K109" s="1" t="s">
        <v>24</v>
      </c>
      <c r="L109" s="1" t="s">
        <v>1232</v>
      </c>
      <c r="M109" s="1" t="s">
        <v>1472</v>
      </c>
      <c r="N109" s="1" t="s">
        <v>1232</v>
      </c>
      <c r="O109" s="1" t="s">
        <v>1472</v>
      </c>
    </row>
    <row r="110" spans="1:15" x14ac:dyDescent="0.35">
      <c r="A110" s="1" t="s">
        <v>15</v>
      </c>
      <c r="B110" s="1" t="s">
        <v>447</v>
      </c>
      <c r="C110" s="1" t="s">
        <v>190</v>
      </c>
      <c r="D110" s="1" t="s">
        <v>18</v>
      </c>
      <c r="E110" s="1" t="s">
        <v>1258</v>
      </c>
      <c r="F110" s="1" t="s">
        <v>1473</v>
      </c>
      <c r="G110" s="1" t="s">
        <v>18</v>
      </c>
      <c r="H110" s="1" t="s">
        <v>135</v>
      </c>
      <c r="I110" s="1" t="s">
        <v>80</v>
      </c>
      <c r="J110" s="1" t="s">
        <v>126</v>
      </c>
      <c r="K110" s="1" t="s">
        <v>24</v>
      </c>
      <c r="L110" s="1" t="s">
        <v>1232</v>
      </c>
      <c r="M110" s="1" t="s">
        <v>1474</v>
      </c>
      <c r="N110" s="1" t="s">
        <v>1232</v>
      </c>
      <c r="O110" s="1" t="s">
        <v>1474</v>
      </c>
    </row>
    <row r="111" spans="1:15" x14ac:dyDescent="0.35">
      <c r="A111" s="1" t="s">
        <v>15</v>
      </c>
      <c r="B111" s="1" t="s">
        <v>451</v>
      </c>
      <c r="C111" s="1" t="s">
        <v>194</v>
      </c>
      <c r="D111" s="1" t="s">
        <v>18</v>
      </c>
      <c r="E111" s="1" t="s">
        <v>1258</v>
      </c>
      <c r="F111" s="1" t="s">
        <v>1475</v>
      </c>
      <c r="G111" s="1" t="s">
        <v>29</v>
      </c>
      <c r="H111" s="1" t="s">
        <v>135</v>
      </c>
      <c r="I111" s="1" t="s">
        <v>80</v>
      </c>
      <c r="J111" s="1" t="s">
        <v>126</v>
      </c>
      <c r="K111" s="1" t="s">
        <v>24</v>
      </c>
      <c r="L111" s="1" t="s">
        <v>1232</v>
      </c>
      <c r="M111" s="1" t="s">
        <v>1476</v>
      </c>
      <c r="N111" s="1" t="s">
        <v>1232</v>
      </c>
      <c r="O111" s="1" t="s">
        <v>1476</v>
      </c>
    </row>
    <row r="112" spans="1:15" x14ac:dyDescent="0.35">
      <c r="A112" s="1" t="s">
        <v>15</v>
      </c>
      <c r="B112" s="1" t="s">
        <v>455</v>
      </c>
      <c r="C112" s="1" t="s">
        <v>113</v>
      </c>
      <c r="D112" s="1" t="s">
        <v>18</v>
      </c>
      <c r="E112" s="1" t="s">
        <v>84</v>
      </c>
      <c r="F112" s="1" t="s">
        <v>1477</v>
      </c>
      <c r="G112" s="1" t="s">
        <v>18</v>
      </c>
      <c r="H112" s="1" t="s">
        <v>21</v>
      </c>
      <c r="I112" s="1" t="s">
        <v>115</v>
      </c>
      <c r="J112" s="1" t="s">
        <v>23</v>
      </c>
      <c r="K112" s="1" t="s">
        <v>24</v>
      </c>
      <c r="L112" s="1" t="s">
        <v>1232</v>
      </c>
      <c r="M112" s="1" t="s">
        <v>1478</v>
      </c>
      <c r="N112" s="1" t="s">
        <v>1232</v>
      </c>
      <c r="O112" s="1" t="s">
        <v>1478</v>
      </c>
    </row>
    <row r="113" spans="1:15" x14ac:dyDescent="0.35">
      <c r="A113" s="1" t="s">
        <v>15</v>
      </c>
      <c r="B113" s="1" t="s">
        <v>458</v>
      </c>
      <c r="C113" s="1" t="s">
        <v>486</v>
      </c>
      <c r="D113" s="1" t="s">
        <v>18</v>
      </c>
      <c r="E113" s="1" t="s">
        <v>1258</v>
      </c>
      <c r="F113" s="1" t="s">
        <v>1479</v>
      </c>
      <c r="G113" s="1" t="s">
        <v>45</v>
      </c>
      <c r="H113" s="1" t="s">
        <v>21</v>
      </c>
      <c r="I113" s="1" t="s">
        <v>115</v>
      </c>
      <c r="J113" s="1" t="s">
        <v>131</v>
      </c>
      <c r="K113" s="1" t="s">
        <v>24</v>
      </c>
      <c r="L113" s="1" t="s">
        <v>1232</v>
      </c>
      <c r="M113" s="1" t="s">
        <v>1480</v>
      </c>
      <c r="N113" s="1" t="s">
        <v>1232</v>
      </c>
      <c r="O113" s="1" t="s">
        <v>1480</v>
      </c>
    </row>
    <row r="114" spans="1:15" x14ac:dyDescent="0.35">
      <c r="A114" s="1" t="s">
        <v>15</v>
      </c>
      <c r="B114" s="1" t="s">
        <v>462</v>
      </c>
      <c r="C114" s="1" t="s">
        <v>489</v>
      </c>
      <c r="D114" s="1" t="s">
        <v>18</v>
      </c>
      <c r="E114" s="1" t="s">
        <v>1258</v>
      </c>
      <c r="F114" s="1" t="s">
        <v>1481</v>
      </c>
      <c r="G114" s="1" t="s">
        <v>19</v>
      </c>
      <c r="H114" s="1" t="s">
        <v>135</v>
      </c>
      <c r="I114" s="1" t="s">
        <v>115</v>
      </c>
      <c r="J114" s="1" t="s">
        <v>126</v>
      </c>
      <c r="K114" s="1" t="s">
        <v>24</v>
      </c>
      <c r="L114" s="1" t="s">
        <v>1232</v>
      </c>
      <c r="M114" s="1" t="s">
        <v>1482</v>
      </c>
      <c r="N114" s="1" t="s">
        <v>1232</v>
      </c>
      <c r="O114" s="1" t="s">
        <v>1482</v>
      </c>
    </row>
    <row r="115" spans="1:15" x14ac:dyDescent="0.35">
      <c r="A115" s="1" t="s">
        <v>15</v>
      </c>
      <c r="B115" s="1" t="s">
        <v>466</v>
      </c>
      <c r="C115" s="1" t="s">
        <v>493</v>
      </c>
      <c r="D115" s="1" t="s">
        <v>18</v>
      </c>
      <c r="E115" s="1" t="s">
        <v>1258</v>
      </c>
      <c r="F115" s="1" t="s">
        <v>1483</v>
      </c>
      <c r="G115" s="1" t="s">
        <v>18</v>
      </c>
      <c r="H115" s="1" t="s">
        <v>135</v>
      </c>
      <c r="I115" s="1" t="s">
        <v>115</v>
      </c>
      <c r="J115" s="1" t="s">
        <v>126</v>
      </c>
      <c r="K115" s="1" t="s">
        <v>24</v>
      </c>
      <c r="L115" s="1" t="s">
        <v>1232</v>
      </c>
      <c r="M115" s="1" t="s">
        <v>1484</v>
      </c>
      <c r="N115" s="1" t="s">
        <v>1232</v>
      </c>
      <c r="O115" s="1" t="s">
        <v>1484</v>
      </c>
    </row>
    <row r="116" spans="1:15" x14ac:dyDescent="0.35">
      <c r="A116" s="1" t="s">
        <v>15</v>
      </c>
      <c r="B116" s="1" t="s">
        <v>469</v>
      </c>
      <c r="C116" s="1" t="s">
        <v>496</v>
      </c>
      <c r="D116" s="1" t="s">
        <v>18</v>
      </c>
      <c r="E116" s="1" t="s">
        <v>1258</v>
      </c>
      <c r="F116" s="1" t="s">
        <v>1485</v>
      </c>
      <c r="G116" s="1" t="s">
        <v>29</v>
      </c>
      <c r="H116" s="1" t="s">
        <v>21</v>
      </c>
      <c r="I116" s="1" t="s">
        <v>115</v>
      </c>
      <c r="J116" s="1" t="s">
        <v>143</v>
      </c>
      <c r="K116" s="1" t="s">
        <v>24</v>
      </c>
      <c r="L116" s="1" t="s">
        <v>1232</v>
      </c>
      <c r="M116" s="1" t="s">
        <v>1486</v>
      </c>
      <c r="N116" s="1" t="s">
        <v>1232</v>
      </c>
      <c r="O116" s="1" t="s">
        <v>1486</v>
      </c>
    </row>
    <row r="117" spans="1:15" x14ac:dyDescent="0.35">
      <c r="A117" s="1" t="s">
        <v>15</v>
      </c>
      <c r="B117" s="1" t="s">
        <v>473</v>
      </c>
      <c r="C117" s="1" t="s">
        <v>500</v>
      </c>
      <c r="D117" s="1" t="s">
        <v>18</v>
      </c>
      <c r="E117" s="1" t="s">
        <v>1258</v>
      </c>
      <c r="F117" s="1" t="s">
        <v>1487</v>
      </c>
      <c r="G117" s="1" t="s">
        <v>18</v>
      </c>
      <c r="H117" s="1" t="s">
        <v>21</v>
      </c>
      <c r="I117" s="1" t="s">
        <v>115</v>
      </c>
      <c r="J117" s="1" t="s">
        <v>148</v>
      </c>
      <c r="K117" s="1" t="s">
        <v>24</v>
      </c>
      <c r="L117" s="1" t="s">
        <v>1232</v>
      </c>
      <c r="M117" s="1" t="s">
        <v>1488</v>
      </c>
      <c r="N117" s="1" t="s">
        <v>1232</v>
      </c>
      <c r="O117" s="1" t="s">
        <v>1488</v>
      </c>
    </row>
    <row r="118" spans="1:15" x14ac:dyDescent="0.35">
      <c r="A118" s="1" t="s">
        <v>15</v>
      </c>
      <c r="B118" s="1" t="s">
        <v>477</v>
      </c>
      <c r="C118" s="1" t="s">
        <v>504</v>
      </c>
      <c r="D118" s="1" t="s">
        <v>18</v>
      </c>
      <c r="E118" s="1" t="s">
        <v>1258</v>
      </c>
      <c r="F118" s="1" t="s">
        <v>1489</v>
      </c>
      <c r="G118" s="1" t="s">
        <v>51</v>
      </c>
      <c r="H118" s="1" t="s">
        <v>21</v>
      </c>
      <c r="I118" s="1" t="s">
        <v>115</v>
      </c>
      <c r="J118" s="1" t="s">
        <v>152</v>
      </c>
      <c r="K118" s="1" t="s">
        <v>24</v>
      </c>
      <c r="L118" s="1" t="s">
        <v>1232</v>
      </c>
      <c r="M118" s="1" t="s">
        <v>1490</v>
      </c>
      <c r="N118" s="1" t="s">
        <v>1232</v>
      </c>
      <c r="O118" s="1" t="s">
        <v>1490</v>
      </c>
    </row>
    <row r="119" spans="1:15" x14ac:dyDescent="0.35">
      <c r="A119" s="1" t="s">
        <v>15</v>
      </c>
      <c r="B119" s="1" t="s">
        <v>481</v>
      </c>
      <c r="C119" s="1" t="s">
        <v>508</v>
      </c>
      <c r="D119" s="1" t="s">
        <v>18</v>
      </c>
      <c r="E119" s="1" t="s">
        <v>1258</v>
      </c>
      <c r="F119" s="1" t="s">
        <v>1491</v>
      </c>
      <c r="G119" s="1" t="s">
        <v>18</v>
      </c>
      <c r="H119" s="1" t="s">
        <v>21</v>
      </c>
      <c r="I119" s="1" t="s">
        <v>115</v>
      </c>
      <c r="J119" s="1" t="s">
        <v>143</v>
      </c>
      <c r="K119" s="1" t="s">
        <v>24</v>
      </c>
      <c r="L119" s="1" t="s">
        <v>1232</v>
      </c>
      <c r="M119" s="1" t="s">
        <v>1492</v>
      </c>
      <c r="N119" s="1" t="s">
        <v>1232</v>
      </c>
      <c r="O119" s="1" t="s">
        <v>1492</v>
      </c>
    </row>
    <row r="120" spans="1:15" x14ac:dyDescent="0.35">
      <c r="A120" s="1" t="s">
        <v>15</v>
      </c>
      <c r="B120" s="1" t="s">
        <v>485</v>
      </c>
      <c r="C120" s="1" t="s">
        <v>511</v>
      </c>
      <c r="D120" s="1" t="s">
        <v>18</v>
      </c>
      <c r="E120" s="1" t="s">
        <v>1258</v>
      </c>
      <c r="F120" s="1" t="s">
        <v>1493</v>
      </c>
      <c r="G120" s="1" t="s">
        <v>18</v>
      </c>
      <c r="H120" s="1" t="s">
        <v>135</v>
      </c>
      <c r="I120" s="1" t="s">
        <v>115</v>
      </c>
      <c r="J120" s="1" t="s">
        <v>126</v>
      </c>
      <c r="K120" s="1" t="s">
        <v>24</v>
      </c>
      <c r="L120" s="1" t="s">
        <v>1232</v>
      </c>
      <c r="M120" s="1" t="s">
        <v>1494</v>
      </c>
      <c r="N120" s="1" t="s">
        <v>1232</v>
      </c>
      <c r="O120" s="1" t="s">
        <v>1494</v>
      </c>
    </row>
    <row r="121" spans="1:15" x14ac:dyDescent="0.35">
      <c r="A121" s="1" t="s">
        <v>15</v>
      </c>
      <c r="B121" s="1" t="s">
        <v>488</v>
      </c>
      <c r="C121" s="1" t="s">
        <v>515</v>
      </c>
      <c r="D121" s="1" t="s">
        <v>18</v>
      </c>
      <c r="E121" s="1" t="s">
        <v>1258</v>
      </c>
      <c r="F121" s="1" t="s">
        <v>1495</v>
      </c>
      <c r="G121" s="1" t="s">
        <v>29</v>
      </c>
      <c r="H121" s="1" t="s">
        <v>135</v>
      </c>
      <c r="I121" s="1" t="s">
        <v>115</v>
      </c>
      <c r="J121" s="1" t="s">
        <v>126</v>
      </c>
      <c r="K121" s="1" t="s">
        <v>24</v>
      </c>
      <c r="L121" s="1" t="s">
        <v>1232</v>
      </c>
      <c r="M121" s="1" t="s">
        <v>1496</v>
      </c>
      <c r="N121" s="1" t="s">
        <v>1232</v>
      </c>
      <c r="O121" s="1" t="s">
        <v>1496</v>
      </c>
    </row>
    <row r="122" spans="1:15" x14ac:dyDescent="0.35">
      <c r="A122" s="1" t="s">
        <v>15</v>
      </c>
      <c r="B122" s="1" t="s">
        <v>492</v>
      </c>
      <c r="C122" s="1" t="s">
        <v>94</v>
      </c>
      <c r="D122" s="1" t="s">
        <v>18</v>
      </c>
      <c r="E122" s="1" t="s">
        <v>89</v>
      </c>
      <c r="F122" s="1" t="s">
        <v>1497</v>
      </c>
      <c r="G122" s="1" t="s">
        <v>18</v>
      </c>
      <c r="H122" s="1" t="s">
        <v>21</v>
      </c>
      <c r="I122" s="1" t="s">
        <v>96</v>
      </c>
      <c r="J122" s="1" t="s">
        <v>23</v>
      </c>
      <c r="K122" s="1" t="s">
        <v>24</v>
      </c>
      <c r="L122" s="1" t="s">
        <v>1232</v>
      </c>
      <c r="M122" s="1" t="s">
        <v>1498</v>
      </c>
      <c r="N122" s="1" t="s">
        <v>1232</v>
      </c>
      <c r="O122" s="1" t="s">
        <v>1498</v>
      </c>
    </row>
    <row r="123" spans="1:15" x14ac:dyDescent="0.35">
      <c r="A123" s="1" t="s">
        <v>15</v>
      </c>
      <c r="B123" s="1" t="s">
        <v>495</v>
      </c>
      <c r="C123" s="1" t="s">
        <v>385</v>
      </c>
      <c r="D123" s="1" t="s">
        <v>18</v>
      </c>
      <c r="E123" s="1" t="s">
        <v>1258</v>
      </c>
      <c r="F123" s="1" t="s">
        <v>1499</v>
      </c>
      <c r="G123" s="1" t="s">
        <v>51</v>
      </c>
      <c r="H123" s="1" t="s">
        <v>21</v>
      </c>
      <c r="I123" s="1" t="s">
        <v>96</v>
      </c>
      <c r="J123" s="1" t="s">
        <v>131</v>
      </c>
      <c r="K123" s="1" t="s">
        <v>24</v>
      </c>
      <c r="L123" s="1" t="s">
        <v>1232</v>
      </c>
      <c r="M123" s="1" t="s">
        <v>1500</v>
      </c>
      <c r="N123" s="1" t="s">
        <v>1232</v>
      </c>
      <c r="O123" s="1" t="s">
        <v>1500</v>
      </c>
    </row>
    <row r="124" spans="1:15" x14ac:dyDescent="0.35">
      <c r="A124" s="1" t="s">
        <v>15</v>
      </c>
      <c r="B124" s="1" t="s">
        <v>499</v>
      </c>
      <c r="C124" s="1" t="s">
        <v>389</v>
      </c>
      <c r="D124" s="1" t="s">
        <v>18</v>
      </c>
      <c r="E124" s="1" t="s">
        <v>1258</v>
      </c>
      <c r="F124" s="1" t="s">
        <v>1501</v>
      </c>
      <c r="G124" s="1" t="s">
        <v>19</v>
      </c>
      <c r="H124" s="1" t="s">
        <v>135</v>
      </c>
      <c r="I124" s="1" t="s">
        <v>96</v>
      </c>
      <c r="J124" s="1" t="s">
        <v>126</v>
      </c>
      <c r="K124" s="1" t="s">
        <v>24</v>
      </c>
      <c r="L124" s="1" t="s">
        <v>1232</v>
      </c>
      <c r="M124" s="1" t="s">
        <v>1502</v>
      </c>
      <c r="N124" s="1" t="s">
        <v>1232</v>
      </c>
      <c r="O124" s="1" t="s">
        <v>1502</v>
      </c>
    </row>
    <row r="125" spans="1:15" x14ac:dyDescent="0.35">
      <c r="A125" s="1" t="s">
        <v>15</v>
      </c>
      <c r="B125" s="1" t="s">
        <v>503</v>
      </c>
      <c r="C125" s="1" t="s">
        <v>393</v>
      </c>
      <c r="D125" s="1" t="s">
        <v>18</v>
      </c>
      <c r="E125" s="1" t="s">
        <v>1258</v>
      </c>
      <c r="F125" s="1" t="s">
        <v>1503</v>
      </c>
      <c r="G125" s="1" t="s">
        <v>18</v>
      </c>
      <c r="H125" s="1" t="s">
        <v>135</v>
      </c>
      <c r="I125" s="1" t="s">
        <v>96</v>
      </c>
      <c r="J125" s="1" t="s">
        <v>126</v>
      </c>
      <c r="K125" s="1" t="s">
        <v>24</v>
      </c>
      <c r="L125" s="1" t="s">
        <v>1232</v>
      </c>
      <c r="M125" s="1" t="s">
        <v>1504</v>
      </c>
      <c r="N125" s="1" t="s">
        <v>1232</v>
      </c>
      <c r="O125" s="1" t="s">
        <v>1504</v>
      </c>
    </row>
    <row r="126" spans="1:15" x14ac:dyDescent="0.35">
      <c r="A126" s="1" t="s">
        <v>15</v>
      </c>
      <c r="B126" s="1" t="s">
        <v>507</v>
      </c>
      <c r="C126" s="1" t="s">
        <v>397</v>
      </c>
      <c r="D126" s="1" t="s">
        <v>18</v>
      </c>
      <c r="E126" s="1" t="s">
        <v>1258</v>
      </c>
      <c r="F126" s="1" t="s">
        <v>1505</v>
      </c>
      <c r="G126" s="1" t="s">
        <v>29</v>
      </c>
      <c r="H126" s="1" t="s">
        <v>21</v>
      </c>
      <c r="I126" s="1" t="s">
        <v>96</v>
      </c>
      <c r="J126" s="1" t="s">
        <v>143</v>
      </c>
      <c r="K126" s="1" t="s">
        <v>24</v>
      </c>
      <c r="L126" s="1" t="s">
        <v>1232</v>
      </c>
      <c r="M126" s="1" t="s">
        <v>1506</v>
      </c>
      <c r="N126" s="1" t="s">
        <v>1232</v>
      </c>
      <c r="O126" s="1" t="s">
        <v>1506</v>
      </c>
    </row>
    <row r="127" spans="1:15" x14ac:dyDescent="0.35">
      <c r="A127" s="1" t="s">
        <v>15</v>
      </c>
      <c r="B127" s="1" t="s">
        <v>510</v>
      </c>
      <c r="C127" s="1" t="s">
        <v>400</v>
      </c>
      <c r="D127" s="1" t="s">
        <v>18</v>
      </c>
      <c r="E127" s="1" t="s">
        <v>1258</v>
      </c>
      <c r="F127" s="1" t="s">
        <v>1507</v>
      </c>
      <c r="G127" s="1" t="s">
        <v>18</v>
      </c>
      <c r="H127" s="1" t="s">
        <v>21</v>
      </c>
      <c r="I127" s="1" t="s">
        <v>96</v>
      </c>
      <c r="J127" s="1" t="s">
        <v>148</v>
      </c>
      <c r="K127" s="1" t="s">
        <v>24</v>
      </c>
      <c r="L127" s="1" t="s">
        <v>1232</v>
      </c>
      <c r="M127" s="1" t="s">
        <v>1508</v>
      </c>
      <c r="N127" s="1" t="s">
        <v>1232</v>
      </c>
      <c r="O127" s="1" t="s">
        <v>1508</v>
      </c>
    </row>
    <row r="128" spans="1:15" x14ac:dyDescent="0.35">
      <c r="A128" s="1" t="s">
        <v>15</v>
      </c>
      <c r="B128" s="1" t="s">
        <v>514</v>
      </c>
      <c r="C128" s="1" t="s">
        <v>404</v>
      </c>
      <c r="D128" s="1" t="s">
        <v>18</v>
      </c>
      <c r="E128" s="1" t="s">
        <v>1258</v>
      </c>
      <c r="F128" s="1" t="s">
        <v>1509</v>
      </c>
      <c r="G128" s="1" t="s">
        <v>56</v>
      </c>
      <c r="H128" s="1" t="s">
        <v>21</v>
      </c>
      <c r="I128" s="1" t="s">
        <v>96</v>
      </c>
      <c r="J128" s="1" t="s">
        <v>152</v>
      </c>
      <c r="K128" s="1" t="s">
        <v>24</v>
      </c>
      <c r="L128" s="1" t="s">
        <v>1232</v>
      </c>
      <c r="M128" s="1" t="s">
        <v>1510</v>
      </c>
      <c r="N128" s="1" t="s">
        <v>1232</v>
      </c>
      <c r="O128" s="1" t="s">
        <v>1510</v>
      </c>
    </row>
    <row r="129" spans="1:15" x14ac:dyDescent="0.35">
      <c r="A129" s="1" t="s">
        <v>15</v>
      </c>
      <c r="B129" s="1" t="s">
        <v>517</v>
      </c>
      <c r="C129" s="1" t="s">
        <v>407</v>
      </c>
      <c r="D129" s="1" t="s">
        <v>18</v>
      </c>
      <c r="E129" s="1" t="s">
        <v>1258</v>
      </c>
      <c r="F129" s="1" t="s">
        <v>1511</v>
      </c>
      <c r="G129" s="1" t="s">
        <v>18</v>
      </c>
      <c r="H129" s="1" t="s">
        <v>21</v>
      </c>
      <c r="I129" s="1" t="s">
        <v>96</v>
      </c>
      <c r="J129" s="1" t="s">
        <v>143</v>
      </c>
      <c r="K129" s="1" t="s">
        <v>24</v>
      </c>
      <c r="L129" s="1" t="s">
        <v>1232</v>
      </c>
      <c r="M129" s="1" t="s">
        <v>1512</v>
      </c>
      <c r="N129" s="1" t="s">
        <v>1232</v>
      </c>
      <c r="O129" s="1" t="s">
        <v>1512</v>
      </c>
    </row>
    <row r="130" spans="1:15" x14ac:dyDescent="0.35">
      <c r="A130" s="1" t="s">
        <v>15</v>
      </c>
      <c r="B130" s="1" t="s">
        <v>521</v>
      </c>
      <c r="C130" s="1" t="s">
        <v>411</v>
      </c>
      <c r="D130" s="1" t="s">
        <v>18</v>
      </c>
      <c r="E130" s="1" t="s">
        <v>1258</v>
      </c>
      <c r="F130" s="1" t="s">
        <v>1513</v>
      </c>
      <c r="G130" s="1" t="s">
        <v>18</v>
      </c>
      <c r="H130" s="1" t="s">
        <v>135</v>
      </c>
      <c r="I130" s="1" t="s">
        <v>96</v>
      </c>
      <c r="J130" s="1" t="s">
        <v>126</v>
      </c>
      <c r="K130" s="1" t="s">
        <v>24</v>
      </c>
      <c r="L130" s="1" t="s">
        <v>1232</v>
      </c>
      <c r="M130" s="1" t="s">
        <v>1514</v>
      </c>
      <c r="N130" s="1" t="s">
        <v>1232</v>
      </c>
      <c r="O130" s="1" t="s">
        <v>1514</v>
      </c>
    </row>
    <row r="131" spans="1:15" x14ac:dyDescent="0.35">
      <c r="A131" s="1" t="s">
        <v>15</v>
      </c>
      <c r="B131" s="1" t="s">
        <v>525</v>
      </c>
      <c r="C131" s="1" t="s">
        <v>415</v>
      </c>
      <c r="D131" s="1" t="s">
        <v>18</v>
      </c>
      <c r="E131" s="1" t="s">
        <v>1258</v>
      </c>
      <c r="F131" s="1" t="s">
        <v>1515</v>
      </c>
      <c r="G131" s="1" t="s">
        <v>29</v>
      </c>
      <c r="H131" s="1" t="s">
        <v>135</v>
      </c>
      <c r="I131" s="1" t="s">
        <v>96</v>
      </c>
      <c r="J131" s="1" t="s">
        <v>126</v>
      </c>
      <c r="K131" s="1" t="s">
        <v>24</v>
      </c>
      <c r="L131" s="1" t="s">
        <v>1232</v>
      </c>
      <c r="M131" s="1" t="s">
        <v>1516</v>
      </c>
      <c r="N131" s="1" t="s">
        <v>1232</v>
      </c>
      <c r="O131" s="1" t="s">
        <v>1516</v>
      </c>
    </row>
    <row r="132" spans="1:15" x14ac:dyDescent="0.35">
      <c r="A132" s="1" t="s">
        <v>15</v>
      </c>
      <c r="B132" s="1" t="s">
        <v>528</v>
      </c>
      <c r="C132" s="1" t="s">
        <v>828</v>
      </c>
      <c r="D132" s="1" t="s">
        <v>18</v>
      </c>
      <c r="E132" s="1" t="s">
        <v>1123</v>
      </c>
      <c r="F132" s="1" t="s">
        <v>1517</v>
      </c>
      <c r="G132" s="1" t="s">
        <v>18</v>
      </c>
      <c r="H132" s="1" t="s">
        <v>21</v>
      </c>
      <c r="I132" s="1" t="s">
        <v>827</v>
      </c>
      <c r="J132" s="1" t="s">
        <v>23</v>
      </c>
      <c r="K132" s="1" t="s">
        <v>24</v>
      </c>
      <c r="L132" s="1" t="s">
        <v>1232</v>
      </c>
      <c r="M132" s="1" t="s">
        <v>1518</v>
      </c>
      <c r="N132" s="1" t="s">
        <v>1232</v>
      </c>
      <c r="O132" s="1" t="s">
        <v>1518</v>
      </c>
    </row>
    <row r="133" spans="1:15" x14ac:dyDescent="0.35">
      <c r="A133" s="1" t="s">
        <v>15</v>
      </c>
      <c r="B133" s="1" t="s">
        <v>532</v>
      </c>
      <c r="C133" s="1" t="s">
        <v>829</v>
      </c>
      <c r="D133" s="1" t="s">
        <v>18</v>
      </c>
      <c r="E133" s="1" t="s">
        <v>1258</v>
      </c>
      <c r="F133" s="1" t="s">
        <v>1519</v>
      </c>
      <c r="G133" s="1" t="s">
        <v>56</v>
      </c>
      <c r="H133" s="1" t="s">
        <v>21</v>
      </c>
      <c r="I133" s="1" t="s">
        <v>827</v>
      </c>
      <c r="J133" s="1" t="s">
        <v>131</v>
      </c>
      <c r="K133" s="1" t="s">
        <v>24</v>
      </c>
      <c r="L133" s="1" t="s">
        <v>1232</v>
      </c>
      <c r="M133" s="1" t="s">
        <v>1520</v>
      </c>
      <c r="N133" s="1" t="s">
        <v>1232</v>
      </c>
      <c r="O133" s="1" t="s">
        <v>1520</v>
      </c>
    </row>
    <row r="134" spans="1:15" x14ac:dyDescent="0.35">
      <c r="A134" s="1" t="s">
        <v>15</v>
      </c>
      <c r="B134" s="1" t="s">
        <v>535</v>
      </c>
      <c r="C134" s="1" t="s">
        <v>830</v>
      </c>
      <c r="D134" s="1" t="s">
        <v>18</v>
      </c>
      <c r="E134" s="1" t="s">
        <v>1258</v>
      </c>
      <c r="F134" s="1" t="s">
        <v>1521</v>
      </c>
      <c r="G134" s="1" t="s">
        <v>19</v>
      </c>
      <c r="H134" s="1" t="s">
        <v>135</v>
      </c>
      <c r="I134" s="1" t="s">
        <v>827</v>
      </c>
      <c r="J134" s="1" t="s">
        <v>126</v>
      </c>
      <c r="K134" s="1" t="s">
        <v>24</v>
      </c>
      <c r="L134" s="1" t="s">
        <v>1232</v>
      </c>
      <c r="M134" s="1" t="s">
        <v>1522</v>
      </c>
      <c r="N134" s="1" t="s">
        <v>1232</v>
      </c>
      <c r="O134" s="1" t="s">
        <v>1522</v>
      </c>
    </row>
    <row r="135" spans="1:15" x14ac:dyDescent="0.35">
      <c r="A135" s="1" t="s">
        <v>15</v>
      </c>
      <c r="B135" s="1" t="s">
        <v>539</v>
      </c>
      <c r="C135" s="1" t="s">
        <v>831</v>
      </c>
      <c r="D135" s="1" t="s">
        <v>18</v>
      </c>
      <c r="E135" s="1" t="s">
        <v>1258</v>
      </c>
      <c r="F135" s="1" t="s">
        <v>1523</v>
      </c>
      <c r="G135" s="1" t="s">
        <v>18</v>
      </c>
      <c r="H135" s="1" t="s">
        <v>135</v>
      </c>
      <c r="I135" s="1" t="s">
        <v>827</v>
      </c>
      <c r="J135" s="1" t="s">
        <v>126</v>
      </c>
      <c r="K135" s="1" t="s">
        <v>24</v>
      </c>
      <c r="L135" s="1" t="s">
        <v>1232</v>
      </c>
      <c r="M135" s="1" t="s">
        <v>1524</v>
      </c>
      <c r="N135" s="1" t="s">
        <v>1232</v>
      </c>
      <c r="O135" s="1" t="s">
        <v>1524</v>
      </c>
    </row>
    <row r="136" spans="1:15" x14ac:dyDescent="0.35">
      <c r="A136" s="1" t="s">
        <v>15</v>
      </c>
      <c r="B136" s="1" t="s">
        <v>542</v>
      </c>
      <c r="C136" s="1" t="s">
        <v>832</v>
      </c>
      <c r="D136" s="1" t="s">
        <v>18</v>
      </c>
      <c r="E136" s="1" t="s">
        <v>1258</v>
      </c>
      <c r="F136" s="1" t="s">
        <v>1525</v>
      </c>
      <c r="G136" s="1" t="s">
        <v>34</v>
      </c>
      <c r="H136" s="1" t="s">
        <v>21</v>
      </c>
      <c r="I136" s="1" t="s">
        <v>827</v>
      </c>
      <c r="J136" s="1" t="s">
        <v>143</v>
      </c>
      <c r="K136" s="1" t="s">
        <v>24</v>
      </c>
      <c r="L136" s="1" t="s">
        <v>1232</v>
      </c>
      <c r="M136" s="1" t="s">
        <v>1526</v>
      </c>
      <c r="N136" s="1" t="s">
        <v>1232</v>
      </c>
      <c r="O136" s="1" t="s">
        <v>1526</v>
      </c>
    </row>
    <row r="137" spans="1:15" x14ac:dyDescent="0.35">
      <c r="A137" s="1" t="s">
        <v>15</v>
      </c>
      <c r="B137" s="1" t="s">
        <v>546</v>
      </c>
      <c r="C137" s="1" t="s">
        <v>833</v>
      </c>
      <c r="D137" s="1" t="s">
        <v>18</v>
      </c>
      <c r="E137" s="1" t="s">
        <v>1258</v>
      </c>
      <c r="F137" s="1" t="s">
        <v>1527</v>
      </c>
      <c r="G137" s="1" t="s">
        <v>18</v>
      </c>
      <c r="H137" s="1" t="s">
        <v>21</v>
      </c>
      <c r="I137" s="1" t="s">
        <v>827</v>
      </c>
      <c r="J137" s="1" t="s">
        <v>148</v>
      </c>
      <c r="K137" s="1" t="s">
        <v>24</v>
      </c>
      <c r="L137" s="1" t="s">
        <v>1232</v>
      </c>
      <c r="M137" s="1" t="s">
        <v>1528</v>
      </c>
      <c r="N137" s="1" t="s">
        <v>1232</v>
      </c>
      <c r="O137" s="1" t="s">
        <v>1528</v>
      </c>
    </row>
    <row r="138" spans="1:15" x14ac:dyDescent="0.35">
      <c r="A138" s="1" t="s">
        <v>15</v>
      </c>
      <c r="B138" s="1" t="s">
        <v>549</v>
      </c>
      <c r="C138" s="1" t="s">
        <v>834</v>
      </c>
      <c r="D138" s="1" t="s">
        <v>18</v>
      </c>
      <c r="E138" s="1" t="s">
        <v>1258</v>
      </c>
      <c r="F138" s="1" t="s">
        <v>1529</v>
      </c>
      <c r="G138" s="1" t="s">
        <v>67</v>
      </c>
      <c r="H138" s="1" t="s">
        <v>21</v>
      </c>
      <c r="I138" s="1" t="s">
        <v>827</v>
      </c>
      <c r="J138" s="1" t="s">
        <v>152</v>
      </c>
      <c r="K138" s="1" t="s">
        <v>24</v>
      </c>
      <c r="L138" s="1" t="s">
        <v>1232</v>
      </c>
      <c r="M138" s="1" t="s">
        <v>1530</v>
      </c>
      <c r="N138" s="1" t="s">
        <v>1232</v>
      </c>
      <c r="O138" s="1" t="s">
        <v>1530</v>
      </c>
    </row>
    <row r="139" spans="1:15" x14ac:dyDescent="0.35">
      <c r="A139" s="1" t="s">
        <v>15</v>
      </c>
      <c r="B139" s="1" t="s">
        <v>553</v>
      </c>
      <c r="C139" s="1" t="s">
        <v>835</v>
      </c>
      <c r="D139" s="1" t="s">
        <v>18</v>
      </c>
      <c r="E139" s="1" t="s">
        <v>1258</v>
      </c>
      <c r="F139" s="1" t="s">
        <v>1531</v>
      </c>
      <c r="G139" s="1" t="s">
        <v>18</v>
      </c>
      <c r="H139" s="1" t="s">
        <v>21</v>
      </c>
      <c r="I139" s="1" t="s">
        <v>827</v>
      </c>
      <c r="J139" s="1" t="s">
        <v>143</v>
      </c>
      <c r="K139" s="1" t="s">
        <v>24</v>
      </c>
      <c r="L139" s="1" t="s">
        <v>1232</v>
      </c>
      <c r="M139" s="1" t="s">
        <v>1532</v>
      </c>
      <c r="N139" s="1" t="s">
        <v>1232</v>
      </c>
      <c r="O139" s="1" t="s">
        <v>1532</v>
      </c>
    </row>
    <row r="140" spans="1:15" x14ac:dyDescent="0.35">
      <c r="A140" s="1" t="s">
        <v>15</v>
      </c>
      <c r="B140" s="1" t="s">
        <v>557</v>
      </c>
      <c r="C140" s="1" t="s">
        <v>836</v>
      </c>
      <c r="D140" s="1" t="s">
        <v>18</v>
      </c>
      <c r="E140" s="1" t="s">
        <v>1258</v>
      </c>
      <c r="F140" s="1" t="s">
        <v>1533</v>
      </c>
      <c r="G140" s="1" t="s">
        <v>18</v>
      </c>
      <c r="H140" s="1" t="s">
        <v>135</v>
      </c>
      <c r="I140" s="1" t="s">
        <v>827</v>
      </c>
      <c r="J140" s="1" t="s">
        <v>126</v>
      </c>
      <c r="K140" s="1" t="s">
        <v>24</v>
      </c>
      <c r="L140" s="1" t="s">
        <v>1232</v>
      </c>
      <c r="M140" s="1" t="s">
        <v>1534</v>
      </c>
      <c r="N140" s="1" t="s">
        <v>1232</v>
      </c>
      <c r="O140" s="1" t="s">
        <v>1534</v>
      </c>
    </row>
    <row r="141" spans="1:15" x14ac:dyDescent="0.35">
      <c r="A141" s="1" t="s">
        <v>15</v>
      </c>
      <c r="B141" s="1" t="s">
        <v>560</v>
      </c>
      <c r="C141" s="1" t="s">
        <v>837</v>
      </c>
      <c r="D141" s="1" t="s">
        <v>18</v>
      </c>
      <c r="E141" s="1" t="s">
        <v>1258</v>
      </c>
      <c r="F141" s="1" t="s">
        <v>1535</v>
      </c>
      <c r="G141" s="1" t="s">
        <v>34</v>
      </c>
      <c r="H141" s="1" t="s">
        <v>135</v>
      </c>
      <c r="I141" s="1" t="s">
        <v>827</v>
      </c>
      <c r="J141" s="1" t="s">
        <v>126</v>
      </c>
      <c r="K141" s="1" t="s">
        <v>24</v>
      </c>
      <c r="L141" s="1" t="s">
        <v>1232</v>
      </c>
      <c r="M141" s="1" t="s">
        <v>1536</v>
      </c>
      <c r="N141" s="1" t="s">
        <v>1232</v>
      </c>
      <c r="O141" s="1" t="s">
        <v>1536</v>
      </c>
    </row>
    <row r="142" spans="1:15" x14ac:dyDescent="0.35">
      <c r="A142" s="1" t="s">
        <v>15</v>
      </c>
      <c r="B142" s="1" t="s">
        <v>564</v>
      </c>
      <c r="C142" s="1" t="s">
        <v>109</v>
      </c>
      <c r="D142" s="1" t="s">
        <v>18</v>
      </c>
      <c r="E142" s="1" t="s">
        <v>1126</v>
      </c>
      <c r="F142" s="1" t="s">
        <v>1537</v>
      </c>
      <c r="G142" s="1" t="s">
        <v>18</v>
      </c>
      <c r="H142" s="1" t="s">
        <v>21</v>
      </c>
      <c r="I142" s="1" t="s">
        <v>111</v>
      </c>
      <c r="J142" s="1" t="s">
        <v>23</v>
      </c>
      <c r="K142" s="1" t="s">
        <v>24</v>
      </c>
      <c r="L142" s="1" t="s">
        <v>1232</v>
      </c>
      <c r="M142" s="1" t="s">
        <v>1538</v>
      </c>
      <c r="N142" s="1" t="s">
        <v>1232</v>
      </c>
      <c r="O142" s="1" t="s">
        <v>1538</v>
      </c>
    </row>
    <row r="143" spans="1:15" x14ac:dyDescent="0.35">
      <c r="A143" s="1" t="s">
        <v>15</v>
      </c>
      <c r="B143" s="1" t="s">
        <v>567</v>
      </c>
      <c r="C143" s="1" t="s">
        <v>452</v>
      </c>
      <c r="D143" s="1" t="s">
        <v>18</v>
      </c>
      <c r="E143" s="1" t="s">
        <v>1258</v>
      </c>
      <c r="F143" s="1" t="s">
        <v>1539</v>
      </c>
      <c r="G143" s="1" t="s">
        <v>78</v>
      </c>
      <c r="H143" s="1" t="s">
        <v>21</v>
      </c>
      <c r="I143" s="1" t="s">
        <v>111</v>
      </c>
      <c r="J143" s="1" t="s">
        <v>131</v>
      </c>
      <c r="K143" s="1" t="s">
        <v>24</v>
      </c>
      <c r="L143" s="1" t="s">
        <v>1232</v>
      </c>
      <c r="M143" s="1" t="s">
        <v>1540</v>
      </c>
      <c r="N143" s="1" t="s">
        <v>1232</v>
      </c>
      <c r="O143" s="1" t="s">
        <v>1540</v>
      </c>
    </row>
    <row r="144" spans="1:15" x14ac:dyDescent="0.35">
      <c r="A144" s="1" t="s">
        <v>15</v>
      </c>
      <c r="B144" s="1" t="s">
        <v>571</v>
      </c>
      <c r="C144" s="1" t="s">
        <v>456</v>
      </c>
      <c r="D144" s="1" t="s">
        <v>18</v>
      </c>
      <c r="E144" s="1" t="s">
        <v>1258</v>
      </c>
      <c r="F144" s="1" t="s">
        <v>1541</v>
      </c>
      <c r="G144" s="1" t="s">
        <v>19</v>
      </c>
      <c r="H144" s="1" t="s">
        <v>135</v>
      </c>
      <c r="I144" s="1" t="s">
        <v>111</v>
      </c>
      <c r="J144" s="1" t="s">
        <v>126</v>
      </c>
      <c r="K144" s="1" t="s">
        <v>24</v>
      </c>
      <c r="L144" s="1" t="s">
        <v>1232</v>
      </c>
      <c r="M144" s="1" t="s">
        <v>1542</v>
      </c>
      <c r="N144" s="1" t="s">
        <v>1232</v>
      </c>
      <c r="O144" s="1" t="s">
        <v>1542</v>
      </c>
    </row>
    <row r="145" spans="1:15" x14ac:dyDescent="0.35">
      <c r="A145" s="1" t="s">
        <v>15</v>
      </c>
      <c r="B145" s="1" t="s">
        <v>574</v>
      </c>
      <c r="C145" s="1" t="s">
        <v>459</v>
      </c>
      <c r="D145" s="1" t="s">
        <v>18</v>
      </c>
      <c r="E145" s="1" t="s">
        <v>1258</v>
      </c>
      <c r="F145" s="1" t="s">
        <v>1543</v>
      </c>
      <c r="G145" s="1" t="s">
        <v>18</v>
      </c>
      <c r="H145" s="1" t="s">
        <v>135</v>
      </c>
      <c r="I145" s="1" t="s">
        <v>111</v>
      </c>
      <c r="J145" s="1" t="s">
        <v>126</v>
      </c>
      <c r="K145" s="1" t="s">
        <v>24</v>
      </c>
      <c r="L145" s="1" t="s">
        <v>1232</v>
      </c>
      <c r="M145" s="1" t="s">
        <v>1544</v>
      </c>
      <c r="N145" s="1" t="s">
        <v>1232</v>
      </c>
      <c r="O145" s="1" t="s">
        <v>1544</v>
      </c>
    </row>
    <row r="146" spans="1:15" x14ac:dyDescent="0.35">
      <c r="A146" s="1" t="s">
        <v>15</v>
      </c>
      <c r="B146" s="1" t="s">
        <v>578</v>
      </c>
      <c r="C146" s="1" t="s">
        <v>463</v>
      </c>
      <c r="D146" s="1" t="s">
        <v>18</v>
      </c>
      <c r="E146" s="1" t="s">
        <v>1258</v>
      </c>
      <c r="F146" s="1" t="s">
        <v>1545</v>
      </c>
      <c r="G146" s="1" t="s">
        <v>19</v>
      </c>
      <c r="H146" s="1" t="s">
        <v>21</v>
      </c>
      <c r="I146" s="1" t="s">
        <v>111</v>
      </c>
      <c r="J146" s="1" t="s">
        <v>143</v>
      </c>
      <c r="K146" s="1" t="s">
        <v>24</v>
      </c>
      <c r="L146" s="1" t="s">
        <v>1232</v>
      </c>
      <c r="M146" s="1" t="s">
        <v>1546</v>
      </c>
      <c r="N146" s="1" t="s">
        <v>1232</v>
      </c>
      <c r="O146" s="1" t="s">
        <v>1546</v>
      </c>
    </row>
    <row r="147" spans="1:15" x14ac:dyDescent="0.35">
      <c r="A147" s="1" t="s">
        <v>15</v>
      </c>
      <c r="B147" s="1" t="s">
        <v>581</v>
      </c>
      <c r="C147" s="1" t="s">
        <v>467</v>
      </c>
      <c r="D147" s="1" t="s">
        <v>18</v>
      </c>
      <c r="E147" s="1" t="s">
        <v>1258</v>
      </c>
      <c r="F147" s="1" t="s">
        <v>1547</v>
      </c>
      <c r="G147" s="1" t="s">
        <v>18</v>
      </c>
      <c r="H147" s="1" t="s">
        <v>21</v>
      </c>
      <c r="I147" s="1" t="s">
        <v>111</v>
      </c>
      <c r="J147" s="1" t="s">
        <v>148</v>
      </c>
      <c r="K147" s="1" t="s">
        <v>24</v>
      </c>
      <c r="L147" s="1" t="s">
        <v>1232</v>
      </c>
      <c r="M147" s="1" t="s">
        <v>1548</v>
      </c>
      <c r="N147" s="1" t="s">
        <v>1232</v>
      </c>
      <c r="O147" s="1" t="s">
        <v>1548</v>
      </c>
    </row>
    <row r="148" spans="1:15" x14ac:dyDescent="0.35">
      <c r="A148" s="1" t="s">
        <v>15</v>
      </c>
      <c r="B148" s="1" t="s">
        <v>585</v>
      </c>
      <c r="C148" s="1" t="s">
        <v>470</v>
      </c>
      <c r="D148" s="1" t="s">
        <v>18</v>
      </c>
      <c r="E148" s="1" t="s">
        <v>1258</v>
      </c>
      <c r="F148" s="1" t="s">
        <v>1549</v>
      </c>
      <c r="G148" s="1" t="s">
        <v>84</v>
      </c>
      <c r="H148" s="1" t="s">
        <v>21</v>
      </c>
      <c r="I148" s="1" t="s">
        <v>111</v>
      </c>
      <c r="J148" s="1" t="s">
        <v>152</v>
      </c>
      <c r="K148" s="1" t="s">
        <v>24</v>
      </c>
      <c r="L148" s="1" t="s">
        <v>1232</v>
      </c>
      <c r="M148" s="1" t="s">
        <v>1550</v>
      </c>
      <c r="N148" s="1" t="s">
        <v>1232</v>
      </c>
      <c r="O148" s="1" t="s">
        <v>1550</v>
      </c>
    </row>
    <row r="149" spans="1:15" x14ac:dyDescent="0.35">
      <c r="A149" s="1" t="s">
        <v>15</v>
      </c>
      <c r="B149" s="1" t="s">
        <v>588</v>
      </c>
      <c r="C149" s="1" t="s">
        <v>474</v>
      </c>
      <c r="D149" s="1" t="s">
        <v>18</v>
      </c>
      <c r="E149" s="1" t="s">
        <v>1258</v>
      </c>
      <c r="F149" s="1" t="s">
        <v>1551</v>
      </c>
      <c r="G149" s="1" t="s">
        <v>18</v>
      </c>
      <c r="H149" s="1" t="s">
        <v>21</v>
      </c>
      <c r="I149" s="1" t="s">
        <v>111</v>
      </c>
      <c r="J149" s="1" t="s">
        <v>143</v>
      </c>
      <c r="K149" s="1" t="s">
        <v>24</v>
      </c>
      <c r="L149" s="1" t="s">
        <v>1232</v>
      </c>
      <c r="M149" s="1" t="s">
        <v>1552</v>
      </c>
      <c r="N149" s="1" t="s">
        <v>1232</v>
      </c>
      <c r="O149" s="1" t="s">
        <v>1552</v>
      </c>
    </row>
    <row r="150" spans="1:15" x14ac:dyDescent="0.35">
      <c r="A150" s="1" t="s">
        <v>15</v>
      </c>
      <c r="B150" s="1" t="s">
        <v>592</v>
      </c>
      <c r="C150" s="1" t="s">
        <v>478</v>
      </c>
      <c r="D150" s="1" t="s">
        <v>18</v>
      </c>
      <c r="E150" s="1" t="s">
        <v>1258</v>
      </c>
      <c r="F150" s="1" t="s">
        <v>1553</v>
      </c>
      <c r="G150" s="1" t="s">
        <v>18</v>
      </c>
      <c r="H150" s="1" t="s">
        <v>135</v>
      </c>
      <c r="I150" s="1" t="s">
        <v>111</v>
      </c>
      <c r="J150" s="1" t="s">
        <v>126</v>
      </c>
      <c r="K150" s="1" t="s">
        <v>24</v>
      </c>
      <c r="L150" s="1" t="s">
        <v>1232</v>
      </c>
      <c r="M150" s="1" t="s">
        <v>1554</v>
      </c>
      <c r="N150" s="1" t="s">
        <v>1232</v>
      </c>
      <c r="O150" s="1" t="s">
        <v>1554</v>
      </c>
    </row>
    <row r="151" spans="1:15" x14ac:dyDescent="0.35">
      <c r="A151" s="1" t="s">
        <v>15</v>
      </c>
      <c r="B151" s="1" t="s">
        <v>595</v>
      </c>
      <c r="C151" s="1" t="s">
        <v>482</v>
      </c>
      <c r="D151" s="1" t="s">
        <v>18</v>
      </c>
      <c r="E151" s="1" t="s">
        <v>1258</v>
      </c>
      <c r="F151" s="1" t="s">
        <v>1555</v>
      </c>
      <c r="G151" s="1" t="s">
        <v>19</v>
      </c>
      <c r="H151" s="1" t="s">
        <v>135</v>
      </c>
      <c r="I151" s="1" t="s">
        <v>111</v>
      </c>
      <c r="J151" s="1" t="s">
        <v>126</v>
      </c>
      <c r="K151" s="1" t="s">
        <v>24</v>
      </c>
      <c r="L151" s="1" t="s">
        <v>1232</v>
      </c>
      <c r="M151" s="1" t="s">
        <v>1556</v>
      </c>
      <c r="N151" s="1" t="s">
        <v>1232</v>
      </c>
      <c r="O151" s="1" t="s">
        <v>1556</v>
      </c>
    </row>
    <row r="152" spans="1:15" x14ac:dyDescent="0.35">
      <c r="A152" s="1" t="s">
        <v>15</v>
      </c>
      <c r="B152" s="1" t="s">
        <v>599</v>
      </c>
      <c r="C152" s="1" t="s">
        <v>751</v>
      </c>
      <c r="D152" s="1" t="s">
        <v>18</v>
      </c>
      <c r="E152" s="1" t="s">
        <v>104</v>
      </c>
      <c r="F152" s="1" t="s">
        <v>1557</v>
      </c>
      <c r="G152" s="1" t="s">
        <v>18</v>
      </c>
      <c r="H152" s="1" t="s">
        <v>21</v>
      </c>
      <c r="I152" s="1" t="s">
        <v>753</v>
      </c>
      <c r="J152" s="1" t="s">
        <v>23</v>
      </c>
      <c r="K152" s="1" t="s">
        <v>24</v>
      </c>
      <c r="L152" s="1" t="s">
        <v>1232</v>
      </c>
      <c r="M152" s="1" t="s">
        <v>1558</v>
      </c>
      <c r="N152" s="1" t="s">
        <v>1232</v>
      </c>
      <c r="O152" s="1" t="s">
        <v>1558</v>
      </c>
    </row>
    <row r="153" spans="1:15" x14ac:dyDescent="0.35">
      <c r="A153" s="1" t="s">
        <v>15</v>
      </c>
      <c r="B153" s="1" t="s">
        <v>602</v>
      </c>
      <c r="C153" s="1" t="s">
        <v>756</v>
      </c>
      <c r="D153" s="1" t="s">
        <v>18</v>
      </c>
      <c r="E153" s="1" t="s">
        <v>1258</v>
      </c>
      <c r="F153" s="1" t="s">
        <v>1559</v>
      </c>
      <c r="G153" s="1" t="s">
        <v>34</v>
      </c>
      <c r="H153" s="1" t="s">
        <v>21</v>
      </c>
      <c r="I153" s="1" t="s">
        <v>753</v>
      </c>
      <c r="J153" s="1" t="s">
        <v>131</v>
      </c>
      <c r="K153" s="1" t="s">
        <v>24</v>
      </c>
      <c r="L153" s="1" t="s">
        <v>1232</v>
      </c>
      <c r="M153" s="1" t="s">
        <v>1560</v>
      </c>
      <c r="N153" s="1" t="s">
        <v>1232</v>
      </c>
      <c r="O153" s="1" t="s">
        <v>1560</v>
      </c>
    </row>
    <row r="154" spans="1:15" x14ac:dyDescent="0.35">
      <c r="A154" s="1" t="s">
        <v>15</v>
      </c>
      <c r="B154" s="1" t="s">
        <v>606</v>
      </c>
      <c r="C154" s="1" t="s">
        <v>760</v>
      </c>
      <c r="D154" s="1" t="s">
        <v>18</v>
      </c>
      <c r="E154" s="1" t="s">
        <v>1258</v>
      </c>
      <c r="F154" s="1" t="s">
        <v>1561</v>
      </c>
      <c r="G154" s="1" t="s">
        <v>18</v>
      </c>
      <c r="H154" s="1" t="s">
        <v>135</v>
      </c>
      <c r="I154" s="1" t="s">
        <v>753</v>
      </c>
      <c r="J154" s="1" t="s">
        <v>126</v>
      </c>
      <c r="K154" s="1" t="s">
        <v>24</v>
      </c>
      <c r="L154" s="1" t="s">
        <v>1232</v>
      </c>
      <c r="M154" s="1" t="s">
        <v>1562</v>
      </c>
      <c r="N154" s="1" t="s">
        <v>1232</v>
      </c>
      <c r="O154" s="1" t="s">
        <v>1562</v>
      </c>
    </row>
    <row r="155" spans="1:15" x14ac:dyDescent="0.35">
      <c r="A155" s="1" t="s">
        <v>15</v>
      </c>
      <c r="B155" s="1" t="s">
        <v>610</v>
      </c>
      <c r="C155" s="1" t="s">
        <v>764</v>
      </c>
      <c r="D155" s="1" t="s">
        <v>18</v>
      </c>
      <c r="E155" s="1" t="s">
        <v>1258</v>
      </c>
      <c r="F155" s="1" t="s">
        <v>1231</v>
      </c>
      <c r="G155" s="1" t="s">
        <v>29</v>
      </c>
      <c r="H155" s="1" t="s">
        <v>21</v>
      </c>
      <c r="I155" s="1" t="s">
        <v>753</v>
      </c>
      <c r="J155" s="1" t="s">
        <v>143</v>
      </c>
      <c r="K155" s="1" t="s">
        <v>24</v>
      </c>
      <c r="L155" s="1" t="s">
        <v>1232</v>
      </c>
      <c r="M155" s="1" t="s">
        <v>1563</v>
      </c>
      <c r="N155" s="1" t="s">
        <v>1232</v>
      </c>
      <c r="O155" s="1" t="s">
        <v>1563</v>
      </c>
    </row>
    <row r="156" spans="1:15" x14ac:dyDescent="0.35">
      <c r="A156" s="1" t="s">
        <v>15</v>
      </c>
      <c r="B156" s="1" t="s">
        <v>613</v>
      </c>
      <c r="C156" s="1" t="s">
        <v>767</v>
      </c>
      <c r="D156" s="1" t="s">
        <v>18</v>
      </c>
      <c r="E156" s="1" t="s">
        <v>1258</v>
      </c>
      <c r="F156" s="1" t="s">
        <v>1564</v>
      </c>
      <c r="G156" s="1" t="s">
        <v>18</v>
      </c>
      <c r="H156" s="1" t="s">
        <v>21</v>
      </c>
      <c r="I156" s="1" t="s">
        <v>753</v>
      </c>
      <c r="J156" s="1" t="s">
        <v>148</v>
      </c>
      <c r="K156" s="1" t="s">
        <v>24</v>
      </c>
      <c r="L156" s="1" t="s">
        <v>1232</v>
      </c>
      <c r="M156" s="1" t="s">
        <v>1565</v>
      </c>
      <c r="N156" s="1" t="s">
        <v>1232</v>
      </c>
      <c r="O156" s="1" t="s">
        <v>1565</v>
      </c>
    </row>
    <row r="157" spans="1:15" x14ac:dyDescent="0.35">
      <c r="A157" s="1" t="s">
        <v>15</v>
      </c>
      <c r="B157" s="1" t="s">
        <v>617</v>
      </c>
      <c r="C157" s="1" t="s">
        <v>771</v>
      </c>
      <c r="D157" s="1" t="s">
        <v>18</v>
      </c>
      <c r="E157" s="1" t="s">
        <v>1258</v>
      </c>
      <c r="F157" s="1" t="s">
        <v>1566</v>
      </c>
      <c r="G157" s="1" t="s">
        <v>45</v>
      </c>
      <c r="H157" s="1" t="s">
        <v>21</v>
      </c>
      <c r="I157" s="1" t="s">
        <v>753</v>
      </c>
      <c r="J157" s="1" t="s">
        <v>152</v>
      </c>
      <c r="K157" s="1" t="s">
        <v>24</v>
      </c>
      <c r="L157" s="1" t="s">
        <v>1232</v>
      </c>
      <c r="M157" s="1" t="s">
        <v>1567</v>
      </c>
      <c r="N157" s="1" t="s">
        <v>1232</v>
      </c>
      <c r="O157" s="1" t="s">
        <v>1567</v>
      </c>
    </row>
    <row r="158" spans="1:15" x14ac:dyDescent="0.35">
      <c r="A158" s="1" t="s">
        <v>15</v>
      </c>
      <c r="B158" s="1" t="s">
        <v>620</v>
      </c>
      <c r="C158" s="1" t="s">
        <v>774</v>
      </c>
      <c r="D158" s="1" t="s">
        <v>18</v>
      </c>
      <c r="E158" s="1" t="s">
        <v>1258</v>
      </c>
      <c r="F158" s="1" t="s">
        <v>1568</v>
      </c>
      <c r="G158" s="1" t="s">
        <v>18</v>
      </c>
      <c r="H158" s="1" t="s">
        <v>21</v>
      </c>
      <c r="I158" s="1" t="s">
        <v>753</v>
      </c>
      <c r="J158" s="1" t="s">
        <v>143</v>
      </c>
      <c r="K158" s="1" t="s">
        <v>24</v>
      </c>
      <c r="L158" s="1" t="s">
        <v>1232</v>
      </c>
      <c r="M158" s="1" t="s">
        <v>1569</v>
      </c>
      <c r="N158" s="1" t="s">
        <v>1232</v>
      </c>
      <c r="O158" s="1" t="s">
        <v>1569</v>
      </c>
    </row>
    <row r="159" spans="1:15" x14ac:dyDescent="0.35">
      <c r="A159" s="1" t="s">
        <v>15</v>
      </c>
      <c r="B159" s="1" t="s">
        <v>624</v>
      </c>
      <c r="C159" s="1" t="s">
        <v>778</v>
      </c>
      <c r="D159" s="1" t="s">
        <v>18</v>
      </c>
      <c r="E159" s="1" t="s">
        <v>1258</v>
      </c>
      <c r="F159" s="1" t="s">
        <v>1570</v>
      </c>
      <c r="G159" s="1" t="s">
        <v>19</v>
      </c>
      <c r="H159" s="1" t="s">
        <v>135</v>
      </c>
      <c r="I159" s="1" t="s">
        <v>753</v>
      </c>
      <c r="J159" s="1" t="s">
        <v>126</v>
      </c>
      <c r="K159" s="1" t="s">
        <v>24</v>
      </c>
      <c r="L159" s="1" t="s">
        <v>1232</v>
      </c>
      <c r="M159" s="1" t="s">
        <v>1571</v>
      </c>
      <c r="N159" s="1" t="s">
        <v>1232</v>
      </c>
      <c r="O159" s="1" t="s">
        <v>1571</v>
      </c>
    </row>
    <row r="160" spans="1:15" x14ac:dyDescent="0.35">
      <c r="A160" s="1" t="s">
        <v>15</v>
      </c>
      <c r="B160" s="1" t="s">
        <v>627</v>
      </c>
      <c r="C160" s="1" t="s">
        <v>1572</v>
      </c>
      <c r="D160" s="1" t="s">
        <v>18</v>
      </c>
      <c r="E160" s="1" t="s">
        <v>1130</v>
      </c>
      <c r="F160" s="1" t="s">
        <v>1573</v>
      </c>
      <c r="G160" s="1" t="s">
        <v>18</v>
      </c>
      <c r="H160" s="1" t="s">
        <v>21</v>
      </c>
      <c r="I160" s="1" t="s">
        <v>1574</v>
      </c>
      <c r="J160" s="1" t="s">
        <v>23</v>
      </c>
      <c r="K160" s="1" t="s">
        <v>24</v>
      </c>
      <c r="L160" s="1" t="s">
        <v>1232</v>
      </c>
      <c r="M160" s="1" t="s">
        <v>1575</v>
      </c>
      <c r="N160" s="1" t="s">
        <v>1232</v>
      </c>
      <c r="O160" s="1" t="s">
        <v>1575</v>
      </c>
    </row>
    <row r="161" spans="1:15" x14ac:dyDescent="0.35">
      <c r="A161" s="1" t="s">
        <v>15</v>
      </c>
      <c r="B161" s="1" t="s">
        <v>631</v>
      </c>
      <c r="C161" s="1" t="s">
        <v>1576</v>
      </c>
      <c r="D161" s="1" t="s">
        <v>18</v>
      </c>
      <c r="E161" s="1" t="s">
        <v>1258</v>
      </c>
      <c r="F161" s="1" t="s">
        <v>1577</v>
      </c>
      <c r="G161" s="1" t="s">
        <v>56</v>
      </c>
      <c r="H161" s="1" t="s">
        <v>21</v>
      </c>
      <c r="I161" s="1" t="s">
        <v>1574</v>
      </c>
      <c r="J161" s="1" t="s">
        <v>131</v>
      </c>
      <c r="K161" s="1" t="s">
        <v>24</v>
      </c>
      <c r="L161" s="1" t="s">
        <v>1232</v>
      </c>
      <c r="M161" s="1" t="s">
        <v>1578</v>
      </c>
      <c r="N161" s="1" t="s">
        <v>1232</v>
      </c>
      <c r="O161" s="1" t="s">
        <v>1578</v>
      </c>
    </row>
    <row r="162" spans="1:15" x14ac:dyDescent="0.35">
      <c r="A162" s="1" t="s">
        <v>15</v>
      </c>
      <c r="B162" s="1" t="s">
        <v>635</v>
      </c>
      <c r="C162" s="1" t="s">
        <v>1579</v>
      </c>
      <c r="D162" s="1" t="s">
        <v>18</v>
      </c>
      <c r="E162" s="1" t="s">
        <v>1258</v>
      </c>
      <c r="F162" s="1" t="s">
        <v>1580</v>
      </c>
      <c r="G162" s="1" t="s">
        <v>56</v>
      </c>
      <c r="H162" s="1" t="s">
        <v>124</v>
      </c>
      <c r="I162" s="1" t="s">
        <v>1574</v>
      </c>
      <c r="J162" s="1" t="s">
        <v>126</v>
      </c>
      <c r="K162" s="1" t="s">
        <v>24</v>
      </c>
      <c r="L162" s="1" t="s">
        <v>1232</v>
      </c>
      <c r="M162" s="1" t="s">
        <v>1581</v>
      </c>
      <c r="N162" s="1" t="s">
        <v>1232</v>
      </c>
      <c r="O162" s="1" t="s">
        <v>1581</v>
      </c>
    </row>
    <row r="163" spans="1:15" x14ac:dyDescent="0.35">
      <c r="A163" s="1" t="s">
        <v>15</v>
      </c>
      <c r="B163" s="1" t="s">
        <v>638</v>
      </c>
      <c r="C163" s="1" t="s">
        <v>1582</v>
      </c>
      <c r="D163" s="1" t="s">
        <v>18</v>
      </c>
      <c r="E163" s="1" t="s">
        <v>1258</v>
      </c>
      <c r="F163" s="1" t="s">
        <v>1583</v>
      </c>
      <c r="G163" s="1" t="s">
        <v>18</v>
      </c>
      <c r="H163" s="1" t="s">
        <v>135</v>
      </c>
      <c r="I163" s="1" t="s">
        <v>1574</v>
      </c>
      <c r="J163" s="1" t="s">
        <v>126</v>
      </c>
      <c r="K163" s="1" t="s">
        <v>24</v>
      </c>
      <c r="L163" s="1" t="s">
        <v>1232</v>
      </c>
      <c r="M163" s="1" t="s">
        <v>1584</v>
      </c>
      <c r="N163" s="1" t="s">
        <v>1232</v>
      </c>
      <c r="O163" s="1" t="s">
        <v>1584</v>
      </c>
    </row>
    <row r="164" spans="1:15" x14ac:dyDescent="0.35">
      <c r="A164" s="1" t="s">
        <v>15</v>
      </c>
      <c r="B164" s="1" t="s">
        <v>642</v>
      </c>
      <c r="C164" s="1" t="s">
        <v>1585</v>
      </c>
      <c r="D164" s="1" t="s">
        <v>18</v>
      </c>
      <c r="E164" s="1" t="s">
        <v>1258</v>
      </c>
      <c r="F164" s="1" t="s">
        <v>1586</v>
      </c>
      <c r="G164" s="1" t="s">
        <v>18</v>
      </c>
      <c r="H164" s="1" t="s">
        <v>21</v>
      </c>
      <c r="I164" s="1" t="s">
        <v>1574</v>
      </c>
      <c r="J164" s="1" t="s">
        <v>148</v>
      </c>
      <c r="K164" s="1" t="s">
        <v>24</v>
      </c>
      <c r="L164" s="1" t="s">
        <v>1232</v>
      </c>
      <c r="M164" s="1" t="s">
        <v>1587</v>
      </c>
      <c r="N164" s="1" t="s">
        <v>1232</v>
      </c>
      <c r="O164" s="1" t="s">
        <v>1587</v>
      </c>
    </row>
    <row r="165" spans="1:15" x14ac:dyDescent="0.35">
      <c r="A165" s="1" t="s">
        <v>15</v>
      </c>
      <c r="B165" s="1" t="s">
        <v>645</v>
      </c>
      <c r="C165" s="1" t="s">
        <v>1588</v>
      </c>
      <c r="D165" s="1" t="s">
        <v>18</v>
      </c>
      <c r="E165" s="1" t="s">
        <v>1258</v>
      </c>
      <c r="F165" s="1" t="s">
        <v>1589</v>
      </c>
      <c r="G165" s="1" t="s">
        <v>34</v>
      </c>
      <c r="H165" s="1" t="s">
        <v>21</v>
      </c>
      <c r="I165" s="1" t="s">
        <v>1574</v>
      </c>
      <c r="J165" s="1" t="s">
        <v>143</v>
      </c>
      <c r="K165" s="1" t="s">
        <v>24</v>
      </c>
      <c r="L165" s="1" t="s">
        <v>1232</v>
      </c>
      <c r="M165" s="1" t="s">
        <v>1590</v>
      </c>
      <c r="N165" s="1" t="s">
        <v>1232</v>
      </c>
      <c r="O165" s="1" t="s">
        <v>1590</v>
      </c>
    </row>
    <row r="166" spans="1:15" x14ac:dyDescent="0.35">
      <c r="A166" s="1" t="s">
        <v>15</v>
      </c>
      <c r="B166" s="1" t="s">
        <v>649</v>
      </c>
      <c r="C166" s="1" t="s">
        <v>1591</v>
      </c>
      <c r="D166" s="1" t="s">
        <v>18</v>
      </c>
      <c r="E166" s="1" t="s">
        <v>1258</v>
      </c>
      <c r="F166" s="1" t="s">
        <v>1592</v>
      </c>
      <c r="G166" s="1" t="s">
        <v>40</v>
      </c>
      <c r="H166" s="1" t="s">
        <v>124</v>
      </c>
      <c r="I166" s="1" t="s">
        <v>1574</v>
      </c>
      <c r="J166" s="1" t="s">
        <v>126</v>
      </c>
      <c r="K166" s="1" t="s">
        <v>24</v>
      </c>
      <c r="L166" s="1" t="s">
        <v>1232</v>
      </c>
      <c r="M166" s="1" t="s">
        <v>1593</v>
      </c>
      <c r="N166" s="1" t="s">
        <v>1232</v>
      </c>
      <c r="O166" s="1" t="s">
        <v>1593</v>
      </c>
    </row>
    <row r="167" spans="1:15" x14ac:dyDescent="0.35">
      <c r="A167" s="1" t="s">
        <v>15</v>
      </c>
      <c r="B167" s="1" t="s">
        <v>653</v>
      </c>
      <c r="C167" s="1" t="s">
        <v>1594</v>
      </c>
      <c r="D167" s="1" t="s">
        <v>18</v>
      </c>
      <c r="E167" s="1" t="s">
        <v>1258</v>
      </c>
      <c r="F167" s="1" t="s">
        <v>1595</v>
      </c>
      <c r="G167" s="1" t="s">
        <v>56</v>
      </c>
      <c r="H167" s="1" t="s">
        <v>21</v>
      </c>
      <c r="I167" s="1" t="s">
        <v>1574</v>
      </c>
      <c r="J167" s="1" t="s">
        <v>152</v>
      </c>
      <c r="K167" s="1" t="s">
        <v>24</v>
      </c>
      <c r="L167" s="1" t="s">
        <v>1232</v>
      </c>
      <c r="M167" s="1" t="s">
        <v>1596</v>
      </c>
      <c r="N167" s="1" t="s">
        <v>1232</v>
      </c>
      <c r="O167" s="1" t="s">
        <v>1596</v>
      </c>
    </row>
    <row r="168" spans="1:15" x14ac:dyDescent="0.35">
      <c r="A168" s="1" t="s">
        <v>15</v>
      </c>
      <c r="B168" s="1" t="s">
        <v>656</v>
      </c>
      <c r="C168" s="1" t="s">
        <v>1597</v>
      </c>
      <c r="D168" s="1" t="s">
        <v>18</v>
      </c>
      <c r="E168" s="1" t="s">
        <v>1258</v>
      </c>
      <c r="F168" s="1" t="s">
        <v>1598</v>
      </c>
      <c r="G168" s="1" t="s">
        <v>56</v>
      </c>
      <c r="H168" s="1" t="s">
        <v>124</v>
      </c>
      <c r="I168" s="1" t="s">
        <v>1574</v>
      </c>
      <c r="J168" s="1" t="s">
        <v>126</v>
      </c>
      <c r="K168" s="1" t="s">
        <v>24</v>
      </c>
      <c r="L168" s="1" t="s">
        <v>1232</v>
      </c>
      <c r="M168" s="1" t="s">
        <v>1599</v>
      </c>
      <c r="N168" s="1" t="s">
        <v>1232</v>
      </c>
      <c r="O168" s="1" t="s">
        <v>1599</v>
      </c>
    </row>
    <row r="169" spans="1:15" x14ac:dyDescent="0.35">
      <c r="A169" s="1" t="s">
        <v>15</v>
      </c>
      <c r="B169" s="1" t="s">
        <v>660</v>
      </c>
      <c r="C169" s="1" t="s">
        <v>1600</v>
      </c>
      <c r="D169" s="1" t="s">
        <v>18</v>
      </c>
      <c r="E169" s="1" t="s">
        <v>1258</v>
      </c>
      <c r="F169" s="1" t="s">
        <v>1601</v>
      </c>
      <c r="G169" s="1" t="s">
        <v>18</v>
      </c>
      <c r="H169" s="1" t="s">
        <v>21</v>
      </c>
      <c r="I169" s="1" t="s">
        <v>1574</v>
      </c>
      <c r="J169" s="1" t="s">
        <v>143</v>
      </c>
      <c r="K169" s="1" t="s">
        <v>24</v>
      </c>
      <c r="L169" s="1" t="s">
        <v>1232</v>
      </c>
      <c r="M169" s="1" t="s">
        <v>1602</v>
      </c>
      <c r="N169" s="1" t="s">
        <v>1232</v>
      </c>
      <c r="O169" s="1" t="s">
        <v>1602</v>
      </c>
    </row>
    <row r="170" spans="1:15" x14ac:dyDescent="0.35">
      <c r="A170" s="1" t="s">
        <v>15</v>
      </c>
      <c r="B170" s="1" t="s">
        <v>663</v>
      </c>
      <c r="C170" s="1" t="s">
        <v>1603</v>
      </c>
      <c r="D170" s="1" t="s">
        <v>18</v>
      </c>
      <c r="E170" s="1" t="s">
        <v>1258</v>
      </c>
      <c r="F170" s="1" t="s">
        <v>1604</v>
      </c>
      <c r="G170" s="1" t="s">
        <v>18</v>
      </c>
      <c r="H170" s="1" t="s">
        <v>135</v>
      </c>
      <c r="I170" s="1" t="s">
        <v>1574</v>
      </c>
      <c r="J170" s="1" t="s">
        <v>126</v>
      </c>
      <c r="K170" s="1" t="s">
        <v>24</v>
      </c>
      <c r="L170" s="1" t="s">
        <v>1232</v>
      </c>
      <c r="M170" s="1" t="s">
        <v>1605</v>
      </c>
      <c r="N170" s="1" t="s">
        <v>1232</v>
      </c>
      <c r="O170" s="1" t="s">
        <v>1605</v>
      </c>
    </row>
    <row r="171" spans="1:15" x14ac:dyDescent="0.35">
      <c r="A171" s="1" t="s">
        <v>15</v>
      </c>
      <c r="B171" s="1" t="s">
        <v>667</v>
      </c>
      <c r="C171" s="1" t="s">
        <v>1606</v>
      </c>
      <c r="D171" s="1" t="s">
        <v>18</v>
      </c>
      <c r="E171" s="1" t="s">
        <v>1258</v>
      </c>
      <c r="F171" s="1" t="s">
        <v>1607</v>
      </c>
      <c r="G171" s="1" t="s">
        <v>34</v>
      </c>
      <c r="H171" s="1" t="s">
        <v>135</v>
      </c>
      <c r="I171" s="1" t="s">
        <v>1574</v>
      </c>
      <c r="J171" s="1" t="s">
        <v>126</v>
      </c>
      <c r="K171" s="1" t="s">
        <v>24</v>
      </c>
      <c r="L171" s="1" t="s">
        <v>1232</v>
      </c>
      <c r="M171" s="1" t="s">
        <v>1608</v>
      </c>
      <c r="N171" s="1" t="s">
        <v>1232</v>
      </c>
      <c r="O171" s="1" t="s">
        <v>1608</v>
      </c>
    </row>
    <row r="172" spans="1:15" x14ac:dyDescent="0.35">
      <c r="A172" s="1" t="s">
        <v>15</v>
      </c>
      <c r="B172" s="1" t="s">
        <v>670</v>
      </c>
      <c r="C172" s="1" t="s">
        <v>118</v>
      </c>
      <c r="D172" s="1" t="s">
        <v>19</v>
      </c>
      <c r="E172" s="1" t="s">
        <v>1609</v>
      </c>
      <c r="F172" s="1" t="s">
        <v>1610</v>
      </c>
      <c r="G172" s="1" t="s">
        <v>18</v>
      </c>
      <c r="H172" s="1" t="s">
        <v>21</v>
      </c>
      <c r="I172" s="1" t="s">
        <v>120</v>
      </c>
      <c r="J172" s="1" t="s">
        <v>23</v>
      </c>
      <c r="K172" s="1" t="s">
        <v>24</v>
      </c>
      <c r="L172" s="1" t="s">
        <v>1232</v>
      </c>
      <c r="M172" s="1" t="s">
        <v>1611</v>
      </c>
      <c r="N172" s="1" t="s">
        <v>1232</v>
      </c>
      <c r="O172" s="1" t="s">
        <v>1611</v>
      </c>
    </row>
    <row r="173" spans="1:15" x14ac:dyDescent="0.35">
      <c r="A173" s="1" t="s">
        <v>15</v>
      </c>
      <c r="B173" s="1" t="s">
        <v>674</v>
      </c>
      <c r="C173" s="1" t="s">
        <v>650</v>
      </c>
      <c r="D173" s="1" t="s">
        <v>19</v>
      </c>
      <c r="E173" s="1" t="s">
        <v>1258</v>
      </c>
      <c r="F173" s="1" t="s">
        <v>1612</v>
      </c>
      <c r="G173" s="1" t="s">
        <v>40</v>
      </c>
      <c r="H173" s="1" t="s">
        <v>21</v>
      </c>
      <c r="I173" s="1" t="s">
        <v>120</v>
      </c>
      <c r="J173" s="1" t="s">
        <v>131</v>
      </c>
      <c r="K173" s="1" t="s">
        <v>24</v>
      </c>
      <c r="L173" s="1" t="s">
        <v>1232</v>
      </c>
      <c r="M173" s="1" t="s">
        <v>1613</v>
      </c>
      <c r="N173" s="1" t="s">
        <v>1232</v>
      </c>
      <c r="O173" s="1" t="s">
        <v>1613</v>
      </c>
    </row>
    <row r="174" spans="1:15" x14ac:dyDescent="0.35">
      <c r="A174" s="1" t="s">
        <v>15</v>
      </c>
      <c r="B174" s="1" t="s">
        <v>677</v>
      </c>
      <c r="C174" s="1" t="s">
        <v>654</v>
      </c>
      <c r="D174" s="1" t="s">
        <v>19</v>
      </c>
      <c r="E174" s="1" t="s">
        <v>1258</v>
      </c>
      <c r="F174" s="1" t="s">
        <v>1614</v>
      </c>
      <c r="G174" s="1" t="s">
        <v>18</v>
      </c>
      <c r="H174" s="1" t="s">
        <v>21</v>
      </c>
      <c r="I174" s="1" t="s">
        <v>120</v>
      </c>
      <c r="J174" s="1" t="s">
        <v>148</v>
      </c>
      <c r="K174" s="1" t="s">
        <v>24</v>
      </c>
      <c r="L174" s="1" t="s">
        <v>1232</v>
      </c>
      <c r="M174" s="1" t="s">
        <v>1615</v>
      </c>
      <c r="N174" s="1" t="s">
        <v>1232</v>
      </c>
      <c r="O174" s="1" t="s">
        <v>1615</v>
      </c>
    </row>
    <row r="175" spans="1:15" x14ac:dyDescent="0.35">
      <c r="A175" s="1" t="s">
        <v>15</v>
      </c>
      <c r="B175" s="1" t="s">
        <v>681</v>
      </c>
      <c r="C175" s="1" t="s">
        <v>657</v>
      </c>
      <c r="D175" s="1" t="s">
        <v>19</v>
      </c>
      <c r="E175" s="1" t="s">
        <v>1258</v>
      </c>
      <c r="F175" s="1" t="s">
        <v>1616</v>
      </c>
      <c r="G175" s="1" t="s">
        <v>34</v>
      </c>
      <c r="H175" s="1" t="s">
        <v>21</v>
      </c>
      <c r="I175" s="1" t="s">
        <v>120</v>
      </c>
      <c r="J175" s="1" t="s">
        <v>143</v>
      </c>
      <c r="K175" s="1" t="s">
        <v>24</v>
      </c>
      <c r="L175" s="1" t="s">
        <v>1232</v>
      </c>
      <c r="M175" s="1" t="s">
        <v>1617</v>
      </c>
      <c r="N175" s="1" t="s">
        <v>1232</v>
      </c>
      <c r="O175" s="1" t="s">
        <v>1617</v>
      </c>
    </row>
    <row r="176" spans="1:15" x14ac:dyDescent="0.35">
      <c r="A176" s="1" t="s">
        <v>15</v>
      </c>
      <c r="B176" s="1" t="s">
        <v>684</v>
      </c>
      <c r="C176" s="1" t="s">
        <v>661</v>
      </c>
      <c r="D176" s="1" t="s">
        <v>19</v>
      </c>
      <c r="E176" s="1" t="s">
        <v>1258</v>
      </c>
      <c r="F176" s="1" t="s">
        <v>1618</v>
      </c>
      <c r="G176" s="1" t="s">
        <v>40</v>
      </c>
      <c r="H176" s="1" t="s">
        <v>21</v>
      </c>
      <c r="I176" s="1" t="s">
        <v>120</v>
      </c>
      <c r="J176" s="1" t="s">
        <v>152</v>
      </c>
      <c r="K176" s="1" t="s">
        <v>24</v>
      </c>
      <c r="L176" s="1" t="s">
        <v>1232</v>
      </c>
      <c r="M176" s="1" t="s">
        <v>1619</v>
      </c>
      <c r="N176" s="1" t="s">
        <v>1232</v>
      </c>
      <c r="O176" s="1" t="s">
        <v>1619</v>
      </c>
    </row>
    <row r="177" spans="1:15" x14ac:dyDescent="0.35">
      <c r="A177" s="1" t="s">
        <v>15</v>
      </c>
      <c r="B177" s="1" t="s">
        <v>688</v>
      </c>
      <c r="C177" s="1" t="s">
        <v>664</v>
      </c>
      <c r="D177" s="1" t="s">
        <v>19</v>
      </c>
      <c r="E177" s="1" t="s">
        <v>1258</v>
      </c>
      <c r="F177" s="1" t="s">
        <v>1620</v>
      </c>
      <c r="G177" s="1" t="s">
        <v>18</v>
      </c>
      <c r="H177" s="1" t="s">
        <v>21</v>
      </c>
      <c r="I177" s="1" t="s">
        <v>120</v>
      </c>
      <c r="J177" s="1" t="s">
        <v>143</v>
      </c>
      <c r="K177" s="1" t="s">
        <v>24</v>
      </c>
      <c r="L177" s="1" t="s">
        <v>1232</v>
      </c>
      <c r="M177" s="1" t="s">
        <v>1621</v>
      </c>
      <c r="N177" s="1" t="s">
        <v>1232</v>
      </c>
      <c r="O177" s="1" t="s">
        <v>1621</v>
      </c>
    </row>
    <row r="178" spans="1:15" x14ac:dyDescent="0.35">
      <c r="A178" s="1" t="s">
        <v>15</v>
      </c>
      <c r="B178" s="1" t="s">
        <v>691</v>
      </c>
      <c r="C178" s="1" t="s">
        <v>668</v>
      </c>
      <c r="D178" s="1" t="s">
        <v>19</v>
      </c>
      <c r="E178" s="1" t="s">
        <v>1258</v>
      </c>
      <c r="F178" s="1" t="s">
        <v>1622</v>
      </c>
      <c r="G178" s="1" t="s">
        <v>18</v>
      </c>
      <c r="H178" s="1" t="s">
        <v>135</v>
      </c>
      <c r="I178" s="1" t="s">
        <v>120</v>
      </c>
      <c r="J178" s="1" t="s">
        <v>126</v>
      </c>
      <c r="K178" s="1" t="s">
        <v>24</v>
      </c>
      <c r="L178" s="1" t="s">
        <v>1232</v>
      </c>
      <c r="M178" s="1" t="s">
        <v>1623</v>
      </c>
      <c r="N178" s="1" t="s">
        <v>1232</v>
      </c>
      <c r="O178" s="1" t="s">
        <v>1623</v>
      </c>
    </row>
    <row r="179" spans="1:15" x14ac:dyDescent="0.35">
      <c r="A179" s="1" t="s">
        <v>15</v>
      </c>
      <c r="B179" s="1" t="s">
        <v>695</v>
      </c>
      <c r="C179" s="1" t="s">
        <v>671</v>
      </c>
      <c r="D179" s="1" t="s">
        <v>18</v>
      </c>
      <c r="E179" s="1" t="s">
        <v>1258</v>
      </c>
      <c r="F179" s="1" t="s">
        <v>1624</v>
      </c>
      <c r="G179" s="1" t="s">
        <v>34</v>
      </c>
      <c r="H179" s="1" t="s">
        <v>135</v>
      </c>
      <c r="I179" s="1" t="s">
        <v>120</v>
      </c>
      <c r="J179" s="1" t="s">
        <v>126</v>
      </c>
      <c r="K179" s="1" t="s">
        <v>24</v>
      </c>
      <c r="L179" s="1" t="s">
        <v>1232</v>
      </c>
      <c r="M179" s="1" t="s">
        <v>1625</v>
      </c>
      <c r="N179" s="1" t="s">
        <v>1232</v>
      </c>
      <c r="O179" s="1" t="s">
        <v>1625</v>
      </c>
    </row>
    <row r="180" spans="1:15" x14ac:dyDescent="0.35">
      <c r="A180" s="1" t="s">
        <v>15</v>
      </c>
      <c r="B180" s="1" t="s">
        <v>698</v>
      </c>
      <c r="C180" s="1" t="s">
        <v>83</v>
      </c>
      <c r="D180" s="1" t="s">
        <v>19</v>
      </c>
      <c r="E180" s="1" t="s">
        <v>1626</v>
      </c>
      <c r="F180" s="1" t="s">
        <v>1627</v>
      </c>
      <c r="G180" s="1" t="s">
        <v>18</v>
      </c>
      <c r="H180" s="1" t="s">
        <v>21</v>
      </c>
      <c r="I180" s="1" t="s">
        <v>86</v>
      </c>
      <c r="J180" s="1" t="s">
        <v>23</v>
      </c>
      <c r="K180" s="1" t="s">
        <v>24</v>
      </c>
      <c r="L180" s="1" t="s">
        <v>1232</v>
      </c>
      <c r="M180" s="1" t="s">
        <v>1628</v>
      </c>
      <c r="N180" s="1" t="s">
        <v>1232</v>
      </c>
      <c r="O180" s="1" t="s">
        <v>1628</v>
      </c>
    </row>
    <row r="181" spans="1:15" x14ac:dyDescent="0.35">
      <c r="A181" s="1" t="s">
        <v>15</v>
      </c>
      <c r="B181" s="1" t="s">
        <v>702</v>
      </c>
      <c r="C181" s="1" t="s">
        <v>675</v>
      </c>
      <c r="D181" s="1" t="s">
        <v>19</v>
      </c>
      <c r="E181" s="1" t="s">
        <v>1258</v>
      </c>
      <c r="F181" s="1" t="s">
        <v>1629</v>
      </c>
      <c r="G181" s="1" t="s">
        <v>78</v>
      </c>
      <c r="H181" s="1" t="s">
        <v>21</v>
      </c>
      <c r="I181" s="1" t="s">
        <v>86</v>
      </c>
      <c r="J181" s="1" t="s">
        <v>131</v>
      </c>
      <c r="K181" s="1" t="s">
        <v>24</v>
      </c>
      <c r="L181" s="1" t="s">
        <v>1232</v>
      </c>
      <c r="M181" s="1" t="s">
        <v>1630</v>
      </c>
      <c r="N181" s="1" t="s">
        <v>1232</v>
      </c>
      <c r="O181" s="1" t="s">
        <v>1630</v>
      </c>
    </row>
    <row r="182" spans="1:15" x14ac:dyDescent="0.35">
      <c r="A182" s="1" t="s">
        <v>15</v>
      </c>
      <c r="B182" s="1" t="s">
        <v>706</v>
      </c>
      <c r="C182" s="1" t="s">
        <v>678</v>
      </c>
      <c r="D182" s="1" t="s">
        <v>19</v>
      </c>
      <c r="E182" s="1" t="s">
        <v>1258</v>
      </c>
      <c r="F182" s="1" t="s">
        <v>1631</v>
      </c>
      <c r="G182" s="1" t="s">
        <v>18</v>
      </c>
      <c r="H182" s="1" t="s">
        <v>124</v>
      </c>
      <c r="I182" s="1" t="s">
        <v>86</v>
      </c>
      <c r="J182" s="1" t="s">
        <v>126</v>
      </c>
      <c r="K182" s="1" t="s">
        <v>24</v>
      </c>
      <c r="L182" s="1" t="s">
        <v>1232</v>
      </c>
      <c r="M182" s="1" t="s">
        <v>1632</v>
      </c>
      <c r="N182" s="1" t="s">
        <v>1232</v>
      </c>
      <c r="O182" s="1" t="s">
        <v>1632</v>
      </c>
    </row>
    <row r="183" spans="1:15" x14ac:dyDescent="0.35">
      <c r="A183" s="1" t="s">
        <v>15</v>
      </c>
      <c r="B183" s="1" t="s">
        <v>709</v>
      </c>
      <c r="C183" s="1" t="s">
        <v>682</v>
      </c>
      <c r="D183" s="1" t="s">
        <v>19</v>
      </c>
      <c r="E183" s="1" t="s">
        <v>1258</v>
      </c>
      <c r="F183" s="1" t="s">
        <v>1633</v>
      </c>
      <c r="G183" s="1" t="s">
        <v>18</v>
      </c>
      <c r="H183" s="1" t="s">
        <v>21</v>
      </c>
      <c r="I183" s="1" t="s">
        <v>86</v>
      </c>
      <c r="J183" s="1" t="s">
        <v>148</v>
      </c>
      <c r="K183" s="1" t="s">
        <v>24</v>
      </c>
      <c r="L183" s="1" t="s">
        <v>1232</v>
      </c>
      <c r="M183" s="1" t="s">
        <v>1634</v>
      </c>
      <c r="N183" s="1" t="s">
        <v>1232</v>
      </c>
      <c r="O183" s="1" t="s">
        <v>1634</v>
      </c>
    </row>
    <row r="184" spans="1:15" x14ac:dyDescent="0.35">
      <c r="A184" s="1" t="s">
        <v>15</v>
      </c>
      <c r="B184" s="1" t="s">
        <v>713</v>
      </c>
      <c r="C184" s="1" t="s">
        <v>685</v>
      </c>
      <c r="D184" s="1" t="s">
        <v>19</v>
      </c>
      <c r="E184" s="1" t="s">
        <v>1258</v>
      </c>
      <c r="F184" s="1" t="s">
        <v>1635</v>
      </c>
      <c r="G184" s="1" t="s">
        <v>29</v>
      </c>
      <c r="H184" s="1" t="s">
        <v>21</v>
      </c>
      <c r="I184" s="1" t="s">
        <v>86</v>
      </c>
      <c r="J184" s="1" t="s">
        <v>143</v>
      </c>
      <c r="K184" s="1" t="s">
        <v>24</v>
      </c>
      <c r="L184" s="1" t="s">
        <v>1232</v>
      </c>
      <c r="M184" s="1" t="s">
        <v>1636</v>
      </c>
      <c r="N184" s="1" t="s">
        <v>1232</v>
      </c>
      <c r="O184" s="1" t="s">
        <v>1636</v>
      </c>
    </row>
    <row r="185" spans="1:15" x14ac:dyDescent="0.35">
      <c r="A185" s="1" t="s">
        <v>15</v>
      </c>
      <c r="B185" s="1" t="s">
        <v>716</v>
      </c>
      <c r="C185" s="1" t="s">
        <v>689</v>
      </c>
      <c r="D185" s="1" t="s">
        <v>19</v>
      </c>
      <c r="E185" s="1" t="s">
        <v>1258</v>
      </c>
      <c r="F185" s="1" t="s">
        <v>1637</v>
      </c>
      <c r="G185" s="1" t="s">
        <v>78</v>
      </c>
      <c r="H185" s="1" t="s">
        <v>21</v>
      </c>
      <c r="I185" s="1" t="s">
        <v>86</v>
      </c>
      <c r="J185" s="1" t="s">
        <v>152</v>
      </c>
      <c r="K185" s="1" t="s">
        <v>24</v>
      </c>
      <c r="L185" s="1" t="s">
        <v>1232</v>
      </c>
      <c r="M185" s="1" t="s">
        <v>1638</v>
      </c>
      <c r="N185" s="1" t="s">
        <v>1232</v>
      </c>
      <c r="O185" s="1" t="s">
        <v>1638</v>
      </c>
    </row>
    <row r="186" spans="1:15" x14ac:dyDescent="0.35">
      <c r="A186" s="1" t="s">
        <v>15</v>
      </c>
      <c r="B186" s="1" t="s">
        <v>720</v>
      </c>
      <c r="C186" s="1" t="s">
        <v>692</v>
      </c>
      <c r="D186" s="1" t="s">
        <v>19</v>
      </c>
      <c r="E186" s="1" t="s">
        <v>1258</v>
      </c>
      <c r="F186" s="1" t="s">
        <v>1639</v>
      </c>
      <c r="G186" s="1" t="s">
        <v>18</v>
      </c>
      <c r="H186" s="1" t="s">
        <v>21</v>
      </c>
      <c r="I186" s="1" t="s">
        <v>86</v>
      </c>
      <c r="J186" s="1" t="s">
        <v>143</v>
      </c>
      <c r="K186" s="1" t="s">
        <v>24</v>
      </c>
      <c r="L186" s="1" t="s">
        <v>1232</v>
      </c>
      <c r="M186" s="1" t="s">
        <v>1640</v>
      </c>
      <c r="N186" s="1" t="s">
        <v>1232</v>
      </c>
      <c r="O186" s="1" t="s">
        <v>1640</v>
      </c>
    </row>
    <row r="187" spans="1:15" x14ac:dyDescent="0.35">
      <c r="A187" s="1" t="s">
        <v>15</v>
      </c>
      <c r="B187" s="1" t="s">
        <v>723</v>
      </c>
      <c r="C187" s="1" t="s">
        <v>696</v>
      </c>
      <c r="D187" s="1" t="s">
        <v>19</v>
      </c>
      <c r="E187" s="1" t="s">
        <v>1258</v>
      </c>
      <c r="F187" s="1" t="s">
        <v>1641</v>
      </c>
      <c r="G187" s="1" t="s">
        <v>18</v>
      </c>
      <c r="H187" s="1" t="s">
        <v>135</v>
      </c>
      <c r="I187" s="1" t="s">
        <v>86</v>
      </c>
      <c r="J187" s="1" t="s">
        <v>126</v>
      </c>
      <c r="K187" s="1" t="s">
        <v>24</v>
      </c>
      <c r="L187" s="1" t="s">
        <v>1232</v>
      </c>
      <c r="M187" s="1" t="s">
        <v>1642</v>
      </c>
      <c r="N187" s="1" t="s">
        <v>1232</v>
      </c>
      <c r="O187" s="1" t="s">
        <v>1642</v>
      </c>
    </row>
    <row r="188" spans="1:15" x14ac:dyDescent="0.35">
      <c r="A188" s="1" t="s">
        <v>15</v>
      </c>
      <c r="B188" s="1" t="s">
        <v>727</v>
      </c>
      <c r="C188" s="1" t="s">
        <v>699</v>
      </c>
      <c r="D188" s="1" t="s">
        <v>19</v>
      </c>
      <c r="E188" s="1" t="s">
        <v>1258</v>
      </c>
      <c r="F188" s="1" t="s">
        <v>1643</v>
      </c>
      <c r="G188" s="1" t="s">
        <v>40</v>
      </c>
      <c r="H188" s="1" t="s">
        <v>135</v>
      </c>
      <c r="I188" s="1" t="s">
        <v>86</v>
      </c>
      <c r="J188" s="1" t="s">
        <v>126</v>
      </c>
      <c r="K188" s="1" t="s">
        <v>24</v>
      </c>
      <c r="L188" s="1" t="s">
        <v>1232</v>
      </c>
      <c r="M188" s="1" t="s">
        <v>1644</v>
      </c>
      <c r="N188" s="1" t="s">
        <v>1232</v>
      </c>
      <c r="O188" s="1" t="s">
        <v>1644</v>
      </c>
    </row>
    <row r="189" spans="1:15" x14ac:dyDescent="0.35">
      <c r="A189" s="1" t="s">
        <v>15</v>
      </c>
      <c r="B189" s="1" t="s">
        <v>730</v>
      </c>
      <c r="C189" s="1" t="s">
        <v>703</v>
      </c>
      <c r="D189" s="1" t="s">
        <v>19</v>
      </c>
      <c r="E189" s="1" t="s">
        <v>1258</v>
      </c>
      <c r="F189" s="1" t="s">
        <v>1645</v>
      </c>
      <c r="G189" s="1" t="s">
        <v>29</v>
      </c>
      <c r="H189" s="1" t="s">
        <v>135</v>
      </c>
      <c r="I189" s="1" t="s">
        <v>86</v>
      </c>
      <c r="J189" s="1" t="s">
        <v>126</v>
      </c>
      <c r="K189" s="1" t="s">
        <v>24</v>
      </c>
      <c r="L189" s="1" t="s">
        <v>1232</v>
      </c>
      <c r="M189" s="1" t="s">
        <v>1646</v>
      </c>
      <c r="N189" s="1" t="s">
        <v>1232</v>
      </c>
      <c r="O189" s="1" t="s">
        <v>1646</v>
      </c>
    </row>
    <row r="190" spans="1:15" x14ac:dyDescent="0.35">
      <c r="A190" s="1" t="s">
        <v>15</v>
      </c>
      <c r="B190" s="1" t="s">
        <v>734</v>
      </c>
      <c r="C190" s="1" t="s">
        <v>707</v>
      </c>
      <c r="D190" s="1" t="s">
        <v>19</v>
      </c>
      <c r="E190" s="1" t="s">
        <v>1258</v>
      </c>
      <c r="F190" s="1" t="s">
        <v>1647</v>
      </c>
      <c r="G190" s="1" t="s">
        <v>18</v>
      </c>
      <c r="H190" s="1" t="s">
        <v>124</v>
      </c>
      <c r="I190" s="1" t="s">
        <v>86</v>
      </c>
      <c r="J190" s="1" t="s">
        <v>126</v>
      </c>
      <c r="K190" s="1" t="s">
        <v>24</v>
      </c>
      <c r="L190" s="1" t="s">
        <v>1232</v>
      </c>
      <c r="M190" s="1" t="s">
        <v>1648</v>
      </c>
      <c r="N190" s="1" t="s">
        <v>1232</v>
      </c>
      <c r="O190" s="1" t="s">
        <v>1648</v>
      </c>
    </row>
    <row r="191" spans="1:15" x14ac:dyDescent="0.35">
      <c r="A191" s="1" t="s">
        <v>15</v>
      </c>
      <c r="B191" s="1" t="s">
        <v>738</v>
      </c>
      <c r="C191" s="1" t="s">
        <v>782</v>
      </c>
      <c r="D191" s="1" t="s">
        <v>18</v>
      </c>
      <c r="E191" s="1" t="s">
        <v>1258</v>
      </c>
      <c r="F191" s="1" t="s">
        <v>1649</v>
      </c>
      <c r="G191" s="1" t="s">
        <v>18</v>
      </c>
      <c r="H191" s="1" t="s">
        <v>135</v>
      </c>
      <c r="I191" s="1" t="s">
        <v>86</v>
      </c>
      <c r="J191" s="1" t="s">
        <v>126</v>
      </c>
      <c r="K191" s="1" t="s">
        <v>24</v>
      </c>
      <c r="L191" s="1" t="s">
        <v>1232</v>
      </c>
      <c r="M191" s="1" t="s">
        <v>1650</v>
      </c>
      <c r="N191" s="1" t="s">
        <v>1232</v>
      </c>
      <c r="O191" s="1" t="s">
        <v>1650</v>
      </c>
    </row>
    <row r="192" spans="1:15" x14ac:dyDescent="0.35">
      <c r="A192" s="1" t="s">
        <v>15</v>
      </c>
      <c r="B192" s="1" t="s">
        <v>742</v>
      </c>
      <c r="C192" s="1" t="s">
        <v>789</v>
      </c>
      <c r="D192" s="1" t="s">
        <v>19</v>
      </c>
      <c r="E192" s="1" t="s">
        <v>1258</v>
      </c>
      <c r="F192" s="1" t="s">
        <v>1651</v>
      </c>
      <c r="G192" s="1" t="s">
        <v>29</v>
      </c>
      <c r="H192" s="1" t="s">
        <v>135</v>
      </c>
      <c r="I192" s="1" t="s">
        <v>86</v>
      </c>
      <c r="J192" s="1" t="s">
        <v>126</v>
      </c>
      <c r="K192" s="1" t="s">
        <v>24</v>
      </c>
      <c r="L192" s="1" t="s">
        <v>1232</v>
      </c>
      <c r="M192" s="1" t="s">
        <v>1652</v>
      </c>
      <c r="N192" s="1" t="s">
        <v>1232</v>
      </c>
      <c r="O192" s="1" t="s">
        <v>1652</v>
      </c>
    </row>
    <row r="193" spans="1:15" x14ac:dyDescent="0.35">
      <c r="A193" s="1" t="s">
        <v>15</v>
      </c>
      <c r="B193" s="1" t="s">
        <v>746</v>
      </c>
      <c r="C193" s="1" t="s">
        <v>797</v>
      </c>
      <c r="D193" s="1" t="s">
        <v>19</v>
      </c>
      <c r="E193" s="1" t="s">
        <v>1258</v>
      </c>
      <c r="F193" s="1" t="s">
        <v>1653</v>
      </c>
      <c r="G193" s="1" t="s">
        <v>40</v>
      </c>
      <c r="H193" s="1" t="s">
        <v>135</v>
      </c>
      <c r="I193" s="1" t="s">
        <v>86</v>
      </c>
      <c r="J193" s="1" t="s">
        <v>126</v>
      </c>
      <c r="K193" s="1" t="s">
        <v>24</v>
      </c>
      <c r="L193" s="1" t="s">
        <v>1232</v>
      </c>
      <c r="M193" s="1" t="s">
        <v>1654</v>
      </c>
      <c r="N193" s="1" t="s">
        <v>1232</v>
      </c>
      <c r="O193" s="1" t="s">
        <v>1654</v>
      </c>
    </row>
    <row r="194" spans="1:15" x14ac:dyDescent="0.35">
      <c r="A194" s="1" t="s">
        <v>15</v>
      </c>
      <c r="B194" s="1" t="s">
        <v>750</v>
      </c>
      <c r="C194" s="1" t="s">
        <v>804</v>
      </c>
      <c r="D194" s="1" t="s">
        <v>19</v>
      </c>
      <c r="E194" s="1" t="s">
        <v>1258</v>
      </c>
      <c r="F194" s="1" t="s">
        <v>1655</v>
      </c>
      <c r="G194" s="1" t="s">
        <v>29</v>
      </c>
      <c r="H194" s="1" t="s">
        <v>21</v>
      </c>
      <c r="I194" s="1" t="s">
        <v>86</v>
      </c>
      <c r="J194" s="1" t="s">
        <v>143</v>
      </c>
      <c r="K194" s="1" t="s">
        <v>24</v>
      </c>
      <c r="L194" s="1" t="s">
        <v>1232</v>
      </c>
      <c r="M194" s="1" t="s">
        <v>1656</v>
      </c>
      <c r="N194" s="1" t="s">
        <v>1232</v>
      </c>
      <c r="O194" s="1" t="s">
        <v>1656</v>
      </c>
    </row>
    <row r="195" spans="1:15" x14ac:dyDescent="0.35">
      <c r="A195" s="1" t="s">
        <v>15</v>
      </c>
      <c r="B195" s="1" t="s">
        <v>755</v>
      </c>
      <c r="C195" s="1" t="s">
        <v>808</v>
      </c>
      <c r="D195" s="1" t="s">
        <v>19</v>
      </c>
      <c r="E195" s="1" t="s">
        <v>1258</v>
      </c>
      <c r="F195" s="1" t="s">
        <v>1657</v>
      </c>
      <c r="G195" s="1" t="s">
        <v>34</v>
      </c>
      <c r="H195" s="1" t="s">
        <v>21</v>
      </c>
      <c r="I195" s="1" t="s">
        <v>86</v>
      </c>
      <c r="J195" s="1" t="s">
        <v>143</v>
      </c>
      <c r="K195" s="1" t="s">
        <v>24</v>
      </c>
      <c r="L195" s="1" t="s">
        <v>1232</v>
      </c>
      <c r="M195" s="1" t="s">
        <v>1658</v>
      </c>
      <c r="N195" s="1" t="s">
        <v>1232</v>
      </c>
      <c r="O195" s="1" t="s">
        <v>1658</v>
      </c>
    </row>
    <row r="196" spans="1:15" x14ac:dyDescent="0.35">
      <c r="A196" s="1" t="s">
        <v>15</v>
      </c>
      <c r="B196" s="1" t="s">
        <v>759</v>
      </c>
      <c r="C196" s="1" t="s">
        <v>812</v>
      </c>
      <c r="D196" s="1" t="s">
        <v>19</v>
      </c>
      <c r="E196" s="1" t="s">
        <v>1258</v>
      </c>
      <c r="F196" s="1" t="s">
        <v>1659</v>
      </c>
      <c r="G196" s="1" t="s">
        <v>34</v>
      </c>
      <c r="H196" s="1" t="s">
        <v>21</v>
      </c>
      <c r="I196" s="1" t="s">
        <v>86</v>
      </c>
      <c r="J196" s="1" t="s">
        <v>143</v>
      </c>
      <c r="K196" s="1" t="s">
        <v>24</v>
      </c>
      <c r="L196" s="1" t="s">
        <v>1232</v>
      </c>
      <c r="M196" s="1" t="s">
        <v>1660</v>
      </c>
      <c r="N196" s="1" t="s">
        <v>1232</v>
      </c>
      <c r="O196" s="1" t="s">
        <v>1660</v>
      </c>
    </row>
    <row r="197" spans="1:15" x14ac:dyDescent="0.35">
      <c r="A197" s="1" t="s">
        <v>15</v>
      </c>
      <c r="B197" s="1" t="s">
        <v>763</v>
      </c>
      <c r="C197" s="1" t="s">
        <v>816</v>
      </c>
      <c r="D197" s="1" t="s">
        <v>19</v>
      </c>
      <c r="E197" s="1" t="s">
        <v>1258</v>
      </c>
      <c r="F197" s="1" t="s">
        <v>1661</v>
      </c>
      <c r="G197" s="1" t="s">
        <v>34</v>
      </c>
      <c r="H197" s="1" t="s">
        <v>21</v>
      </c>
      <c r="I197" s="1" t="s">
        <v>86</v>
      </c>
      <c r="J197" s="1" t="s">
        <v>143</v>
      </c>
      <c r="K197" s="1" t="s">
        <v>24</v>
      </c>
      <c r="L197" s="1" t="s">
        <v>1232</v>
      </c>
      <c r="M197" s="1" t="s">
        <v>1662</v>
      </c>
      <c r="N197" s="1" t="s">
        <v>1232</v>
      </c>
      <c r="O197" s="1" t="s">
        <v>1662</v>
      </c>
    </row>
    <row r="198" spans="1:15" x14ac:dyDescent="0.35">
      <c r="A198" s="1" t="s">
        <v>15</v>
      </c>
      <c r="B198" s="1" t="s">
        <v>766</v>
      </c>
      <c r="C198" s="1" t="s">
        <v>820</v>
      </c>
      <c r="D198" s="1" t="s">
        <v>19</v>
      </c>
      <c r="E198" s="1" t="s">
        <v>1258</v>
      </c>
      <c r="F198" s="1" t="s">
        <v>1663</v>
      </c>
      <c r="G198" s="1" t="s">
        <v>29</v>
      </c>
      <c r="H198" s="1" t="s">
        <v>21</v>
      </c>
      <c r="I198" s="1" t="s">
        <v>86</v>
      </c>
      <c r="J198" s="1" t="s">
        <v>143</v>
      </c>
      <c r="K198" s="1" t="s">
        <v>24</v>
      </c>
      <c r="L198" s="1" t="s">
        <v>1232</v>
      </c>
      <c r="M198" s="1" t="s">
        <v>1664</v>
      </c>
      <c r="N198" s="1" t="s">
        <v>1232</v>
      </c>
      <c r="O198" s="1" t="s">
        <v>1664</v>
      </c>
    </row>
    <row r="199" spans="1:15" x14ac:dyDescent="0.35">
      <c r="A199" s="1" t="s">
        <v>15</v>
      </c>
      <c r="B199" s="1" t="s">
        <v>770</v>
      </c>
      <c r="C199" s="1" t="s">
        <v>88</v>
      </c>
      <c r="D199" s="1" t="s">
        <v>19</v>
      </c>
      <c r="E199" s="1" t="s">
        <v>1665</v>
      </c>
      <c r="F199" s="1" t="s">
        <v>1666</v>
      </c>
      <c r="G199" s="1" t="s">
        <v>18</v>
      </c>
      <c r="H199" s="1" t="s">
        <v>21</v>
      </c>
      <c r="I199" s="1" t="s">
        <v>91</v>
      </c>
      <c r="J199" s="1" t="s">
        <v>23</v>
      </c>
      <c r="K199" s="1" t="s">
        <v>24</v>
      </c>
      <c r="L199" s="1" t="s">
        <v>1232</v>
      </c>
      <c r="M199" s="1" t="s">
        <v>1667</v>
      </c>
      <c r="N199" s="1" t="s">
        <v>1232</v>
      </c>
      <c r="O199" s="1" t="s">
        <v>1667</v>
      </c>
    </row>
    <row r="200" spans="1:15" x14ac:dyDescent="0.35">
      <c r="A200" s="1" t="s">
        <v>15</v>
      </c>
      <c r="B200" s="1" t="s">
        <v>773</v>
      </c>
      <c r="C200" s="1" t="s">
        <v>710</v>
      </c>
      <c r="D200" s="1" t="s">
        <v>19</v>
      </c>
      <c r="E200" s="1" t="s">
        <v>1258</v>
      </c>
      <c r="F200" s="1" t="s">
        <v>1668</v>
      </c>
      <c r="G200" s="1" t="s">
        <v>84</v>
      </c>
      <c r="H200" s="1" t="s">
        <v>21</v>
      </c>
      <c r="I200" s="1" t="s">
        <v>91</v>
      </c>
      <c r="J200" s="1" t="s">
        <v>131</v>
      </c>
      <c r="K200" s="1" t="s">
        <v>24</v>
      </c>
      <c r="L200" s="1" t="s">
        <v>1232</v>
      </c>
      <c r="M200" s="1" t="s">
        <v>1669</v>
      </c>
      <c r="N200" s="1" t="s">
        <v>1232</v>
      </c>
      <c r="O200" s="1" t="s">
        <v>1669</v>
      </c>
    </row>
    <row r="201" spans="1:15" x14ac:dyDescent="0.35">
      <c r="A201" s="1" t="s">
        <v>15</v>
      </c>
      <c r="B201" s="1" t="s">
        <v>777</v>
      </c>
      <c r="C201" s="1" t="s">
        <v>714</v>
      </c>
      <c r="D201" s="1" t="s">
        <v>19</v>
      </c>
      <c r="E201" s="1" t="s">
        <v>1258</v>
      </c>
      <c r="F201" s="1" t="s">
        <v>1670</v>
      </c>
      <c r="G201" s="1" t="s">
        <v>29</v>
      </c>
      <c r="H201" s="1" t="s">
        <v>124</v>
      </c>
      <c r="I201" s="1" t="s">
        <v>91</v>
      </c>
      <c r="J201" s="1" t="s">
        <v>126</v>
      </c>
      <c r="K201" s="1" t="s">
        <v>24</v>
      </c>
      <c r="L201" s="1" t="s">
        <v>1232</v>
      </c>
      <c r="M201" s="1" t="s">
        <v>1671</v>
      </c>
      <c r="N201" s="1" t="s">
        <v>1232</v>
      </c>
      <c r="O201" s="1" t="s">
        <v>1671</v>
      </c>
    </row>
    <row r="202" spans="1:15" x14ac:dyDescent="0.35">
      <c r="A202" s="1" t="s">
        <v>15</v>
      </c>
      <c r="B202" s="1" t="s">
        <v>781</v>
      </c>
      <c r="C202" s="1" t="s">
        <v>717</v>
      </c>
      <c r="D202" s="1" t="s">
        <v>19</v>
      </c>
      <c r="E202" s="1" t="s">
        <v>1258</v>
      </c>
      <c r="F202" s="1" t="s">
        <v>1672</v>
      </c>
      <c r="G202" s="1" t="s">
        <v>18</v>
      </c>
      <c r="H202" s="1" t="s">
        <v>21</v>
      </c>
      <c r="I202" s="1" t="s">
        <v>91</v>
      </c>
      <c r="J202" s="1" t="s">
        <v>148</v>
      </c>
      <c r="K202" s="1" t="s">
        <v>24</v>
      </c>
      <c r="L202" s="1" t="s">
        <v>1232</v>
      </c>
      <c r="M202" s="1" t="s">
        <v>1673</v>
      </c>
      <c r="N202" s="1" t="s">
        <v>1232</v>
      </c>
      <c r="O202" s="1" t="s">
        <v>1673</v>
      </c>
    </row>
    <row r="203" spans="1:15" x14ac:dyDescent="0.35">
      <c r="A203" s="1" t="s">
        <v>15</v>
      </c>
      <c r="B203" s="1" t="s">
        <v>784</v>
      </c>
      <c r="C203" s="1" t="s">
        <v>721</v>
      </c>
      <c r="D203" s="1" t="s">
        <v>19</v>
      </c>
      <c r="E203" s="1" t="s">
        <v>1258</v>
      </c>
      <c r="F203" s="1" t="s">
        <v>1674</v>
      </c>
      <c r="G203" s="1" t="s">
        <v>34</v>
      </c>
      <c r="H203" s="1" t="s">
        <v>21</v>
      </c>
      <c r="I203" s="1" t="s">
        <v>91</v>
      </c>
      <c r="J203" s="1" t="s">
        <v>143</v>
      </c>
      <c r="K203" s="1" t="s">
        <v>24</v>
      </c>
      <c r="L203" s="1" t="s">
        <v>1232</v>
      </c>
      <c r="M203" s="1" t="s">
        <v>1675</v>
      </c>
      <c r="N203" s="1" t="s">
        <v>1232</v>
      </c>
      <c r="O203" s="1" t="s">
        <v>1675</v>
      </c>
    </row>
    <row r="204" spans="1:15" x14ac:dyDescent="0.35">
      <c r="A204" s="1" t="s">
        <v>15</v>
      </c>
      <c r="B204" s="1" t="s">
        <v>788</v>
      </c>
      <c r="C204" s="1" t="s">
        <v>724</v>
      </c>
      <c r="D204" s="1" t="s">
        <v>19</v>
      </c>
      <c r="E204" s="1" t="s">
        <v>1258</v>
      </c>
      <c r="F204" s="1" t="s">
        <v>1676</v>
      </c>
      <c r="G204" s="1" t="s">
        <v>84</v>
      </c>
      <c r="H204" s="1" t="s">
        <v>21</v>
      </c>
      <c r="I204" s="1" t="s">
        <v>91</v>
      </c>
      <c r="J204" s="1" t="s">
        <v>152</v>
      </c>
      <c r="K204" s="1" t="s">
        <v>24</v>
      </c>
      <c r="L204" s="1" t="s">
        <v>1232</v>
      </c>
      <c r="M204" s="1" t="s">
        <v>1677</v>
      </c>
      <c r="N204" s="1" t="s">
        <v>1232</v>
      </c>
      <c r="O204" s="1" t="s">
        <v>1677</v>
      </c>
    </row>
    <row r="205" spans="1:15" x14ac:dyDescent="0.35">
      <c r="A205" s="1" t="s">
        <v>15</v>
      </c>
      <c r="B205" s="1" t="s">
        <v>792</v>
      </c>
      <c r="C205" s="1" t="s">
        <v>728</v>
      </c>
      <c r="D205" s="1" t="s">
        <v>19</v>
      </c>
      <c r="E205" s="1" t="s">
        <v>1258</v>
      </c>
      <c r="F205" s="1" t="s">
        <v>1678</v>
      </c>
      <c r="G205" s="1" t="s">
        <v>18</v>
      </c>
      <c r="H205" s="1" t="s">
        <v>21</v>
      </c>
      <c r="I205" s="1" t="s">
        <v>91</v>
      </c>
      <c r="J205" s="1" t="s">
        <v>143</v>
      </c>
      <c r="K205" s="1" t="s">
        <v>24</v>
      </c>
      <c r="L205" s="1" t="s">
        <v>1232</v>
      </c>
      <c r="M205" s="1" t="s">
        <v>1679</v>
      </c>
      <c r="N205" s="1" t="s">
        <v>1232</v>
      </c>
      <c r="O205" s="1" t="s">
        <v>1679</v>
      </c>
    </row>
    <row r="206" spans="1:15" x14ac:dyDescent="0.35">
      <c r="A206" s="1" t="s">
        <v>15</v>
      </c>
      <c r="B206" s="1" t="s">
        <v>796</v>
      </c>
      <c r="C206" s="1" t="s">
        <v>731</v>
      </c>
      <c r="D206" s="1" t="s">
        <v>19</v>
      </c>
      <c r="E206" s="1" t="s">
        <v>1258</v>
      </c>
      <c r="F206" s="1" t="s">
        <v>1680</v>
      </c>
      <c r="G206" s="1" t="s">
        <v>18</v>
      </c>
      <c r="H206" s="1" t="s">
        <v>135</v>
      </c>
      <c r="I206" s="1" t="s">
        <v>91</v>
      </c>
      <c r="J206" s="1" t="s">
        <v>126</v>
      </c>
      <c r="K206" s="1" t="s">
        <v>24</v>
      </c>
      <c r="L206" s="1" t="s">
        <v>1232</v>
      </c>
      <c r="M206" s="1" t="s">
        <v>1681</v>
      </c>
      <c r="N206" s="1" t="s">
        <v>1232</v>
      </c>
      <c r="O206" s="1" t="s">
        <v>1681</v>
      </c>
    </row>
    <row r="207" spans="1:15" x14ac:dyDescent="0.35">
      <c r="A207" s="1" t="s">
        <v>15</v>
      </c>
      <c r="B207" s="1" t="s">
        <v>800</v>
      </c>
      <c r="C207" s="1" t="s">
        <v>735</v>
      </c>
      <c r="D207" s="1" t="s">
        <v>19</v>
      </c>
      <c r="E207" s="1" t="s">
        <v>1258</v>
      </c>
      <c r="F207" s="1" t="s">
        <v>1682</v>
      </c>
      <c r="G207" s="1" t="s">
        <v>34</v>
      </c>
      <c r="H207" s="1" t="s">
        <v>135</v>
      </c>
      <c r="I207" s="1" t="s">
        <v>91</v>
      </c>
      <c r="J207" s="1" t="s">
        <v>126</v>
      </c>
      <c r="K207" s="1" t="s">
        <v>24</v>
      </c>
      <c r="L207" s="1" t="s">
        <v>1232</v>
      </c>
      <c r="M207" s="1" t="s">
        <v>1683</v>
      </c>
      <c r="N207" s="1" t="s">
        <v>1232</v>
      </c>
      <c r="O207" s="1" t="s">
        <v>1683</v>
      </c>
    </row>
    <row r="208" spans="1:15" x14ac:dyDescent="0.35">
      <c r="A208" s="1" t="s">
        <v>15</v>
      </c>
      <c r="B208" s="1" t="s">
        <v>803</v>
      </c>
      <c r="C208" s="1" t="s">
        <v>739</v>
      </c>
      <c r="D208" s="1" t="s">
        <v>19</v>
      </c>
      <c r="E208" s="1" t="s">
        <v>1258</v>
      </c>
      <c r="F208" s="1" t="s">
        <v>1684</v>
      </c>
      <c r="G208" s="1" t="s">
        <v>29</v>
      </c>
      <c r="H208" s="1" t="s">
        <v>135</v>
      </c>
      <c r="I208" s="1" t="s">
        <v>91</v>
      </c>
      <c r="J208" s="1" t="s">
        <v>126</v>
      </c>
      <c r="K208" s="1" t="s">
        <v>24</v>
      </c>
      <c r="L208" s="1" t="s">
        <v>1232</v>
      </c>
      <c r="M208" s="1" t="s">
        <v>1685</v>
      </c>
      <c r="N208" s="1" t="s">
        <v>1232</v>
      </c>
      <c r="O208" s="1" t="s">
        <v>1685</v>
      </c>
    </row>
    <row r="209" spans="1:15" x14ac:dyDescent="0.35">
      <c r="A209" s="1" t="s">
        <v>15</v>
      </c>
      <c r="B209" s="1" t="s">
        <v>807</v>
      </c>
      <c r="C209" s="1" t="s">
        <v>743</v>
      </c>
      <c r="D209" s="1" t="s">
        <v>19</v>
      </c>
      <c r="E209" s="1" t="s">
        <v>1258</v>
      </c>
      <c r="F209" s="1" t="s">
        <v>1686</v>
      </c>
      <c r="G209" s="1" t="s">
        <v>29</v>
      </c>
      <c r="H209" s="1" t="s">
        <v>21</v>
      </c>
      <c r="I209" s="1" t="s">
        <v>91</v>
      </c>
      <c r="J209" s="1" t="s">
        <v>143</v>
      </c>
      <c r="K209" s="1" t="s">
        <v>24</v>
      </c>
      <c r="L209" s="1" t="s">
        <v>1232</v>
      </c>
      <c r="M209" s="1" t="s">
        <v>1687</v>
      </c>
      <c r="N209" s="1" t="s">
        <v>1232</v>
      </c>
      <c r="O209" s="1" t="s">
        <v>1687</v>
      </c>
    </row>
    <row r="210" spans="1:15" x14ac:dyDescent="0.35">
      <c r="A210" s="1" t="s">
        <v>15</v>
      </c>
      <c r="B210" s="1" t="s">
        <v>811</v>
      </c>
      <c r="C210" s="1" t="s">
        <v>785</v>
      </c>
      <c r="D210" s="1" t="s">
        <v>19</v>
      </c>
      <c r="E210" s="1" t="s">
        <v>1258</v>
      </c>
      <c r="F210" s="1" t="s">
        <v>1688</v>
      </c>
      <c r="G210" s="1" t="s">
        <v>18</v>
      </c>
      <c r="H210" s="1" t="s">
        <v>135</v>
      </c>
      <c r="I210" s="1" t="s">
        <v>91</v>
      </c>
      <c r="J210" s="1" t="s">
        <v>126</v>
      </c>
      <c r="K210" s="1" t="s">
        <v>24</v>
      </c>
      <c r="L210" s="1" t="s">
        <v>1232</v>
      </c>
      <c r="M210" s="1" t="s">
        <v>1689</v>
      </c>
      <c r="N210" s="1" t="s">
        <v>1232</v>
      </c>
      <c r="O210" s="1" t="s">
        <v>1689</v>
      </c>
    </row>
    <row r="211" spans="1:15" x14ac:dyDescent="0.35">
      <c r="A211" s="1" t="s">
        <v>15</v>
      </c>
      <c r="B211" s="1" t="s">
        <v>815</v>
      </c>
      <c r="C211" s="1" t="s">
        <v>793</v>
      </c>
      <c r="D211" s="1" t="s">
        <v>19</v>
      </c>
      <c r="E211" s="1" t="s">
        <v>1258</v>
      </c>
      <c r="F211" s="1" t="s">
        <v>1690</v>
      </c>
      <c r="G211" s="1" t="s">
        <v>29</v>
      </c>
      <c r="H211" s="1" t="s">
        <v>135</v>
      </c>
      <c r="I211" s="1" t="s">
        <v>91</v>
      </c>
      <c r="J211" s="1" t="s">
        <v>126</v>
      </c>
      <c r="K211" s="1" t="s">
        <v>24</v>
      </c>
      <c r="L211" s="1" t="s">
        <v>1232</v>
      </c>
      <c r="M211" s="1" t="s">
        <v>1691</v>
      </c>
      <c r="N211" s="1" t="s">
        <v>1232</v>
      </c>
      <c r="O211" s="1" t="s">
        <v>1691</v>
      </c>
    </row>
    <row r="212" spans="1:15" x14ac:dyDescent="0.35">
      <c r="A212" s="1" t="s">
        <v>15</v>
      </c>
      <c r="B212" s="1" t="s">
        <v>819</v>
      </c>
      <c r="C212" s="1" t="s">
        <v>801</v>
      </c>
      <c r="D212" s="1" t="s">
        <v>19</v>
      </c>
      <c r="E212" s="1" t="s">
        <v>1258</v>
      </c>
      <c r="F212" s="1" t="s">
        <v>1692</v>
      </c>
      <c r="G212" s="1" t="s">
        <v>29</v>
      </c>
      <c r="H212" s="1" t="s">
        <v>21</v>
      </c>
      <c r="I212" s="1" t="s">
        <v>91</v>
      </c>
      <c r="J212" s="1" t="s">
        <v>143</v>
      </c>
      <c r="K212" s="1" t="s">
        <v>24</v>
      </c>
      <c r="L212" s="1" t="s">
        <v>1232</v>
      </c>
      <c r="M212" s="1" t="s">
        <v>1693</v>
      </c>
      <c r="N212" s="1" t="s">
        <v>1232</v>
      </c>
      <c r="O212" s="1" t="s">
        <v>1693</v>
      </c>
    </row>
    <row r="213" spans="1:15" x14ac:dyDescent="0.35">
      <c r="A213" s="1" t="s">
        <v>15</v>
      </c>
      <c r="B213" s="1" t="s">
        <v>823</v>
      </c>
      <c r="C213" s="1" t="s">
        <v>824</v>
      </c>
      <c r="D213" s="1" t="s">
        <v>19</v>
      </c>
      <c r="E213" s="1" t="s">
        <v>1258</v>
      </c>
      <c r="F213" s="1" t="s">
        <v>1694</v>
      </c>
      <c r="G213" s="1" t="s">
        <v>29</v>
      </c>
      <c r="H213" s="1" t="s">
        <v>21</v>
      </c>
      <c r="I213" s="1" t="s">
        <v>91</v>
      </c>
      <c r="J213" s="1" t="s">
        <v>131</v>
      </c>
      <c r="K213" s="1" t="s">
        <v>24</v>
      </c>
      <c r="L213" s="1" t="s">
        <v>1232</v>
      </c>
      <c r="M213" s="1" t="s">
        <v>1695</v>
      </c>
      <c r="N213" s="1" t="s">
        <v>1232</v>
      </c>
      <c r="O213" s="1" t="s">
        <v>1695</v>
      </c>
    </row>
    <row r="214" spans="1:15" x14ac:dyDescent="0.35">
      <c r="A214" s="1" t="s">
        <v>15</v>
      </c>
      <c r="B214" s="1" t="s">
        <v>851</v>
      </c>
      <c r="C214" s="1" t="s">
        <v>103</v>
      </c>
      <c r="D214" s="1" t="s">
        <v>18</v>
      </c>
      <c r="E214" s="1" t="s">
        <v>1696</v>
      </c>
      <c r="F214" s="1" t="s">
        <v>1697</v>
      </c>
      <c r="G214" s="1" t="s">
        <v>18</v>
      </c>
      <c r="H214" s="1" t="s">
        <v>21</v>
      </c>
      <c r="I214" s="1" t="s">
        <v>106</v>
      </c>
      <c r="J214" s="1" t="s">
        <v>23</v>
      </c>
      <c r="K214" s="1" t="s">
        <v>24</v>
      </c>
      <c r="L214" s="1" t="s">
        <v>1232</v>
      </c>
      <c r="M214" s="1" t="s">
        <v>1698</v>
      </c>
      <c r="N214" s="1" t="s">
        <v>1232</v>
      </c>
      <c r="O214" s="1" t="s">
        <v>1698</v>
      </c>
    </row>
    <row r="215" spans="1:15" x14ac:dyDescent="0.35">
      <c r="A215" s="1" t="s">
        <v>15</v>
      </c>
      <c r="B215" s="1" t="s">
        <v>852</v>
      </c>
      <c r="C215" s="1" t="s">
        <v>582</v>
      </c>
      <c r="D215" s="1" t="s">
        <v>18</v>
      </c>
      <c r="E215" s="1" t="s">
        <v>1258</v>
      </c>
      <c r="F215" s="1" t="s">
        <v>1699</v>
      </c>
      <c r="G215" s="1" t="s">
        <v>62</v>
      </c>
      <c r="H215" s="1" t="s">
        <v>21</v>
      </c>
      <c r="I215" s="1" t="s">
        <v>106</v>
      </c>
      <c r="J215" s="1" t="s">
        <v>131</v>
      </c>
      <c r="K215" s="1" t="s">
        <v>24</v>
      </c>
      <c r="L215" s="1" t="s">
        <v>1232</v>
      </c>
      <c r="M215" s="1" t="s">
        <v>1700</v>
      </c>
      <c r="N215" s="1" t="s">
        <v>1232</v>
      </c>
      <c r="O215" s="1" t="s">
        <v>1700</v>
      </c>
    </row>
    <row r="216" spans="1:15" x14ac:dyDescent="0.35">
      <c r="A216" s="1" t="s">
        <v>15</v>
      </c>
      <c r="B216" s="1" t="s">
        <v>853</v>
      </c>
      <c r="C216" s="1" t="s">
        <v>586</v>
      </c>
      <c r="D216" s="1" t="s">
        <v>18</v>
      </c>
      <c r="E216" s="1" t="s">
        <v>1258</v>
      </c>
      <c r="F216" s="1" t="s">
        <v>1701</v>
      </c>
      <c r="G216" s="1" t="s">
        <v>29</v>
      </c>
      <c r="H216" s="1" t="s">
        <v>135</v>
      </c>
      <c r="I216" s="1" t="s">
        <v>106</v>
      </c>
      <c r="J216" s="1" t="s">
        <v>126</v>
      </c>
      <c r="K216" s="1" t="s">
        <v>24</v>
      </c>
      <c r="L216" s="1" t="s">
        <v>1232</v>
      </c>
      <c r="M216" s="1" t="s">
        <v>1702</v>
      </c>
      <c r="N216" s="1" t="s">
        <v>1232</v>
      </c>
      <c r="O216" s="1" t="s">
        <v>1702</v>
      </c>
    </row>
    <row r="217" spans="1:15" x14ac:dyDescent="0.35">
      <c r="A217" s="1" t="s">
        <v>15</v>
      </c>
      <c r="B217" s="1" t="s">
        <v>854</v>
      </c>
      <c r="C217" s="1" t="s">
        <v>589</v>
      </c>
      <c r="D217" s="1" t="s">
        <v>18</v>
      </c>
      <c r="E217" s="1" t="s">
        <v>1258</v>
      </c>
      <c r="F217" s="1" t="s">
        <v>1703</v>
      </c>
      <c r="G217" s="1" t="s">
        <v>34</v>
      </c>
      <c r="H217" s="1" t="s">
        <v>21</v>
      </c>
      <c r="I217" s="1" t="s">
        <v>106</v>
      </c>
      <c r="J217" s="1" t="s">
        <v>143</v>
      </c>
      <c r="K217" s="1" t="s">
        <v>24</v>
      </c>
      <c r="L217" s="1" t="s">
        <v>1232</v>
      </c>
      <c r="M217" s="1" t="s">
        <v>1704</v>
      </c>
      <c r="N217" s="1" t="s">
        <v>1232</v>
      </c>
      <c r="O217" s="1" t="s">
        <v>1704</v>
      </c>
    </row>
    <row r="218" spans="1:15" x14ac:dyDescent="0.35">
      <c r="A218" s="1" t="s">
        <v>15</v>
      </c>
      <c r="B218" s="1" t="s">
        <v>855</v>
      </c>
      <c r="C218" s="1" t="s">
        <v>593</v>
      </c>
      <c r="D218" s="1" t="s">
        <v>18</v>
      </c>
      <c r="E218" s="1" t="s">
        <v>1258</v>
      </c>
      <c r="F218" s="1" t="s">
        <v>1705</v>
      </c>
      <c r="G218" s="1" t="s">
        <v>18</v>
      </c>
      <c r="H218" s="1" t="s">
        <v>21</v>
      </c>
      <c r="I218" s="1" t="s">
        <v>106</v>
      </c>
      <c r="J218" s="1" t="s">
        <v>148</v>
      </c>
      <c r="K218" s="1" t="s">
        <v>24</v>
      </c>
      <c r="L218" s="1" t="s">
        <v>1232</v>
      </c>
      <c r="M218" s="1" t="s">
        <v>1706</v>
      </c>
      <c r="N218" s="1" t="s">
        <v>1232</v>
      </c>
      <c r="O218" s="1" t="s">
        <v>1706</v>
      </c>
    </row>
    <row r="219" spans="1:15" x14ac:dyDescent="0.35">
      <c r="A219" s="1" t="s">
        <v>15</v>
      </c>
      <c r="B219" s="1" t="s">
        <v>856</v>
      </c>
      <c r="C219" s="1" t="s">
        <v>596</v>
      </c>
      <c r="D219" s="1" t="s">
        <v>18</v>
      </c>
      <c r="E219" s="1" t="s">
        <v>1258</v>
      </c>
      <c r="F219" s="1" t="s">
        <v>1707</v>
      </c>
      <c r="G219" s="1" t="s">
        <v>67</v>
      </c>
      <c r="H219" s="1" t="s">
        <v>21</v>
      </c>
      <c r="I219" s="1" t="s">
        <v>106</v>
      </c>
      <c r="J219" s="1" t="s">
        <v>152</v>
      </c>
      <c r="K219" s="1" t="s">
        <v>24</v>
      </c>
      <c r="L219" s="1" t="s">
        <v>1232</v>
      </c>
      <c r="M219" s="1" t="s">
        <v>1708</v>
      </c>
      <c r="N219" s="1" t="s">
        <v>1232</v>
      </c>
      <c r="O219" s="1" t="s">
        <v>1708</v>
      </c>
    </row>
    <row r="220" spans="1:15" x14ac:dyDescent="0.35">
      <c r="A220" s="1" t="s">
        <v>15</v>
      </c>
      <c r="B220" s="1" t="s">
        <v>857</v>
      </c>
      <c r="C220" s="1" t="s">
        <v>600</v>
      </c>
      <c r="D220" s="1" t="s">
        <v>18</v>
      </c>
      <c r="E220" s="1" t="s">
        <v>1258</v>
      </c>
      <c r="F220" s="1" t="s">
        <v>1709</v>
      </c>
      <c r="G220" s="1" t="s">
        <v>18</v>
      </c>
      <c r="H220" s="1" t="s">
        <v>21</v>
      </c>
      <c r="I220" s="1" t="s">
        <v>106</v>
      </c>
      <c r="J220" s="1" t="s">
        <v>143</v>
      </c>
      <c r="K220" s="1" t="s">
        <v>24</v>
      </c>
      <c r="L220" s="1" t="s">
        <v>1232</v>
      </c>
      <c r="M220" s="1" t="s">
        <v>1710</v>
      </c>
      <c r="N220" s="1" t="s">
        <v>1232</v>
      </c>
      <c r="O220" s="1" t="s">
        <v>1710</v>
      </c>
    </row>
    <row r="221" spans="1:15" x14ac:dyDescent="0.35">
      <c r="A221" s="1" t="s">
        <v>15</v>
      </c>
      <c r="B221" s="1" t="s">
        <v>858</v>
      </c>
      <c r="C221" s="1" t="s">
        <v>603</v>
      </c>
      <c r="D221" s="1" t="s">
        <v>18</v>
      </c>
      <c r="E221" s="1" t="s">
        <v>1258</v>
      </c>
      <c r="F221" s="1" t="s">
        <v>1711</v>
      </c>
      <c r="G221" s="1" t="s">
        <v>18</v>
      </c>
      <c r="H221" s="1" t="s">
        <v>135</v>
      </c>
      <c r="I221" s="1" t="s">
        <v>106</v>
      </c>
      <c r="J221" s="1" t="s">
        <v>126</v>
      </c>
      <c r="K221" s="1" t="s">
        <v>24</v>
      </c>
      <c r="L221" s="1" t="s">
        <v>1232</v>
      </c>
      <c r="M221" s="1" t="s">
        <v>1712</v>
      </c>
      <c r="N221" s="1" t="s">
        <v>1232</v>
      </c>
      <c r="O221" s="1" t="s">
        <v>1712</v>
      </c>
    </row>
    <row r="222" spans="1:15" x14ac:dyDescent="0.35">
      <c r="A222" s="1" t="s">
        <v>15</v>
      </c>
      <c r="B222" s="1" t="s">
        <v>859</v>
      </c>
      <c r="C222" s="1" t="s">
        <v>607</v>
      </c>
      <c r="D222" s="1" t="s">
        <v>18</v>
      </c>
      <c r="E222" s="1" t="s">
        <v>1258</v>
      </c>
      <c r="F222" s="1" t="s">
        <v>1713</v>
      </c>
      <c r="G222" s="1" t="s">
        <v>34</v>
      </c>
      <c r="H222" s="1" t="s">
        <v>135</v>
      </c>
      <c r="I222" s="1" t="s">
        <v>106</v>
      </c>
      <c r="J222" s="1" t="s">
        <v>126</v>
      </c>
      <c r="K222" s="1" t="s">
        <v>24</v>
      </c>
      <c r="L222" s="1" t="s">
        <v>1232</v>
      </c>
      <c r="M222" s="1" t="s">
        <v>1714</v>
      </c>
      <c r="N222" s="1" t="s">
        <v>1232</v>
      </c>
      <c r="O222" s="1" t="s">
        <v>1714</v>
      </c>
    </row>
    <row r="223" spans="1:15" x14ac:dyDescent="0.35">
      <c r="A223" s="1" t="s">
        <v>15</v>
      </c>
      <c r="B223" s="1" t="s">
        <v>860</v>
      </c>
      <c r="C223" s="1" t="s">
        <v>122</v>
      </c>
      <c r="D223" s="1" t="s">
        <v>18</v>
      </c>
      <c r="E223" s="1" t="s">
        <v>1258</v>
      </c>
      <c r="F223" s="1" t="s">
        <v>1715</v>
      </c>
      <c r="G223" s="1" t="s">
        <v>29</v>
      </c>
      <c r="H223" s="1" t="s">
        <v>124</v>
      </c>
      <c r="I223" s="1" t="s">
        <v>125</v>
      </c>
      <c r="J223" s="1" t="s">
        <v>126</v>
      </c>
      <c r="K223" s="1" t="s">
        <v>24</v>
      </c>
      <c r="L223" s="1" t="s">
        <v>1232</v>
      </c>
      <c r="M223" s="1" t="s">
        <v>1716</v>
      </c>
      <c r="N223" s="1" t="s">
        <v>1232</v>
      </c>
      <c r="O223" s="1" t="s">
        <v>1716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7AB17-7557-4B18-972B-0E5C31EDFE85}">
  <dimension ref="A1:R272"/>
  <sheetViews>
    <sheetView workbookViewId="0">
      <selection sqref="A1:A1048576"/>
    </sheetView>
  </sheetViews>
  <sheetFormatPr baseColWidth="10" defaultRowHeight="14.25" x14ac:dyDescent="0.35"/>
  <cols>
    <col min="1" max="1" width="10" style="1" bestFit="1" customWidth="1"/>
    <col min="2" max="2" width="10" style="1" customWidth="1"/>
    <col min="3" max="3" width="53.140625" style="1" bestFit="1" customWidth="1"/>
    <col min="4" max="4" width="10" style="1" customWidth="1"/>
    <col min="5" max="5" width="4" style="1" bestFit="1" customWidth="1"/>
    <col min="6" max="6" width="34.28515625" style="1" customWidth="1"/>
    <col min="7" max="7" width="9" style="1" bestFit="1" customWidth="1"/>
    <col min="8" max="8" width="14" style="1" customWidth="1"/>
    <col min="9" max="9" width="126.140625" style="1" customWidth="1"/>
    <col min="10" max="10" width="12" style="1" bestFit="1" customWidth="1"/>
    <col min="11" max="11" width="10" style="1" bestFit="1" customWidth="1"/>
    <col min="12" max="12" width="39.7109375" style="1" bestFit="1" customWidth="1"/>
    <col min="13" max="13" width="13" style="1" bestFit="1" customWidth="1"/>
    <col min="14" max="14" width="9" style="1" bestFit="1" customWidth="1"/>
    <col min="15" max="15" width="14" style="1" bestFit="1" customWidth="1"/>
    <col min="16" max="16" width="24.28515625" style="1" bestFit="1" customWidth="1"/>
    <col min="17" max="17" width="19.140625" style="1" bestFit="1" customWidth="1"/>
    <col min="18" max="18" width="24.28515625" style="1" bestFit="1" customWidth="1"/>
    <col min="19" max="16384" width="11.42578125" style="1"/>
  </cols>
  <sheetData>
    <row r="1" spans="1:18" x14ac:dyDescent="0.35">
      <c r="A1" s="1" t="s">
        <v>0</v>
      </c>
      <c r="E1" s="1" t="s">
        <v>1</v>
      </c>
      <c r="F1" s="1" t="s">
        <v>2</v>
      </c>
      <c r="G1" s="1" t="s">
        <v>3</v>
      </c>
      <c r="H1" s="1" t="s">
        <v>4</v>
      </c>
      <c r="I1" s="1" t="s">
        <v>5</v>
      </c>
      <c r="J1" s="1" t="s">
        <v>6</v>
      </c>
      <c r="K1" s="1" t="s">
        <v>7</v>
      </c>
      <c r="L1" s="1" t="s">
        <v>8</v>
      </c>
      <c r="M1" s="1" t="s">
        <v>9</v>
      </c>
      <c r="N1" s="1" t="s">
        <v>10</v>
      </c>
      <c r="O1" s="1" t="s">
        <v>11</v>
      </c>
      <c r="P1" s="1" t="s">
        <v>12</v>
      </c>
      <c r="Q1" s="1" t="s">
        <v>13</v>
      </c>
      <c r="R1" s="1" t="s">
        <v>14</v>
      </c>
    </row>
    <row r="2" spans="1:18" x14ac:dyDescent="0.35">
      <c r="A2" s="1" t="s">
        <v>15</v>
      </c>
      <c r="B2" s="1" t="s">
        <v>16</v>
      </c>
      <c r="C2" t="str">
        <f>CONCATENATE("UPDATE mst_QuerysSqlite SET Id='",B2,"' WHERE Id='",D2,"'")</f>
        <v>UPDATE mst_QuerysSqlite SET Id='001' WHERE Id='524'</v>
      </c>
      <c r="D2">
        <f>E2+300</f>
        <v>524</v>
      </c>
      <c r="E2">
        <v>224</v>
      </c>
      <c r="F2" s="1" t="s">
        <v>1075</v>
      </c>
      <c r="G2" s="1" t="s">
        <v>18</v>
      </c>
      <c r="H2" s="1" t="s">
        <v>18</v>
      </c>
      <c r="I2" s="1" t="s">
        <v>1718</v>
      </c>
      <c r="J2" s="1" t="s">
        <v>18</v>
      </c>
      <c r="K2" s="1" t="s">
        <v>21</v>
      </c>
      <c r="L2" s="1" t="s">
        <v>1085</v>
      </c>
      <c r="M2" s="1" t="s">
        <v>23</v>
      </c>
      <c r="N2" s="1" t="s">
        <v>24</v>
      </c>
      <c r="O2" s="1" t="s">
        <v>25</v>
      </c>
      <c r="P2" s="1" t="s">
        <v>1719</v>
      </c>
      <c r="Q2" s="1" t="s">
        <v>25</v>
      </c>
      <c r="R2" s="1" t="s">
        <v>1719</v>
      </c>
    </row>
    <row r="3" spans="1:18" x14ac:dyDescent="0.35">
      <c r="A3" s="1" t="s">
        <v>15</v>
      </c>
      <c r="B3" s="1" t="s">
        <v>27</v>
      </c>
      <c r="C3" t="str">
        <f t="shared" ref="C3:C66" si="0">CONCATENATE("UPDATE mst_QuerysSqlite SET Id='",B3,"' WHERE Id='",D3,"'")</f>
        <v>UPDATE mst_QuerysSqlite SET Id='002' WHERE Id='525'</v>
      </c>
      <c r="D3">
        <f t="shared" ref="D3:D66" si="1">E3+300</f>
        <v>525</v>
      </c>
      <c r="E3">
        <v>225</v>
      </c>
      <c r="F3" s="1" t="s">
        <v>1076</v>
      </c>
      <c r="G3" s="1" t="s">
        <v>18</v>
      </c>
      <c r="H3" s="1" t="s">
        <v>1258</v>
      </c>
      <c r="I3" s="1" t="s">
        <v>1720</v>
      </c>
      <c r="J3" s="1" t="s">
        <v>18</v>
      </c>
      <c r="K3" s="1" t="s">
        <v>21</v>
      </c>
      <c r="L3" s="1" t="s">
        <v>1085</v>
      </c>
      <c r="M3" s="1" t="s">
        <v>131</v>
      </c>
      <c r="N3" s="1" t="s">
        <v>24</v>
      </c>
      <c r="O3" s="1" t="s">
        <v>25</v>
      </c>
      <c r="P3" s="1" t="s">
        <v>1721</v>
      </c>
      <c r="Q3" s="1" t="s">
        <v>25</v>
      </c>
      <c r="R3" s="1" t="s">
        <v>1721</v>
      </c>
    </row>
    <row r="4" spans="1:18" x14ac:dyDescent="0.35">
      <c r="A4" s="1" t="s">
        <v>15</v>
      </c>
      <c r="B4" s="1" t="s">
        <v>32</v>
      </c>
      <c r="C4" t="str">
        <f t="shared" si="0"/>
        <v>UPDATE mst_QuerysSqlite SET Id='003' WHERE Id='526'</v>
      </c>
      <c r="D4">
        <f t="shared" si="1"/>
        <v>526</v>
      </c>
      <c r="E4">
        <v>226</v>
      </c>
      <c r="F4" s="1" t="s">
        <v>1077</v>
      </c>
      <c r="G4" s="1" t="s">
        <v>18</v>
      </c>
      <c r="H4" s="1" t="s">
        <v>1258</v>
      </c>
      <c r="I4" s="1" t="s">
        <v>1722</v>
      </c>
      <c r="J4" s="1" t="s">
        <v>18</v>
      </c>
      <c r="K4" s="1" t="s">
        <v>135</v>
      </c>
      <c r="L4" s="1" t="s">
        <v>1085</v>
      </c>
      <c r="M4" s="1" t="s">
        <v>126</v>
      </c>
      <c r="N4" s="1" t="s">
        <v>24</v>
      </c>
      <c r="O4" s="1" t="s">
        <v>25</v>
      </c>
      <c r="P4" s="1" t="s">
        <v>1723</v>
      </c>
      <c r="Q4" s="1" t="s">
        <v>25</v>
      </c>
      <c r="R4" s="1" t="s">
        <v>1723</v>
      </c>
    </row>
    <row r="5" spans="1:18" x14ac:dyDescent="0.35">
      <c r="A5" s="1" t="s">
        <v>15</v>
      </c>
      <c r="B5" s="1" t="s">
        <v>38</v>
      </c>
      <c r="C5" t="str">
        <f t="shared" si="0"/>
        <v>UPDATE mst_QuerysSqlite SET Id='004' WHERE Id='527'</v>
      </c>
      <c r="D5">
        <f t="shared" si="1"/>
        <v>527</v>
      </c>
      <c r="E5">
        <v>227</v>
      </c>
      <c r="F5" s="1" t="s">
        <v>1078</v>
      </c>
      <c r="G5" s="1" t="s">
        <v>18</v>
      </c>
      <c r="H5" s="1" t="s">
        <v>1258</v>
      </c>
      <c r="I5" s="1" t="s">
        <v>1724</v>
      </c>
      <c r="J5" s="1" t="s">
        <v>18</v>
      </c>
      <c r="K5" s="1" t="s">
        <v>135</v>
      </c>
      <c r="L5" s="1" t="s">
        <v>1085</v>
      </c>
      <c r="M5" s="1" t="s">
        <v>126</v>
      </c>
      <c r="N5" s="1" t="s">
        <v>24</v>
      </c>
      <c r="O5" s="1" t="s">
        <v>25</v>
      </c>
      <c r="P5" s="1" t="s">
        <v>1725</v>
      </c>
      <c r="Q5" s="1" t="s">
        <v>25</v>
      </c>
      <c r="R5" s="1" t="s">
        <v>1725</v>
      </c>
    </row>
    <row r="6" spans="1:18" x14ac:dyDescent="0.35">
      <c r="A6" s="1" t="s">
        <v>15</v>
      </c>
      <c r="B6" s="1" t="s">
        <v>43</v>
      </c>
      <c r="C6" t="str">
        <f t="shared" si="0"/>
        <v>UPDATE mst_QuerysSqlite SET Id='005' WHERE Id='528'</v>
      </c>
      <c r="D6">
        <f t="shared" si="1"/>
        <v>528</v>
      </c>
      <c r="E6">
        <v>228</v>
      </c>
      <c r="F6" s="1" t="s">
        <v>1079</v>
      </c>
      <c r="G6" s="1" t="s">
        <v>18</v>
      </c>
      <c r="H6" s="1" t="s">
        <v>1258</v>
      </c>
      <c r="I6" s="1" t="s">
        <v>1726</v>
      </c>
      <c r="J6" s="1" t="s">
        <v>18</v>
      </c>
      <c r="K6" s="1" t="s">
        <v>21</v>
      </c>
      <c r="L6" s="1" t="s">
        <v>1085</v>
      </c>
      <c r="M6" s="1" t="s">
        <v>143</v>
      </c>
      <c r="N6" s="1" t="s">
        <v>24</v>
      </c>
      <c r="O6" s="1" t="s">
        <v>25</v>
      </c>
      <c r="P6" s="1" t="s">
        <v>1727</v>
      </c>
      <c r="Q6" s="1" t="s">
        <v>25</v>
      </c>
      <c r="R6" s="1" t="s">
        <v>1727</v>
      </c>
    </row>
    <row r="7" spans="1:18" x14ac:dyDescent="0.35">
      <c r="A7" s="1" t="s">
        <v>15</v>
      </c>
      <c r="B7" s="1" t="s">
        <v>49</v>
      </c>
      <c r="C7" t="str">
        <f t="shared" si="0"/>
        <v>UPDATE mst_QuerysSqlite SET Id='006' WHERE Id='529'</v>
      </c>
      <c r="D7">
        <f t="shared" si="1"/>
        <v>529</v>
      </c>
      <c r="E7">
        <v>229</v>
      </c>
      <c r="F7" s="1" t="s">
        <v>1080</v>
      </c>
      <c r="G7" s="1" t="s">
        <v>18</v>
      </c>
      <c r="H7" s="1" t="s">
        <v>1258</v>
      </c>
      <c r="I7" s="1" t="s">
        <v>1728</v>
      </c>
      <c r="J7" s="1" t="s">
        <v>18</v>
      </c>
      <c r="K7" s="1" t="s">
        <v>21</v>
      </c>
      <c r="L7" s="1" t="s">
        <v>1085</v>
      </c>
      <c r="M7" s="1" t="s">
        <v>148</v>
      </c>
      <c r="N7" s="1" t="s">
        <v>24</v>
      </c>
      <c r="O7" s="1" t="s">
        <v>25</v>
      </c>
      <c r="P7" s="1" t="s">
        <v>1729</v>
      </c>
      <c r="Q7" s="1" t="s">
        <v>25</v>
      </c>
      <c r="R7" s="1" t="s">
        <v>1729</v>
      </c>
    </row>
    <row r="8" spans="1:18" x14ac:dyDescent="0.35">
      <c r="A8" s="1" t="s">
        <v>15</v>
      </c>
      <c r="B8" s="1" t="s">
        <v>54</v>
      </c>
      <c r="C8" t="str">
        <f t="shared" si="0"/>
        <v>UPDATE mst_QuerysSqlite SET Id='007' WHERE Id='530'</v>
      </c>
      <c r="D8">
        <f t="shared" si="1"/>
        <v>530</v>
      </c>
      <c r="E8">
        <v>230</v>
      </c>
      <c r="F8" s="1" t="s">
        <v>1081</v>
      </c>
      <c r="G8" s="1" t="s">
        <v>18</v>
      </c>
      <c r="H8" s="1" t="s">
        <v>1258</v>
      </c>
      <c r="I8" s="1" t="s">
        <v>1730</v>
      </c>
      <c r="J8" s="1" t="s">
        <v>18</v>
      </c>
      <c r="K8" s="1" t="s">
        <v>21</v>
      </c>
      <c r="L8" s="1" t="s">
        <v>1085</v>
      </c>
      <c r="M8" s="1" t="s">
        <v>152</v>
      </c>
      <c r="N8" s="1" t="s">
        <v>24</v>
      </c>
      <c r="O8" s="1" t="s">
        <v>25</v>
      </c>
      <c r="P8" s="1" t="s">
        <v>1731</v>
      </c>
      <c r="Q8" s="1" t="s">
        <v>25</v>
      </c>
      <c r="R8" s="1" t="s">
        <v>1731</v>
      </c>
    </row>
    <row r="9" spans="1:18" x14ac:dyDescent="0.35">
      <c r="A9" s="1" t="s">
        <v>15</v>
      </c>
      <c r="B9" s="1" t="s">
        <v>60</v>
      </c>
      <c r="C9" t="str">
        <f t="shared" si="0"/>
        <v>UPDATE mst_QuerysSqlite SET Id='008' WHERE Id='531'</v>
      </c>
      <c r="D9">
        <f t="shared" si="1"/>
        <v>531</v>
      </c>
      <c r="E9">
        <v>231</v>
      </c>
      <c r="F9" s="1" t="s">
        <v>1082</v>
      </c>
      <c r="G9" s="1" t="s">
        <v>18</v>
      </c>
      <c r="H9" s="1" t="s">
        <v>1258</v>
      </c>
      <c r="I9" s="1" t="s">
        <v>1732</v>
      </c>
      <c r="J9" s="1" t="s">
        <v>18</v>
      </c>
      <c r="K9" s="1" t="s">
        <v>21</v>
      </c>
      <c r="L9" s="1" t="s">
        <v>1085</v>
      </c>
      <c r="M9" s="1" t="s">
        <v>143</v>
      </c>
      <c r="N9" s="1" t="s">
        <v>24</v>
      </c>
      <c r="O9" s="1" t="s">
        <v>25</v>
      </c>
      <c r="P9" s="1" t="s">
        <v>1733</v>
      </c>
      <c r="Q9" s="1" t="s">
        <v>25</v>
      </c>
      <c r="R9" s="1" t="s">
        <v>1733</v>
      </c>
    </row>
    <row r="10" spans="1:18" x14ac:dyDescent="0.35">
      <c r="A10" s="1" t="s">
        <v>15</v>
      </c>
      <c r="B10" s="1" t="s">
        <v>65</v>
      </c>
      <c r="C10" t="str">
        <f t="shared" si="0"/>
        <v>UPDATE mst_QuerysSqlite SET Id='009' WHERE Id='532'</v>
      </c>
      <c r="D10">
        <f t="shared" si="1"/>
        <v>532</v>
      </c>
      <c r="E10">
        <v>232</v>
      </c>
      <c r="F10" s="1" t="s">
        <v>1083</v>
      </c>
      <c r="G10" s="1" t="s">
        <v>18</v>
      </c>
      <c r="H10" s="1" t="s">
        <v>1258</v>
      </c>
      <c r="I10" s="1" t="s">
        <v>1734</v>
      </c>
      <c r="J10" s="1" t="s">
        <v>18</v>
      </c>
      <c r="K10" s="1" t="s">
        <v>135</v>
      </c>
      <c r="L10" s="1" t="s">
        <v>1085</v>
      </c>
      <c r="M10" s="1" t="s">
        <v>126</v>
      </c>
      <c r="N10" s="1" t="s">
        <v>24</v>
      </c>
      <c r="O10" s="1" t="s">
        <v>25</v>
      </c>
      <c r="P10" s="1" t="s">
        <v>1735</v>
      </c>
      <c r="Q10" s="1" t="s">
        <v>25</v>
      </c>
      <c r="R10" s="1" t="s">
        <v>1735</v>
      </c>
    </row>
    <row r="11" spans="1:18" x14ac:dyDescent="0.35">
      <c r="A11" s="1" t="s">
        <v>15</v>
      </c>
      <c r="B11" s="1" t="s">
        <v>71</v>
      </c>
      <c r="C11" t="str">
        <f t="shared" si="0"/>
        <v>UPDATE mst_QuerysSqlite SET Id='010' WHERE Id='533'</v>
      </c>
      <c r="D11">
        <f t="shared" si="1"/>
        <v>533</v>
      </c>
      <c r="E11">
        <v>233</v>
      </c>
      <c r="F11" s="1" t="s">
        <v>1084</v>
      </c>
      <c r="G11" s="1" t="s">
        <v>18</v>
      </c>
      <c r="H11" s="1" t="s">
        <v>1258</v>
      </c>
      <c r="I11" s="1" t="s">
        <v>1736</v>
      </c>
      <c r="J11" s="1" t="s">
        <v>18</v>
      </c>
      <c r="K11" s="1" t="s">
        <v>135</v>
      </c>
      <c r="L11" s="1" t="s">
        <v>1085</v>
      </c>
      <c r="M11" s="1" t="s">
        <v>126</v>
      </c>
      <c r="N11" s="1" t="s">
        <v>24</v>
      </c>
      <c r="O11" s="1" t="s">
        <v>25</v>
      </c>
      <c r="P11" s="1" t="s">
        <v>1737</v>
      </c>
      <c r="Q11" s="1" t="s">
        <v>25</v>
      </c>
      <c r="R11" s="1" t="s">
        <v>1737</v>
      </c>
    </row>
    <row r="12" spans="1:18" x14ac:dyDescent="0.35">
      <c r="A12" s="1" t="s">
        <v>15</v>
      </c>
      <c r="B12" s="1" t="s">
        <v>76</v>
      </c>
      <c r="C12" t="str">
        <f t="shared" si="0"/>
        <v>UPDATE mst_QuerysSqlite SET Id='011' WHERE Id='301'</v>
      </c>
      <c r="D12">
        <f t="shared" si="1"/>
        <v>301</v>
      </c>
      <c r="E12">
        <v>1</v>
      </c>
      <c r="F12" s="1" t="s">
        <v>17</v>
      </c>
      <c r="G12" s="1" t="s">
        <v>18</v>
      </c>
      <c r="H12" s="1" t="s">
        <v>19</v>
      </c>
      <c r="I12" s="1" t="s">
        <v>1256</v>
      </c>
      <c r="J12" s="1" t="s">
        <v>18</v>
      </c>
      <c r="K12" s="1" t="s">
        <v>21</v>
      </c>
      <c r="L12" s="1" t="s">
        <v>22</v>
      </c>
      <c r="M12" s="1" t="s">
        <v>23</v>
      </c>
      <c r="N12" s="1" t="s">
        <v>24</v>
      </c>
      <c r="O12" s="1" t="s">
        <v>1232</v>
      </c>
      <c r="P12" s="1" t="s">
        <v>1257</v>
      </c>
      <c r="Q12" s="1" t="s">
        <v>1232</v>
      </c>
      <c r="R12" s="1" t="s">
        <v>1257</v>
      </c>
    </row>
    <row r="13" spans="1:18" x14ac:dyDescent="0.35">
      <c r="A13" s="1" t="s">
        <v>15</v>
      </c>
      <c r="B13" s="1" t="s">
        <v>82</v>
      </c>
      <c r="C13" t="str">
        <f t="shared" si="0"/>
        <v>UPDATE mst_QuerysSqlite SET Id='012' WHERE Id='302'</v>
      </c>
      <c r="D13">
        <f t="shared" si="1"/>
        <v>302</v>
      </c>
      <c r="E13">
        <v>2</v>
      </c>
      <c r="F13" s="1" t="s">
        <v>289</v>
      </c>
      <c r="G13" s="1" t="s">
        <v>18</v>
      </c>
      <c r="H13" s="1" t="s">
        <v>1258</v>
      </c>
      <c r="I13" s="1" t="s">
        <v>1259</v>
      </c>
      <c r="J13" s="1" t="s">
        <v>34</v>
      </c>
      <c r="K13" s="1" t="s">
        <v>21</v>
      </c>
      <c r="L13" s="1" t="s">
        <v>22</v>
      </c>
      <c r="M13" s="1" t="s">
        <v>131</v>
      </c>
      <c r="N13" s="1" t="s">
        <v>24</v>
      </c>
      <c r="O13" s="1" t="s">
        <v>1232</v>
      </c>
      <c r="P13" s="1" t="s">
        <v>1260</v>
      </c>
      <c r="Q13" s="1" t="s">
        <v>1232</v>
      </c>
      <c r="R13" s="1" t="s">
        <v>1260</v>
      </c>
    </row>
    <row r="14" spans="1:18" x14ac:dyDescent="0.35">
      <c r="A14" s="1" t="s">
        <v>15</v>
      </c>
      <c r="B14" s="1" t="s">
        <v>87</v>
      </c>
      <c r="C14" t="str">
        <f t="shared" si="0"/>
        <v>UPDATE mst_QuerysSqlite SET Id='013' WHERE Id='303'</v>
      </c>
      <c r="D14">
        <f t="shared" si="1"/>
        <v>303</v>
      </c>
      <c r="E14">
        <v>3</v>
      </c>
      <c r="F14" s="1" t="s">
        <v>293</v>
      </c>
      <c r="G14" s="1" t="s">
        <v>18</v>
      </c>
      <c r="H14" s="1" t="s">
        <v>1258</v>
      </c>
      <c r="I14" s="1" t="s">
        <v>1261</v>
      </c>
      <c r="J14" s="1" t="s">
        <v>18</v>
      </c>
      <c r="K14" s="1" t="s">
        <v>135</v>
      </c>
      <c r="L14" s="1" t="s">
        <v>22</v>
      </c>
      <c r="M14" s="1" t="s">
        <v>126</v>
      </c>
      <c r="N14" s="1" t="s">
        <v>24</v>
      </c>
      <c r="O14" s="1" t="s">
        <v>1232</v>
      </c>
      <c r="P14" s="1" t="s">
        <v>1262</v>
      </c>
      <c r="Q14" s="1" t="s">
        <v>1232</v>
      </c>
      <c r="R14" s="1" t="s">
        <v>1262</v>
      </c>
    </row>
    <row r="15" spans="1:18" x14ac:dyDescent="0.35">
      <c r="A15" s="1" t="s">
        <v>15</v>
      </c>
      <c r="B15" s="1" t="s">
        <v>93</v>
      </c>
      <c r="C15" t="str">
        <f t="shared" si="0"/>
        <v>UPDATE mst_QuerysSqlite SET Id='014' WHERE Id='304'</v>
      </c>
      <c r="D15">
        <f t="shared" si="1"/>
        <v>304</v>
      </c>
      <c r="E15">
        <v>4</v>
      </c>
      <c r="F15" s="1" t="s">
        <v>296</v>
      </c>
      <c r="G15" s="1" t="s">
        <v>18</v>
      </c>
      <c r="H15" s="1" t="s">
        <v>1258</v>
      </c>
      <c r="I15" s="1" t="s">
        <v>1263</v>
      </c>
      <c r="J15" s="1" t="s">
        <v>18</v>
      </c>
      <c r="K15" s="1" t="s">
        <v>135</v>
      </c>
      <c r="L15" s="1" t="s">
        <v>22</v>
      </c>
      <c r="M15" s="1" t="s">
        <v>126</v>
      </c>
      <c r="N15" s="1" t="s">
        <v>24</v>
      </c>
      <c r="O15" s="1" t="s">
        <v>1232</v>
      </c>
      <c r="P15" s="1" t="s">
        <v>1264</v>
      </c>
      <c r="Q15" s="1" t="s">
        <v>1232</v>
      </c>
      <c r="R15" s="1" t="s">
        <v>1264</v>
      </c>
    </row>
    <row r="16" spans="1:18" x14ac:dyDescent="0.35">
      <c r="A16" s="1" t="s">
        <v>15</v>
      </c>
      <c r="B16" s="1" t="s">
        <v>97</v>
      </c>
      <c r="C16" t="str">
        <f t="shared" si="0"/>
        <v>UPDATE mst_QuerysSqlite SET Id='015' WHERE Id='305'</v>
      </c>
      <c r="D16">
        <f t="shared" si="1"/>
        <v>305</v>
      </c>
      <c r="E16">
        <v>5</v>
      </c>
      <c r="F16" s="1" t="s">
        <v>300</v>
      </c>
      <c r="G16" s="1" t="s">
        <v>18</v>
      </c>
      <c r="H16" s="1" t="s">
        <v>1258</v>
      </c>
      <c r="I16" s="1" t="s">
        <v>1265</v>
      </c>
      <c r="J16" s="1" t="s">
        <v>19</v>
      </c>
      <c r="K16" s="1" t="s">
        <v>21</v>
      </c>
      <c r="L16" s="1" t="s">
        <v>22</v>
      </c>
      <c r="M16" s="1" t="s">
        <v>143</v>
      </c>
      <c r="N16" s="1" t="s">
        <v>24</v>
      </c>
      <c r="O16" s="1" t="s">
        <v>1232</v>
      </c>
      <c r="P16" s="1" t="s">
        <v>1266</v>
      </c>
      <c r="Q16" s="1" t="s">
        <v>1232</v>
      </c>
      <c r="R16" s="1" t="s">
        <v>1266</v>
      </c>
    </row>
    <row r="17" spans="1:18" x14ac:dyDescent="0.35">
      <c r="A17" s="1" t="s">
        <v>15</v>
      </c>
      <c r="B17" s="1" t="s">
        <v>102</v>
      </c>
      <c r="C17" t="str">
        <f t="shared" si="0"/>
        <v>UPDATE mst_QuerysSqlite SET Id='016' WHERE Id='306'</v>
      </c>
      <c r="D17">
        <f t="shared" si="1"/>
        <v>306</v>
      </c>
      <c r="E17">
        <v>6</v>
      </c>
      <c r="F17" s="1" t="s">
        <v>303</v>
      </c>
      <c r="G17" s="1" t="s">
        <v>18</v>
      </c>
      <c r="H17" s="1" t="s">
        <v>1258</v>
      </c>
      <c r="I17" s="1" t="s">
        <v>1267</v>
      </c>
      <c r="J17" s="1" t="s">
        <v>18</v>
      </c>
      <c r="K17" s="1" t="s">
        <v>21</v>
      </c>
      <c r="L17" s="1" t="s">
        <v>22</v>
      </c>
      <c r="M17" s="1" t="s">
        <v>148</v>
      </c>
      <c r="N17" s="1" t="s">
        <v>24</v>
      </c>
      <c r="O17" s="1" t="s">
        <v>1232</v>
      </c>
      <c r="P17" s="1" t="s">
        <v>1268</v>
      </c>
      <c r="Q17" s="1" t="s">
        <v>1232</v>
      </c>
      <c r="R17" s="1" t="s">
        <v>1268</v>
      </c>
    </row>
    <row r="18" spans="1:18" x14ac:dyDescent="0.35">
      <c r="A18" s="1" t="s">
        <v>15</v>
      </c>
      <c r="B18" s="1" t="s">
        <v>108</v>
      </c>
      <c r="C18" t="str">
        <f t="shared" si="0"/>
        <v>UPDATE mst_QuerysSqlite SET Id='017' WHERE Id='307'</v>
      </c>
      <c r="D18">
        <f t="shared" si="1"/>
        <v>307</v>
      </c>
      <c r="E18">
        <v>7</v>
      </c>
      <c r="F18" s="1" t="s">
        <v>307</v>
      </c>
      <c r="G18" s="1" t="s">
        <v>18</v>
      </c>
      <c r="H18" s="1" t="s">
        <v>1258</v>
      </c>
      <c r="I18" s="1" t="s">
        <v>1269</v>
      </c>
      <c r="J18" s="1" t="s">
        <v>40</v>
      </c>
      <c r="K18" s="1" t="s">
        <v>21</v>
      </c>
      <c r="L18" s="1" t="s">
        <v>22</v>
      </c>
      <c r="M18" s="1" t="s">
        <v>152</v>
      </c>
      <c r="N18" s="1" t="s">
        <v>24</v>
      </c>
      <c r="O18" s="1" t="s">
        <v>1232</v>
      </c>
      <c r="P18" s="1" t="s">
        <v>1270</v>
      </c>
      <c r="Q18" s="1" t="s">
        <v>1232</v>
      </c>
      <c r="R18" s="1" t="s">
        <v>1270</v>
      </c>
    </row>
    <row r="19" spans="1:18" x14ac:dyDescent="0.35">
      <c r="A19" s="1" t="s">
        <v>15</v>
      </c>
      <c r="B19" s="1" t="s">
        <v>112</v>
      </c>
      <c r="C19" t="str">
        <f t="shared" si="0"/>
        <v>UPDATE mst_QuerysSqlite SET Id='018' WHERE Id='308'</v>
      </c>
      <c r="D19">
        <f t="shared" si="1"/>
        <v>308</v>
      </c>
      <c r="E19">
        <v>8</v>
      </c>
      <c r="F19" s="1" t="s">
        <v>310</v>
      </c>
      <c r="G19" s="1" t="s">
        <v>18</v>
      </c>
      <c r="H19" s="1" t="s">
        <v>1258</v>
      </c>
      <c r="I19" s="1" t="s">
        <v>1271</v>
      </c>
      <c r="J19" s="1" t="s">
        <v>18</v>
      </c>
      <c r="K19" s="1" t="s">
        <v>21</v>
      </c>
      <c r="L19" s="1" t="s">
        <v>22</v>
      </c>
      <c r="M19" s="1" t="s">
        <v>143</v>
      </c>
      <c r="N19" s="1" t="s">
        <v>24</v>
      </c>
      <c r="O19" s="1" t="s">
        <v>1232</v>
      </c>
      <c r="P19" s="1" t="s">
        <v>1272</v>
      </c>
      <c r="Q19" s="1" t="s">
        <v>1232</v>
      </c>
      <c r="R19" s="1" t="s">
        <v>1272</v>
      </c>
    </row>
    <row r="20" spans="1:18" x14ac:dyDescent="0.35">
      <c r="A20" s="1" t="s">
        <v>15</v>
      </c>
      <c r="B20" s="1" t="s">
        <v>117</v>
      </c>
      <c r="C20" t="str">
        <f t="shared" si="0"/>
        <v>UPDATE mst_QuerysSqlite SET Id='019' WHERE Id='309'</v>
      </c>
      <c r="D20">
        <f t="shared" si="1"/>
        <v>309</v>
      </c>
      <c r="E20">
        <v>9</v>
      </c>
      <c r="F20" s="1" t="s">
        <v>314</v>
      </c>
      <c r="G20" s="1" t="s">
        <v>18</v>
      </c>
      <c r="H20" s="1" t="s">
        <v>1258</v>
      </c>
      <c r="I20" s="1" t="s">
        <v>1273</v>
      </c>
      <c r="J20" s="1" t="s">
        <v>18</v>
      </c>
      <c r="K20" s="1" t="s">
        <v>135</v>
      </c>
      <c r="L20" s="1" t="s">
        <v>22</v>
      </c>
      <c r="M20" s="1" t="s">
        <v>126</v>
      </c>
      <c r="N20" s="1" t="s">
        <v>24</v>
      </c>
      <c r="O20" s="1" t="s">
        <v>1232</v>
      </c>
      <c r="P20" s="1" t="s">
        <v>1274</v>
      </c>
      <c r="Q20" s="1" t="s">
        <v>1232</v>
      </c>
      <c r="R20" s="1" t="s">
        <v>1274</v>
      </c>
    </row>
    <row r="21" spans="1:18" x14ac:dyDescent="0.35">
      <c r="A21" s="1" t="s">
        <v>15</v>
      </c>
      <c r="B21" s="1" t="s">
        <v>121</v>
      </c>
      <c r="C21" t="str">
        <f t="shared" si="0"/>
        <v>UPDATE mst_QuerysSqlite SET Id='020' WHERE Id='310'</v>
      </c>
      <c r="D21">
        <f t="shared" si="1"/>
        <v>310</v>
      </c>
      <c r="E21">
        <v>10</v>
      </c>
      <c r="F21" s="1" t="s">
        <v>317</v>
      </c>
      <c r="G21" s="1" t="s">
        <v>18</v>
      </c>
      <c r="H21" s="1" t="s">
        <v>1258</v>
      </c>
      <c r="I21" s="1" t="s">
        <v>1275</v>
      </c>
      <c r="J21" s="1" t="s">
        <v>19</v>
      </c>
      <c r="K21" s="1" t="s">
        <v>135</v>
      </c>
      <c r="L21" s="1" t="s">
        <v>22</v>
      </c>
      <c r="M21" s="1" t="s">
        <v>126</v>
      </c>
      <c r="N21" s="1" t="s">
        <v>24</v>
      </c>
      <c r="O21" s="1" t="s">
        <v>1232</v>
      </c>
      <c r="P21" s="1" t="s">
        <v>1276</v>
      </c>
      <c r="Q21" s="1" t="s">
        <v>1232</v>
      </c>
      <c r="R21" s="1" t="s">
        <v>1276</v>
      </c>
    </row>
    <row r="22" spans="1:18" x14ac:dyDescent="0.35">
      <c r="A22" s="1" t="s">
        <v>15</v>
      </c>
      <c r="B22" s="1" t="s">
        <v>128</v>
      </c>
      <c r="C22" t="str">
        <f t="shared" si="0"/>
        <v>UPDATE mst_QuerysSqlite SET Id='021' WHERE Id='311'</v>
      </c>
      <c r="D22">
        <f t="shared" si="1"/>
        <v>311</v>
      </c>
      <c r="E22">
        <v>11</v>
      </c>
      <c r="F22" s="1" t="s">
        <v>28</v>
      </c>
      <c r="G22" s="1" t="s">
        <v>18</v>
      </c>
      <c r="H22" s="1" t="s">
        <v>29</v>
      </c>
      <c r="I22" s="1" t="s">
        <v>1277</v>
      </c>
      <c r="J22" s="1" t="s">
        <v>18</v>
      </c>
      <c r="K22" s="1" t="s">
        <v>21</v>
      </c>
      <c r="L22" s="1" t="s">
        <v>31</v>
      </c>
      <c r="M22" s="1" t="s">
        <v>23</v>
      </c>
      <c r="N22" s="1" t="s">
        <v>24</v>
      </c>
      <c r="O22" s="1" t="s">
        <v>1232</v>
      </c>
      <c r="P22" s="1" t="s">
        <v>1278</v>
      </c>
      <c r="Q22" s="1" t="s">
        <v>1232</v>
      </c>
      <c r="R22" s="1" t="s">
        <v>1278</v>
      </c>
    </row>
    <row r="23" spans="1:18" x14ac:dyDescent="0.35">
      <c r="A23" s="1" t="s">
        <v>15</v>
      </c>
      <c r="B23" s="1" t="s">
        <v>132</v>
      </c>
      <c r="C23" t="str">
        <f t="shared" si="0"/>
        <v>UPDATE mst_QuerysSqlite SET Id='022' WHERE Id='312'</v>
      </c>
      <c r="D23">
        <f t="shared" si="1"/>
        <v>312</v>
      </c>
      <c r="E23">
        <v>12</v>
      </c>
      <c r="F23" s="1" t="s">
        <v>257</v>
      </c>
      <c r="G23" s="1" t="s">
        <v>18</v>
      </c>
      <c r="H23" s="1" t="s">
        <v>1258</v>
      </c>
      <c r="I23" s="1" t="s">
        <v>1279</v>
      </c>
      <c r="J23" s="1" t="s">
        <v>56</v>
      </c>
      <c r="K23" s="1" t="s">
        <v>21</v>
      </c>
      <c r="L23" s="1" t="s">
        <v>31</v>
      </c>
      <c r="M23" s="1" t="s">
        <v>131</v>
      </c>
      <c r="N23" s="1" t="s">
        <v>24</v>
      </c>
      <c r="O23" s="1" t="s">
        <v>1232</v>
      </c>
      <c r="P23" s="1" t="s">
        <v>1280</v>
      </c>
      <c r="Q23" s="1" t="s">
        <v>1232</v>
      </c>
      <c r="R23" s="1" t="s">
        <v>1280</v>
      </c>
    </row>
    <row r="24" spans="1:18" x14ac:dyDescent="0.35">
      <c r="A24" s="1" t="s">
        <v>15</v>
      </c>
      <c r="B24" s="1" t="s">
        <v>137</v>
      </c>
      <c r="C24" t="str">
        <f t="shared" si="0"/>
        <v>UPDATE mst_QuerysSqlite SET Id='023' WHERE Id='313'</v>
      </c>
      <c r="D24">
        <f t="shared" si="1"/>
        <v>313</v>
      </c>
      <c r="E24">
        <v>13</v>
      </c>
      <c r="F24" s="1" t="s">
        <v>261</v>
      </c>
      <c r="G24" s="1" t="s">
        <v>18</v>
      </c>
      <c r="H24" s="1" t="s">
        <v>1258</v>
      </c>
      <c r="I24" s="1" t="s">
        <v>1281</v>
      </c>
      <c r="J24" s="1" t="s">
        <v>18</v>
      </c>
      <c r="K24" s="1" t="s">
        <v>135</v>
      </c>
      <c r="L24" s="1" t="s">
        <v>31</v>
      </c>
      <c r="M24" s="1" t="s">
        <v>126</v>
      </c>
      <c r="N24" s="1" t="s">
        <v>24</v>
      </c>
      <c r="O24" s="1" t="s">
        <v>1232</v>
      </c>
      <c r="P24" s="1" t="s">
        <v>1282</v>
      </c>
      <c r="Q24" s="1" t="s">
        <v>1232</v>
      </c>
      <c r="R24" s="1" t="s">
        <v>1282</v>
      </c>
    </row>
    <row r="25" spans="1:18" x14ac:dyDescent="0.35">
      <c r="A25" s="1" t="s">
        <v>15</v>
      </c>
      <c r="B25" s="1" t="s">
        <v>140</v>
      </c>
      <c r="C25" t="str">
        <f t="shared" si="0"/>
        <v>UPDATE mst_QuerysSqlite SET Id='024' WHERE Id='314'</v>
      </c>
      <c r="D25">
        <f t="shared" si="1"/>
        <v>314</v>
      </c>
      <c r="E25">
        <v>14</v>
      </c>
      <c r="F25" s="1" t="s">
        <v>264</v>
      </c>
      <c r="G25" s="1" t="s">
        <v>18</v>
      </c>
      <c r="H25" s="1" t="s">
        <v>1258</v>
      </c>
      <c r="I25" s="1" t="s">
        <v>1283</v>
      </c>
      <c r="J25" s="1" t="s">
        <v>18</v>
      </c>
      <c r="K25" s="1" t="s">
        <v>135</v>
      </c>
      <c r="L25" s="1" t="s">
        <v>31</v>
      </c>
      <c r="M25" s="1" t="s">
        <v>126</v>
      </c>
      <c r="N25" s="1" t="s">
        <v>24</v>
      </c>
      <c r="O25" s="1" t="s">
        <v>1232</v>
      </c>
      <c r="P25" s="1" t="s">
        <v>1284</v>
      </c>
      <c r="Q25" s="1" t="s">
        <v>1232</v>
      </c>
      <c r="R25" s="1" t="s">
        <v>1284</v>
      </c>
    </row>
    <row r="26" spans="1:18" x14ac:dyDescent="0.35">
      <c r="A26" s="1" t="s">
        <v>15</v>
      </c>
      <c r="B26" s="1" t="s">
        <v>145</v>
      </c>
      <c r="C26" t="str">
        <f t="shared" si="0"/>
        <v>UPDATE mst_QuerysSqlite SET Id='025' WHERE Id='315'</v>
      </c>
      <c r="D26">
        <f t="shared" si="1"/>
        <v>315</v>
      </c>
      <c r="E26">
        <v>15</v>
      </c>
      <c r="F26" s="1" t="s">
        <v>268</v>
      </c>
      <c r="G26" s="1" t="s">
        <v>18</v>
      </c>
      <c r="H26" s="1" t="s">
        <v>1258</v>
      </c>
      <c r="I26" s="1" t="s">
        <v>1285</v>
      </c>
      <c r="J26" s="1" t="s">
        <v>19</v>
      </c>
      <c r="K26" s="1" t="s">
        <v>21</v>
      </c>
      <c r="L26" s="1" t="s">
        <v>31</v>
      </c>
      <c r="M26" s="1" t="s">
        <v>143</v>
      </c>
      <c r="N26" s="1" t="s">
        <v>24</v>
      </c>
      <c r="O26" s="1" t="s">
        <v>1232</v>
      </c>
      <c r="P26" s="1" t="s">
        <v>1286</v>
      </c>
      <c r="Q26" s="1" t="s">
        <v>1232</v>
      </c>
      <c r="R26" s="1" t="s">
        <v>1286</v>
      </c>
    </row>
    <row r="27" spans="1:18" x14ac:dyDescent="0.35">
      <c r="A27" s="1" t="s">
        <v>15</v>
      </c>
      <c r="B27" s="1" t="s">
        <v>149</v>
      </c>
      <c r="C27" t="str">
        <f t="shared" si="0"/>
        <v>UPDATE mst_QuerysSqlite SET Id='026' WHERE Id='316'</v>
      </c>
      <c r="D27">
        <f t="shared" si="1"/>
        <v>316</v>
      </c>
      <c r="E27">
        <v>16</v>
      </c>
      <c r="F27" s="1" t="s">
        <v>271</v>
      </c>
      <c r="G27" s="1" t="s">
        <v>18</v>
      </c>
      <c r="H27" s="1" t="s">
        <v>1258</v>
      </c>
      <c r="I27" s="1" t="s">
        <v>1287</v>
      </c>
      <c r="J27" s="1" t="s">
        <v>18</v>
      </c>
      <c r="K27" s="1" t="s">
        <v>21</v>
      </c>
      <c r="L27" s="1" t="s">
        <v>31</v>
      </c>
      <c r="M27" s="1" t="s">
        <v>148</v>
      </c>
      <c r="N27" s="1" t="s">
        <v>24</v>
      </c>
      <c r="O27" s="1" t="s">
        <v>1232</v>
      </c>
      <c r="P27" s="1" t="s">
        <v>1288</v>
      </c>
      <c r="Q27" s="1" t="s">
        <v>1232</v>
      </c>
      <c r="R27" s="1" t="s">
        <v>1288</v>
      </c>
    </row>
    <row r="28" spans="1:18" x14ac:dyDescent="0.35">
      <c r="A28" s="1" t="s">
        <v>15</v>
      </c>
      <c r="B28" s="1" t="s">
        <v>154</v>
      </c>
      <c r="C28" t="str">
        <f t="shared" si="0"/>
        <v>UPDATE mst_QuerysSqlite SET Id='027' WHERE Id='317'</v>
      </c>
      <c r="D28">
        <f t="shared" si="1"/>
        <v>317</v>
      </c>
      <c r="E28">
        <v>17</v>
      </c>
      <c r="F28" s="1" t="s">
        <v>275</v>
      </c>
      <c r="G28" s="1" t="s">
        <v>18</v>
      </c>
      <c r="H28" s="1" t="s">
        <v>1258</v>
      </c>
      <c r="I28" s="1" t="s">
        <v>1289</v>
      </c>
      <c r="J28" s="1" t="s">
        <v>56</v>
      </c>
      <c r="K28" s="1" t="s">
        <v>21</v>
      </c>
      <c r="L28" s="1" t="s">
        <v>31</v>
      </c>
      <c r="M28" s="1" t="s">
        <v>152</v>
      </c>
      <c r="N28" s="1" t="s">
        <v>24</v>
      </c>
      <c r="O28" s="1" t="s">
        <v>1232</v>
      </c>
      <c r="P28" s="1" t="s">
        <v>1290</v>
      </c>
      <c r="Q28" s="1" t="s">
        <v>1232</v>
      </c>
      <c r="R28" s="1" t="s">
        <v>1290</v>
      </c>
    </row>
    <row r="29" spans="1:18" x14ac:dyDescent="0.35">
      <c r="A29" s="1" t="s">
        <v>15</v>
      </c>
      <c r="B29" s="1" t="s">
        <v>157</v>
      </c>
      <c r="C29" t="str">
        <f t="shared" si="0"/>
        <v>UPDATE mst_QuerysSqlite SET Id='028' WHERE Id='318'</v>
      </c>
      <c r="D29">
        <f t="shared" si="1"/>
        <v>318</v>
      </c>
      <c r="E29">
        <v>18</v>
      </c>
      <c r="F29" s="1" t="s">
        <v>279</v>
      </c>
      <c r="G29" s="1" t="s">
        <v>18</v>
      </c>
      <c r="H29" s="1" t="s">
        <v>1258</v>
      </c>
      <c r="I29" s="1" t="s">
        <v>1291</v>
      </c>
      <c r="J29" s="1" t="s">
        <v>18</v>
      </c>
      <c r="K29" s="1" t="s">
        <v>21</v>
      </c>
      <c r="L29" s="1" t="s">
        <v>31</v>
      </c>
      <c r="M29" s="1" t="s">
        <v>143</v>
      </c>
      <c r="N29" s="1" t="s">
        <v>24</v>
      </c>
      <c r="O29" s="1" t="s">
        <v>1232</v>
      </c>
      <c r="P29" s="1" t="s">
        <v>1292</v>
      </c>
      <c r="Q29" s="1" t="s">
        <v>1232</v>
      </c>
      <c r="R29" s="1" t="s">
        <v>1292</v>
      </c>
    </row>
    <row r="30" spans="1:18" x14ac:dyDescent="0.35">
      <c r="A30" s="1" t="s">
        <v>15</v>
      </c>
      <c r="B30" s="1" t="s">
        <v>161</v>
      </c>
      <c r="C30" t="str">
        <f t="shared" si="0"/>
        <v>UPDATE mst_QuerysSqlite SET Id='029' WHERE Id='319'</v>
      </c>
      <c r="D30">
        <f t="shared" si="1"/>
        <v>319</v>
      </c>
      <c r="E30">
        <v>19</v>
      </c>
      <c r="F30" s="1" t="s">
        <v>282</v>
      </c>
      <c r="G30" s="1" t="s">
        <v>18</v>
      </c>
      <c r="H30" s="1" t="s">
        <v>1258</v>
      </c>
      <c r="I30" s="1" t="s">
        <v>1293</v>
      </c>
      <c r="J30" s="1" t="s">
        <v>18</v>
      </c>
      <c r="K30" s="1" t="s">
        <v>135</v>
      </c>
      <c r="L30" s="1" t="s">
        <v>31</v>
      </c>
      <c r="M30" s="1" t="s">
        <v>126</v>
      </c>
      <c r="N30" s="1" t="s">
        <v>24</v>
      </c>
      <c r="O30" s="1" t="s">
        <v>1232</v>
      </c>
      <c r="P30" s="1" t="s">
        <v>1294</v>
      </c>
      <c r="Q30" s="1" t="s">
        <v>1232</v>
      </c>
      <c r="R30" s="1" t="s">
        <v>1294</v>
      </c>
    </row>
    <row r="31" spans="1:18" x14ac:dyDescent="0.35">
      <c r="A31" s="1" t="s">
        <v>15</v>
      </c>
      <c r="B31" s="1" t="s">
        <v>165</v>
      </c>
      <c r="C31" t="str">
        <f t="shared" si="0"/>
        <v>UPDATE mst_QuerysSqlite SET Id='030' WHERE Id='320'</v>
      </c>
      <c r="D31">
        <f t="shared" si="1"/>
        <v>320</v>
      </c>
      <c r="E31">
        <v>20</v>
      </c>
      <c r="F31" s="1" t="s">
        <v>286</v>
      </c>
      <c r="G31" s="1" t="s">
        <v>18</v>
      </c>
      <c r="H31" s="1" t="s">
        <v>1258</v>
      </c>
      <c r="I31" s="1" t="s">
        <v>1295</v>
      </c>
      <c r="J31" s="1" t="s">
        <v>19</v>
      </c>
      <c r="K31" s="1" t="s">
        <v>135</v>
      </c>
      <c r="L31" s="1" t="s">
        <v>31</v>
      </c>
      <c r="M31" s="1" t="s">
        <v>126</v>
      </c>
      <c r="N31" s="1" t="s">
        <v>24</v>
      </c>
      <c r="O31" s="1" t="s">
        <v>1232</v>
      </c>
      <c r="P31" s="1" t="s">
        <v>1296</v>
      </c>
      <c r="Q31" s="1" t="s">
        <v>1232</v>
      </c>
      <c r="R31" s="1" t="s">
        <v>1296</v>
      </c>
    </row>
    <row r="32" spans="1:18" x14ac:dyDescent="0.35">
      <c r="A32" s="1" t="s">
        <v>15</v>
      </c>
      <c r="B32" s="1" t="s">
        <v>168</v>
      </c>
      <c r="C32" t="str">
        <f t="shared" si="0"/>
        <v>UPDATE mst_QuerysSqlite SET Id='031' WHERE Id='321'</v>
      </c>
      <c r="D32">
        <f t="shared" si="1"/>
        <v>321</v>
      </c>
      <c r="E32">
        <v>21</v>
      </c>
      <c r="F32" s="1" t="s">
        <v>33</v>
      </c>
      <c r="G32" s="1" t="s">
        <v>18</v>
      </c>
      <c r="H32" s="1" t="s">
        <v>34</v>
      </c>
      <c r="I32" s="1" t="s">
        <v>1297</v>
      </c>
      <c r="J32" s="1" t="s">
        <v>18</v>
      </c>
      <c r="K32" s="1" t="s">
        <v>21</v>
      </c>
      <c r="L32" s="1" t="s">
        <v>36</v>
      </c>
      <c r="M32" s="1" t="s">
        <v>23</v>
      </c>
      <c r="N32" s="1" t="s">
        <v>24</v>
      </c>
      <c r="O32" s="1" t="s">
        <v>1232</v>
      </c>
      <c r="P32" s="1" t="s">
        <v>1298</v>
      </c>
      <c r="Q32" s="1" t="s">
        <v>1232</v>
      </c>
      <c r="R32" s="1" t="s">
        <v>1298</v>
      </c>
    </row>
    <row r="33" spans="1:18" x14ac:dyDescent="0.35">
      <c r="A33" s="1" t="s">
        <v>15</v>
      </c>
      <c r="B33" s="1" t="s">
        <v>172</v>
      </c>
      <c r="C33" t="str">
        <f t="shared" si="0"/>
        <v>UPDATE mst_QuerysSqlite SET Id='032' WHERE Id='322'</v>
      </c>
      <c r="D33">
        <f t="shared" si="1"/>
        <v>322</v>
      </c>
      <c r="E33">
        <v>22</v>
      </c>
      <c r="F33" s="1" t="s">
        <v>353</v>
      </c>
      <c r="G33" s="1" t="s">
        <v>18</v>
      </c>
      <c r="H33" s="1" t="s">
        <v>1258</v>
      </c>
      <c r="I33" s="1" t="s">
        <v>1299</v>
      </c>
      <c r="J33" s="1" t="s">
        <v>45</v>
      </c>
      <c r="K33" s="1" t="s">
        <v>21</v>
      </c>
      <c r="L33" s="1" t="s">
        <v>36</v>
      </c>
      <c r="M33" s="1" t="s">
        <v>131</v>
      </c>
      <c r="N33" s="1" t="s">
        <v>24</v>
      </c>
      <c r="O33" s="1" t="s">
        <v>1232</v>
      </c>
      <c r="P33" s="1" t="s">
        <v>1300</v>
      </c>
      <c r="Q33" s="1" t="s">
        <v>1232</v>
      </c>
      <c r="R33" s="1" t="s">
        <v>1300</v>
      </c>
    </row>
    <row r="34" spans="1:18" x14ac:dyDescent="0.35">
      <c r="A34" s="1" t="s">
        <v>15</v>
      </c>
      <c r="B34" s="1" t="s">
        <v>175</v>
      </c>
      <c r="C34" t="str">
        <f t="shared" si="0"/>
        <v>UPDATE mst_QuerysSqlite SET Id='033' WHERE Id='323'</v>
      </c>
      <c r="D34">
        <f t="shared" si="1"/>
        <v>323</v>
      </c>
      <c r="E34">
        <v>23</v>
      </c>
      <c r="F34" s="1" t="s">
        <v>356</v>
      </c>
      <c r="G34" s="1" t="s">
        <v>18</v>
      </c>
      <c r="H34" s="1" t="s">
        <v>1258</v>
      </c>
      <c r="I34" s="1" t="s">
        <v>1301</v>
      </c>
      <c r="J34" s="1" t="s">
        <v>18</v>
      </c>
      <c r="K34" s="1" t="s">
        <v>135</v>
      </c>
      <c r="L34" s="1" t="s">
        <v>36</v>
      </c>
      <c r="M34" s="1" t="s">
        <v>126</v>
      </c>
      <c r="N34" s="1" t="s">
        <v>24</v>
      </c>
      <c r="O34" s="1" t="s">
        <v>1232</v>
      </c>
      <c r="P34" s="1" t="s">
        <v>1302</v>
      </c>
      <c r="Q34" s="1" t="s">
        <v>1232</v>
      </c>
      <c r="R34" s="1" t="s">
        <v>1302</v>
      </c>
    </row>
    <row r="35" spans="1:18" x14ac:dyDescent="0.35">
      <c r="A35" s="1" t="s">
        <v>15</v>
      </c>
      <c r="B35" s="1" t="s">
        <v>179</v>
      </c>
      <c r="C35" t="str">
        <f t="shared" si="0"/>
        <v>UPDATE mst_QuerysSqlite SET Id='034' WHERE Id='324'</v>
      </c>
      <c r="D35">
        <f t="shared" si="1"/>
        <v>324</v>
      </c>
      <c r="E35">
        <v>24</v>
      </c>
      <c r="F35" s="1" t="s">
        <v>360</v>
      </c>
      <c r="G35" s="1" t="s">
        <v>18</v>
      </c>
      <c r="H35" s="1" t="s">
        <v>1258</v>
      </c>
      <c r="I35" s="1" t="s">
        <v>1303</v>
      </c>
      <c r="J35" s="1" t="s">
        <v>18</v>
      </c>
      <c r="K35" s="1" t="s">
        <v>135</v>
      </c>
      <c r="L35" s="1" t="s">
        <v>36</v>
      </c>
      <c r="M35" s="1" t="s">
        <v>126</v>
      </c>
      <c r="N35" s="1" t="s">
        <v>24</v>
      </c>
      <c r="O35" s="1" t="s">
        <v>1232</v>
      </c>
      <c r="P35" s="1" t="s">
        <v>1304</v>
      </c>
      <c r="Q35" s="1" t="s">
        <v>1232</v>
      </c>
      <c r="R35" s="1" t="s">
        <v>1304</v>
      </c>
    </row>
    <row r="36" spans="1:18" x14ac:dyDescent="0.35">
      <c r="A36" s="1" t="s">
        <v>15</v>
      </c>
      <c r="B36" s="1" t="s">
        <v>182</v>
      </c>
      <c r="C36" t="str">
        <f t="shared" si="0"/>
        <v>UPDATE mst_QuerysSqlite SET Id='035' WHERE Id='325'</v>
      </c>
      <c r="D36">
        <f t="shared" si="1"/>
        <v>325</v>
      </c>
      <c r="E36">
        <v>25</v>
      </c>
      <c r="F36" s="1" t="s">
        <v>363</v>
      </c>
      <c r="G36" s="1" t="s">
        <v>18</v>
      </c>
      <c r="H36" s="1" t="s">
        <v>1258</v>
      </c>
      <c r="I36" s="1" t="s">
        <v>1305</v>
      </c>
      <c r="J36" s="1" t="s">
        <v>19</v>
      </c>
      <c r="K36" s="1" t="s">
        <v>21</v>
      </c>
      <c r="L36" s="1" t="s">
        <v>36</v>
      </c>
      <c r="M36" s="1" t="s">
        <v>143</v>
      </c>
      <c r="N36" s="1" t="s">
        <v>24</v>
      </c>
      <c r="O36" s="1" t="s">
        <v>1232</v>
      </c>
      <c r="P36" s="1" t="s">
        <v>1306</v>
      </c>
      <c r="Q36" s="1" t="s">
        <v>1232</v>
      </c>
      <c r="R36" s="1" t="s">
        <v>1306</v>
      </c>
    </row>
    <row r="37" spans="1:18" x14ac:dyDescent="0.35">
      <c r="A37" s="1" t="s">
        <v>15</v>
      </c>
      <c r="B37" s="1" t="s">
        <v>186</v>
      </c>
      <c r="C37" t="str">
        <f t="shared" si="0"/>
        <v>UPDATE mst_QuerysSqlite SET Id='036' WHERE Id='326'</v>
      </c>
      <c r="D37">
        <f t="shared" si="1"/>
        <v>326</v>
      </c>
      <c r="E37">
        <v>26</v>
      </c>
      <c r="F37" s="1" t="s">
        <v>367</v>
      </c>
      <c r="G37" s="1" t="s">
        <v>18</v>
      </c>
      <c r="H37" s="1" t="s">
        <v>1258</v>
      </c>
      <c r="I37" s="1" t="s">
        <v>1307</v>
      </c>
      <c r="J37" s="1" t="s">
        <v>18</v>
      </c>
      <c r="K37" s="1" t="s">
        <v>21</v>
      </c>
      <c r="L37" s="1" t="s">
        <v>36</v>
      </c>
      <c r="M37" s="1" t="s">
        <v>148</v>
      </c>
      <c r="N37" s="1" t="s">
        <v>24</v>
      </c>
      <c r="O37" s="1" t="s">
        <v>1232</v>
      </c>
      <c r="P37" s="1" t="s">
        <v>1308</v>
      </c>
      <c r="Q37" s="1" t="s">
        <v>1232</v>
      </c>
      <c r="R37" s="1" t="s">
        <v>1308</v>
      </c>
    </row>
    <row r="38" spans="1:18" x14ac:dyDescent="0.35">
      <c r="A38" s="1" t="s">
        <v>15</v>
      </c>
      <c r="B38" s="1" t="s">
        <v>189</v>
      </c>
      <c r="C38" t="str">
        <f t="shared" si="0"/>
        <v>UPDATE mst_QuerysSqlite SET Id='037' WHERE Id='327'</v>
      </c>
      <c r="D38">
        <f t="shared" si="1"/>
        <v>327</v>
      </c>
      <c r="E38">
        <v>27</v>
      </c>
      <c r="F38" s="1" t="s">
        <v>370</v>
      </c>
      <c r="G38" s="1" t="s">
        <v>18</v>
      </c>
      <c r="H38" s="1" t="s">
        <v>1258</v>
      </c>
      <c r="I38" s="1" t="s">
        <v>1309</v>
      </c>
      <c r="J38" s="1" t="s">
        <v>51</v>
      </c>
      <c r="K38" s="1" t="s">
        <v>21</v>
      </c>
      <c r="L38" s="1" t="s">
        <v>36</v>
      </c>
      <c r="M38" s="1" t="s">
        <v>152</v>
      </c>
      <c r="N38" s="1" t="s">
        <v>24</v>
      </c>
      <c r="O38" s="1" t="s">
        <v>1232</v>
      </c>
      <c r="P38" s="1" t="s">
        <v>1310</v>
      </c>
      <c r="Q38" s="1" t="s">
        <v>1232</v>
      </c>
      <c r="R38" s="1" t="s">
        <v>1310</v>
      </c>
    </row>
    <row r="39" spans="1:18" x14ac:dyDescent="0.35">
      <c r="A39" s="1" t="s">
        <v>15</v>
      </c>
      <c r="B39" s="1" t="s">
        <v>193</v>
      </c>
      <c r="C39" t="str">
        <f t="shared" si="0"/>
        <v>UPDATE mst_QuerysSqlite SET Id='038' WHERE Id='328'</v>
      </c>
      <c r="D39">
        <f t="shared" si="1"/>
        <v>328</v>
      </c>
      <c r="E39">
        <v>28</v>
      </c>
      <c r="F39" s="1" t="s">
        <v>374</v>
      </c>
      <c r="G39" s="1" t="s">
        <v>18</v>
      </c>
      <c r="H39" s="1" t="s">
        <v>1258</v>
      </c>
      <c r="I39" s="1" t="s">
        <v>1311</v>
      </c>
      <c r="J39" s="1" t="s">
        <v>18</v>
      </c>
      <c r="K39" s="1" t="s">
        <v>21</v>
      </c>
      <c r="L39" s="1" t="s">
        <v>36</v>
      </c>
      <c r="M39" s="1" t="s">
        <v>143</v>
      </c>
      <c r="N39" s="1" t="s">
        <v>24</v>
      </c>
      <c r="O39" s="1" t="s">
        <v>1232</v>
      </c>
      <c r="P39" s="1" t="s">
        <v>1312</v>
      </c>
      <c r="Q39" s="1" t="s">
        <v>1232</v>
      </c>
      <c r="R39" s="1" t="s">
        <v>1312</v>
      </c>
    </row>
    <row r="40" spans="1:18" x14ac:dyDescent="0.35">
      <c r="A40" s="1" t="s">
        <v>15</v>
      </c>
      <c r="B40" s="1" t="s">
        <v>196</v>
      </c>
      <c r="C40" t="str">
        <f t="shared" si="0"/>
        <v>UPDATE mst_QuerysSqlite SET Id='039' WHERE Id='329'</v>
      </c>
      <c r="D40">
        <f t="shared" si="1"/>
        <v>329</v>
      </c>
      <c r="E40">
        <v>29</v>
      </c>
      <c r="F40" s="1" t="s">
        <v>378</v>
      </c>
      <c r="G40" s="1" t="s">
        <v>18</v>
      </c>
      <c r="H40" s="1" t="s">
        <v>1258</v>
      </c>
      <c r="I40" s="1" t="s">
        <v>1313</v>
      </c>
      <c r="J40" s="1" t="s">
        <v>19</v>
      </c>
      <c r="K40" s="1" t="s">
        <v>135</v>
      </c>
      <c r="L40" s="1" t="s">
        <v>36</v>
      </c>
      <c r="M40" s="1" t="s">
        <v>126</v>
      </c>
      <c r="N40" s="1" t="s">
        <v>24</v>
      </c>
      <c r="O40" s="1" t="s">
        <v>1232</v>
      </c>
      <c r="P40" s="1" t="s">
        <v>1314</v>
      </c>
      <c r="Q40" s="1" t="s">
        <v>1232</v>
      </c>
      <c r="R40" s="1" t="s">
        <v>1314</v>
      </c>
    </row>
    <row r="41" spans="1:18" x14ac:dyDescent="0.35">
      <c r="A41" s="1" t="s">
        <v>15</v>
      </c>
      <c r="B41" s="1" t="s">
        <v>200</v>
      </c>
      <c r="C41" t="str">
        <f t="shared" si="0"/>
        <v>UPDATE mst_QuerysSqlite SET Id='040' WHERE Id='330'</v>
      </c>
      <c r="D41">
        <f t="shared" si="1"/>
        <v>330</v>
      </c>
      <c r="E41">
        <v>30</v>
      </c>
      <c r="F41" s="1" t="s">
        <v>381</v>
      </c>
      <c r="G41" s="1" t="s">
        <v>18</v>
      </c>
      <c r="H41" s="1" t="s">
        <v>1258</v>
      </c>
      <c r="I41" s="1" t="s">
        <v>1315</v>
      </c>
      <c r="J41" s="1" t="s">
        <v>19</v>
      </c>
      <c r="K41" s="1" t="s">
        <v>135</v>
      </c>
      <c r="L41" s="1" t="s">
        <v>36</v>
      </c>
      <c r="M41" s="1" t="s">
        <v>126</v>
      </c>
      <c r="N41" s="1" t="s">
        <v>24</v>
      </c>
      <c r="O41" s="1" t="s">
        <v>1232</v>
      </c>
      <c r="P41" s="1" t="s">
        <v>1316</v>
      </c>
      <c r="Q41" s="1" t="s">
        <v>1232</v>
      </c>
      <c r="R41" s="1" t="s">
        <v>1316</v>
      </c>
    </row>
    <row r="42" spans="1:18" x14ac:dyDescent="0.35">
      <c r="A42" s="1" t="s">
        <v>15</v>
      </c>
      <c r="B42" s="1" t="s">
        <v>203</v>
      </c>
      <c r="C42" t="str">
        <f t="shared" si="0"/>
        <v>UPDATE mst_QuerysSqlite SET Id='041' WHERE Id='331'</v>
      </c>
      <c r="D42">
        <f t="shared" si="1"/>
        <v>331</v>
      </c>
      <c r="E42">
        <v>31</v>
      </c>
      <c r="F42" s="1" t="s">
        <v>39</v>
      </c>
      <c r="G42" s="1" t="s">
        <v>18</v>
      </c>
      <c r="H42" s="1" t="s">
        <v>40</v>
      </c>
      <c r="I42" s="1" t="s">
        <v>1317</v>
      </c>
      <c r="J42" s="1" t="s">
        <v>18</v>
      </c>
      <c r="K42" s="1" t="s">
        <v>21</v>
      </c>
      <c r="L42" s="1" t="s">
        <v>42</v>
      </c>
      <c r="M42" s="1" t="s">
        <v>23</v>
      </c>
      <c r="N42" s="1" t="s">
        <v>24</v>
      </c>
      <c r="O42" s="1" t="s">
        <v>1232</v>
      </c>
      <c r="P42" s="1" t="s">
        <v>1318</v>
      </c>
      <c r="Q42" s="1" t="s">
        <v>1232</v>
      </c>
      <c r="R42" s="1" t="s">
        <v>1318</v>
      </c>
    </row>
    <row r="43" spans="1:18" x14ac:dyDescent="0.35">
      <c r="A43" s="1" t="s">
        <v>15</v>
      </c>
      <c r="B43" s="1" t="s">
        <v>207</v>
      </c>
      <c r="C43" t="str">
        <f t="shared" si="0"/>
        <v>UPDATE mst_QuerysSqlite SET Id='042' WHERE Id='332'</v>
      </c>
      <c r="D43">
        <f t="shared" si="1"/>
        <v>332</v>
      </c>
      <c r="E43">
        <v>32</v>
      </c>
      <c r="F43" s="1" t="s">
        <v>229</v>
      </c>
      <c r="G43" s="1" t="s">
        <v>18</v>
      </c>
      <c r="H43" s="1" t="s">
        <v>1258</v>
      </c>
      <c r="I43" s="1" t="s">
        <v>1319</v>
      </c>
      <c r="J43" s="1" t="s">
        <v>89</v>
      </c>
      <c r="K43" s="1" t="s">
        <v>21</v>
      </c>
      <c r="L43" s="1" t="s">
        <v>42</v>
      </c>
      <c r="M43" s="1" t="s">
        <v>131</v>
      </c>
      <c r="N43" s="1" t="s">
        <v>24</v>
      </c>
      <c r="O43" s="1" t="s">
        <v>1232</v>
      </c>
      <c r="P43" s="1" t="s">
        <v>1320</v>
      </c>
      <c r="Q43" s="1" t="s">
        <v>1232</v>
      </c>
      <c r="R43" s="1" t="s">
        <v>1320</v>
      </c>
    </row>
    <row r="44" spans="1:18" x14ac:dyDescent="0.35">
      <c r="A44" s="1" t="s">
        <v>15</v>
      </c>
      <c r="B44" s="1" t="s">
        <v>210</v>
      </c>
      <c r="C44" t="str">
        <f t="shared" si="0"/>
        <v>UPDATE mst_QuerysSqlite SET Id='043' WHERE Id='333'</v>
      </c>
      <c r="D44">
        <f t="shared" si="1"/>
        <v>333</v>
      </c>
      <c r="E44">
        <v>33</v>
      </c>
      <c r="F44" s="1" t="s">
        <v>233</v>
      </c>
      <c r="G44" s="1" t="s">
        <v>18</v>
      </c>
      <c r="H44" s="1" t="s">
        <v>1258</v>
      </c>
      <c r="I44" s="1" t="s">
        <v>1321</v>
      </c>
      <c r="J44" s="1" t="s">
        <v>18</v>
      </c>
      <c r="K44" s="1" t="s">
        <v>135</v>
      </c>
      <c r="L44" s="1" t="s">
        <v>42</v>
      </c>
      <c r="M44" s="1" t="s">
        <v>126</v>
      </c>
      <c r="N44" s="1" t="s">
        <v>24</v>
      </c>
      <c r="O44" s="1" t="s">
        <v>1232</v>
      </c>
      <c r="P44" s="1" t="s">
        <v>1322</v>
      </c>
      <c r="Q44" s="1" t="s">
        <v>1232</v>
      </c>
      <c r="R44" s="1" t="s">
        <v>1322</v>
      </c>
    </row>
    <row r="45" spans="1:18" x14ac:dyDescent="0.35">
      <c r="A45" s="1" t="s">
        <v>15</v>
      </c>
      <c r="B45" s="1" t="s">
        <v>214</v>
      </c>
      <c r="C45" t="str">
        <f t="shared" si="0"/>
        <v>UPDATE mst_QuerysSqlite SET Id='044' WHERE Id='334'</v>
      </c>
      <c r="D45">
        <f t="shared" si="1"/>
        <v>334</v>
      </c>
      <c r="E45">
        <v>34</v>
      </c>
      <c r="F45" s="1" t="s">
        <v>236</v>
      </c>
      <c r="G45" s="1" t="s">
        <v>18</v>
      </c>
      <c r="H45" s="1" t="s">
        <v>1258</v>
      </c>
      <c r="I45" s="1" t="s">
        <v>1323</v>
      </c>
      <c r="J45" s="1" t="s">
        <v>19</v>
      </c>
      <c r="K45" s="1" t="s">
        <v>21</v>
      </c>
      <c r="L45" s="1" t="s">
        <v>42</v>
      </c>
      <c r="M45" s="1" t="s">
        <v>143</v>
      </c>
      <c r="N45" s="1" t="s">
        <v>24</v>
      </c>
      <c r="O45" s="1" t="s">
        <v>1232</v>
      </c>
      <c r="P45" s="1" t="s">
        <v>1324</v>
      </c>
      <c r="Q45" s="1" t="s">
        <v>1232</v>
      </c>
      <c r="R45" s="1" t="s">
        <v>1324</v>
      </c>
    </row>
    <row r="46" spans="1:18" x14ac:dyDescent="0.35">
      <c r="A46" s="1" t="s">
        <v>15</v>
      </c>
      <c r="B46" s="1" t="s">
        <v>217</v>
      </c>
      <c r="C46" t="str">
        <f t="shared" si="0"/>
        <v>UPDATE mst_QuerysSqlite SET Id='045' WHERE Id='335'</v>
      </c>
      <c r="D46">
        <f t="shared" si="1"/>
        <v>335</v>
      </c>
      <c r="E46">
        <v>35</v>
      </c>
      <c r="F46" s="1" t="s">
        <v>240</v>
      </c>
      <c r="G46" s="1" t="s">
        <v>18</v>
      </c>
      <c r="H46" s="1" t="s">
        <v>1258</v>
      </c>
      <c r="I46" s="1" t="s">
        <v>1325</v>
      </c>
      <c r="J46" s="1" t="s">
        <v>18</v>
      </c>
      <c r="K46" s="1" t="s">
        <v>21</v>
      </c>
      <c r="L46" s="1" t="s">
        <v>42</v>
      </c>
      <c r="M46" s="1" t="s">
        <v>148</v>
      </c>
      <c r="N46" s="1" t="s">
        <v>24</v>
      </c>
      <c r="O46" s="1" t="s">
        <v>1232</v>
      </c>
      <c r="P46" s="1" t="s">
        <v>1326</v>
      </c>
      <c r="Q46" s="1" t="s">
        <v>1232</v>
      </c>
      <c r="R46" s="1" t="s">
        <v>1326</v>
      </c>
    </row>
    <row r="47" spans="1:18" x14ac:dyDescent="0.35">
      <c r="A47" s="1" t="s">
        <v>15</v>
      </c>
      <c r="B47" s="1" t="s">
        <v>221</v>
      </c>
      <c r="C47" t="str">
        <f t="shared" si="0"/>
        <v>UPDATE mst_QuerysSqlite SET Id='046' WHERE Id='336'</v>
      </c>
      <c r="D47">
        <f t="shared" si="1"/>
        <v>336</v>
      </c>
      <c r="E47">
        <v>36</v>
      </c>
      <c r="F47" s="1" t="s">
        <v>243</v>
      </c>
      <c r="G47" s="1" t="s">
        <v>18</v>
      </c>
      <c r="H47" s="1" t="s">
        <v>1258</v>
      </c>
      <c r="I47" s="1" t="s">
        <v>1327</v>
      </c>
      <c r="J47" s="1" t="s">
        <v>89</v>
      </c>
      <c r="K47" s="1" t="s">
        <v>21</v>
      </c>
      <c r="L47" s="1" t="s">
        <v>42</v>
      </c>
      <c r="M47" s="1" t="s">
        <v>152</v>
      </c>
      <c r="N47" s="1" t="s">
        <v>24</v>
      </c>
      <c r="O47" s="1" t="s">
        <v>1232</v>
      </c>
      <c r="P47" s="1" t="s">
        <v>1328</v>
      </c>
      <c r="Q47" s="1" t="s">
        <v>1232</v>
      </c>
      <c r="R47" s="1" t="s">
        <v>1328</v>
      </c>
    </row>
    <row r="48" spans="1:18" x14ac:dyDescent="0.35">
      <c r="A48" s="1" t="s">
        <v>15</v>
      </c>
      <c r="B48" s="1" t="s">
        <v>225</v>
      </c>
      <c r="C48" t="str">
        <f t="shared" si="0"/>
        <v>UPDATE mst_QuerysSqlite SET Id='047' WHERE Id='337'</v>
      </c>
      <c r="D48">
        <f t="shared" si="1"/>
        <v>337</v>
      </c>
      <c r="E48">
        <v>37</v>
      </c>
      <c r="F48" s="1" t="s">
        <v>247</v>
      </c>
      <c r="G48" s="1" t="s">
        <v>18</v>
      </c>
      <c r="H48" s="1" t="s">
        <v>1258</v>
      </c>
      <c r="I48" s="1" t="s">
        <v>1329</v>
      </c>
      <c r="J48" s="1" t="s">
        <v>18</v>
      </c>
      <c r="K48" s="1" t="s">
        <v>21</v>
      </c>
      <c r="L48" s="1" t="s">
        <v>42</v>
      </c>
      <c r="M48" s="1" t="s">
        <v>143</v>
      </c>
      <c r="N48" s="1" t="s">
        <v>24</v>
      </c>
      <c r="O48" s="1" t="s">
        <v>1232</v>
      </c>
      <c r="P48" s="1" t="s">
        <v>1330</v>
      </c>
      <c r="Q48" s="1" t="s">
        <v>1232</v>
      </c>
      <c r="R48" s="1" t="s">
        <v>1330</v>
      </c>
    </row>
    <row r="49" spans="1:18" x14ac:dyDescent="0.35">
      <c r="A49" s="1" t="s">
        <v>15</v>
      </c>
      <c r="B49" s="1" t="s">
        <v>228</v>
      </c>
      <c r="C49" t="str">
        <f t="shared" si="0"/>
        <v>UPDATE mst_QuerysSqlite SET Id='048' WHERE Id='338'</v>
      </c>
      <c r="D49">
        <f t="shared" si="1"/>
        <v>338</v>
      </c>
      <c r="E49">
        <v>38</v>
      </c>
      <c r="F49" s="1" t="s">
        <v>250</v>
      </c>
      <c r="G49" s="1" t="s">
        <v>18</v>
      </c>
      <c r="H49" s="1" t="s">
        <v>1258</v>
      </c>
      <c r="I49" s="1" t="s">
        <v>1331</v>
      </c>
      <c r="J49" s="1" t="s">
        <v>18</v>
      </c>
      <c r="K49" s="1" t="s">
        <v>135</v>
      </c>
      <c r="L49" s="1" t="s">
        <v>42</v>
      </c>
      <c r="M49" s="1" t="s">
        <v>126</v>
      </c>
      <c r="N49" s="1" t="s">
        <v>24</v>
      </c>
      <c r="O49" s="1" t="s">
        <v>1232</v>
      </c>
      <c r="P49" s="1" t="s">
        <v>1332</v>
      </c>
      <c r="Q49" s="1" t="s">
        <v>1232</v>
      </c>
      <c r="R49" s="1" t="s">
        <v>1332</v>
      </c>
    </row>
    <row r="50" spans="1:18" x14ac:dyDescent="0.35">
      <c r="A50" s="1" t="s">
        <v>15</v>
      </c>
      <c r="B50" s="1" t="s">
        <v>232</v>
      </c>
      <c r="C50" t="str">
        <f t="shared" si="0"/>
        <v>UPDATE mst_QuerysSqlite SET Id='049' WHERE Id='339'</v>
      </c>
      <c r="D50">
        <f t="shared" si="1"/>
        <v>339</v>
      </c>
      <c r="E50">
        <v>39</v>
      </c>
      <c r="F50" s="1" t="s">
        <v>254</v>
      </c>
      <c r="G50" s="1" t="s">
        <v>18</v>
      </c>
      <c r="H50" s="1" t="s">
        <v>1258</v>
      </c>
      <c r="I50" s="1" t="s">
        <v>1333</v>
      </c>
      <c r="J50" s="1" t="s">
        <v>19</v>
      </c>
      <c r="K50" s="1" t="s">
        <v>135</v>
      </c>
      <c r="L50" s="1" t="s">
        <v>42</v>
      </c>
      <c r="M50" s="1" t="s">
        <v>126</v>
      </c>
      <c r="N50" s="1" t="s">
        <v>24</v>
      </c>
      <c r="O50" s="1" t="s">
        <v>1232</v>
      </c>
      <c r="P50" s="1" t="s">
        <v>1334</v>
      </c>
      <c r="Q50" s="1" t="s">
        <v>1232</v>
      </c>
      <c r="R50" s="1" t="s">
        <v>1334</v>
      </c>
    </row>
    <row r="51" spans="1:18" x14ac:dyDescent="0.35">
      <c r="A51" s="1" t="s">
        <v>15</v>
      </c>
      <c r="B51" s="1" t="s">
        <v>235</v>
      </c>
      <c r="C51" t="str">
        <f t="shared" si="0"/>
        <v>UPDATE mst_QuerysSqlite SET Id='050' WHERE Id='340'</v>
      </c>
      <c r="D51">
        <f t="shared" si="1"/>
        <v>340</v>
      </c>
      <c r="E51">
        <v>40</v>
      </c>
      <c r="F51" s="1" t="s">
        <v>44</v>
      </c>
      <c r="G51" s="1" t="s">
        <v>18</v>
      </c>
      <c r="H51" s="1" t="s">
        <v>45</v>
      </c>
      <c r="I51" s="1" t="s">
        <v>1335</v>
      </c>
      <c r="J51" s="1" t="s">
        <v>18</v>
      </c>
      <c r="K51" s="1" t="s">
        <v>21</v>
      </c>
      <c r="L51" s="1" t="s">
        <v>47</v>
      </c>
      <c r="M51" s="1" t="s">
        <v>23</v>
      </c>
      <c r="N51" s="1" t="s">
        <v>24</v>
      </c>
      <c r="O51" s="1" t="s">
        <v>1232</v>
      </c>
      <c r="P51" s="1" t="s">
        <v>1336</v>
      </c>
      <c r="Q51" s="1" t="s">
        <v>1232</v>
      </c>
      <c r="R51" s="1" t="s">
        <v>1336</v>
      </c>
    </row>
    <row r="52" spans="1:18" x14ac:dyDescent="0.35">
      <c r="A52" s="1" t="s">
        <v>15</v>
      </c>
      <c r="B52" s="1" t="s">
        <v>239</v>
      </c>
      <c r="C52" t="str">
        <f t="shared" si="0"/>
        <v>UPDATE mst_QuerysSqlite SET Id='051' WHERE Id='341'</v>
      </c>
      <c r="D52">
        <f t="shared" si="1"/>
        <v>341</v>
      </c>
      <c r="E52">
        <v>41</v>
      </c>
      <c r="F52" s="1" t="s">
        <v>518</v>
      </c>
      <c r="G52" s="1" t="s">
        <v>18</v>
      </c>
      <c r="H52" s="1" t="s">
        <v>1258</v>
      </c>
      <c r="I52" s="1" t="s">
        <v>1337</v>
      </c>
      <c r="J52" s="1" t="s">
        <v>73</v>
      </c>
      <c r="K52" s="1" t="s">
        <v>21</v>
      </c>
      <c r="L52" s="1" t="s">
        <v>47</v>
      </c>
      <c r="M52" s="1" t="s">
        <v>131</v>
      </c>
      <c r="N52" s="1" t="s">
        <v>24</v>
      </c>
      <c r="O52" s="1" t="s">
        <v>1232</v>
      </c>
      <c r="P52" s="1" t="s">
        <v>1338</v>
      </c>
      <c r="Q52" s="1" t="s">
        <v>1232</v>
      </c>
      <c r="R52" s="1" t="s">
        <v>1338</v>
      </c>
    </row>
    <row r="53" spans="1:18" x14ac:dyDescent="0.35">
      <c r="A53" s="1" t="s">
        <v>15</v>
      </c>
      <c r="B53" s="1" t="s">
        <v>242</v>
      </c>
      <c r="C53" t="str">
        <f t="shared" si="0"/>
        <v>UPDATE mst_QuerysSqlite SET Id='052' WHERE Id='342'</v>
      </c>
      <c r="D53">
        <f t="shared" si="1"/>
        <v>342</v>
      </c>
      <c r="E53">
        <v>42</v>
      </c>
      <c r="F53" s="1" t="s">
        <v>522</v>
      </c>
      <c r="G53" s="1" t="s">
        <v>18</v>
      </c>
      <c r="H53" s="1" t="s">
        <v>1258</v>
      </c>
      <c r="I53" s="1" t="s">
        <v>1339</v>
      </c>
      <c r="J53" s="1" t="s">
        <v>18</v>
      </c>
      <c r="K53" s="1" t="s">
        <v>135</v>
      </c>
      <c r="L53" s="1" t="s">
        <v>47</v>
      </c>
      <c r="M53" s="1" t="s">
        <v>126</v>
      </c>
      <c r="N53" s="1" t="s">
        <v>24</v>
      </c>
      <c r="O53" s="1" t="s">
        <v>1232</v>
      </c>
      <c r="P53" s="1" t="s">
        <v>1340</v>
      </c>
      <c r="Q53" s="1" t="s">
        <v>1232</v>
      </c>
      <c r="R53" s="1" t="s">
        <v>1340</v>
      </c>
    </row>
    <row r="54" spans="1:18" x14ac:dyDescent="0.35">
      <c r="A54" s="1" t="s">
        <v>15</v>
      </c>
      <c r="B54" s="1" t="s">
        <v>246</v>
      </c>
      <c r="C54" t="str">
        <f t="shared" si="0"/>
        <v>UPDATE mst_QuerysSqlite SET Id='053' WHERE Id='343'</v>
      </c>
      <c r="D54">
        <f t="shared" si="1"/>
        <v>343</v>
      </c>
      <c r="E54">
        <v>43</v>
      </c>
      <c r="F54" s="1" t="s">
        <v>526</v>
      </c>
      <c r="G54" s="1" t="s">
        <v>18</v>
      </c>
      <c r="H54" s="1" t="s">
        <v>1258</v>
      </c>
      <c r="I54" s="1" t="s">
        <v>1341</v>
      </c>
      <c r="J54" s="1" t="s">
        <v>29</v>
      </c>
      <c r="K54" s="1" t="s">
        <v>21</v>
      </c>
      <c r="L54" s="1" t="s">
        <v>47</v>
      </c>
      <c r="M54" s="1" t="s">
        <v>143</v>
      </c>
      <c r="N54" s="1" t="s">
        <v>24</v>
      </c>
      <c r="O54" s="1" t="s">
        <v>1232</v>
      </c>
      <c r="P54" s="1" t="s">
        <v>1342</v>
      </c>
      <c r="Q54" s="1" t="s">
        <v>1232</v>
      </c>
      <c r="R54" s="1" t="s">
        <v>1342</v>
      </c>
    </row>
    <row r="55" spans="1:18" x14ac:dyDescent="0.35">
      <c r="A55" s="1" t="s">
        <v>15</v>
      </c>
      <c r="B55" s="1" t="s">
        <v>249</v>
      </c>
      <c r="C55" t="str">
        <f t="shared" si="0"/>
        <v>UPDATE mst_QuerysSqlite SET Id='054' WHERE Id='344'</v>
      </c>
      <c r="D55">
        <f t="shared" si="1"/>
        <v>344</v>
      </c>
      <c r="E55">
        <v>44</v>
      </c>
      <c r="F55" s="1" t="s">
        <v>529</v>
      </c>
      <c r="G55" s="1" t="s">
        <v>18</v>
      </c>
      <c r="H55" s="1" t="s">
        <v>1258</v>
      </c>
      <c r="I55" s="1" t="s">
        <v>1343</v>
      </c>
      <c r="J55" s="1" t="s">
        <v>18</v>
      </c>
      <c r="K55" s="1" t="s">
        <v>21</v>
      </c>
      <c r="L55" s="1" t="s">
        <v>47</v>
      </c>
      <c r="M55" s="1" t="s">
        <v>148</v>
      </c>
      <c r="N55" s="1" t="s">
        <v>24</v>
      </c>
      <c r="O55" s="1" t="s">
        <v>1232</v>
      </c>
      <c r="P55" s="1" t="s">
        <v>1344</v>
      </c>
      <c r="Q55" s="1" t="s">
        <v>1232</v>
      </c>
      <c r="R55" s="1" t="s">
        <v>1344</v>
      </c>
    </row>
    <row r="56" spans="1:18" x14ac:dyDescent="0.35">
      <c r="A56" s="1" t="s">
        <v>15</v>
      </c>
      <c r="B56" s="1" t="s">
        <v>253</v>
      </c>
      <c r="C56" t="str">
        <f t="shared" si="0"/>
        <v>UPDATE mst_QuerysSqlite SET Id='055' WHERE Id='345'</v>
      </c>
      <c r="D56">
        <f t="shared" si="1"/>
        <v>345</v>
      </c>
      <c r="E56">
        <v>45</v>
      </c>
      <c r="F56" s="1" t="s">
        <v>533</v>
      </c>
      <c r="G56" s="1" t="s">
        <v>18</v>
      </c>
      <c r="H56" s="1" t="s">
        <v>1258</v>
      </c>
      <c r="I56" s="1" t="s">
        <v>1345</v>
      </c>
      <c r="J56" s="1" t="s">
        <v>89</v>
      </c>
      <c r="K56" s="1" t="s">
        <v>21</v>
      </c>
      <c r="L56" s="1" t="s">
        <v>47</v>
      </c>
      <c r="M56" s="1" t="s">
        <v>152</v>
      </c>
      <c r="N56" s="1" t="s">
        <v>24</v>
      </c>
      <c r="O56" s="1" t="s">
        <v>1232</v>
      </c>
      <c r="P56" s="1" t="s">
        <v>1346</v>
      </c>
      <c r="Q56" s="1" t="s">
        <v>1232</v>
      </c>
      <c r="R56" s="1" t="s">
        <v>1346</v>
      </c>
    </row>
    <row r="57" spans="1:18" x14ac:dyDescent="0.35">
      <c r="A57" s="1" t="s">
        <v>15</v>
      </c>
      <c r="B57" s="1" t="s">
        <v>256</v>
      </c>
      <c r="C57" t="str">
        <f t="shared" si="0"/>
        <v>UPDATE mst_QuerysSqlite SET Id='056' WHERE Id='346'</v>
      </c>
      <c r="D57">
        <f t="shared" si="1"/>
        <v>346</v>
      </c>
      <c r="E57">
        <v>46</v>
      </c>
      <c r="F57" s="1" t="s">
        <v>536</v>
      </c>
      <c r="G57" s="1" t="s">
        <v>18</v>
      </c>
      <c r="H57" s="1" t="s">
        <v>1258</v>
      </c>
      <c r="I57" s="1" t="s">
        <v>1347</v>
      </c>
      <c r="J57" s="1" t="s">
        <v>18</v>
      </c>
      <c r="K57" s="1" t="s">
        <v>21</v>
      </c>
      <c r="L57" s="1" t="s">
        <v>47</v>
      </c>
      <c r="M57" s="1" t="s">
        <v>143</v>
      </c>
      <c r="N57" s="1" t="s">
        <v>24</v>
      </c>
      <c r="O57" s="1" t="s">
        <v>1232</v>
      </c>
      <c r="P57" s="1" t="s">
        <v>1348</v>
      </c>
      <c r="Q57" s="1" t="s">
        <v>1232</v>
      </c>
      <c r="R57" s="1" t="s">
        <v>1348</v>
      </c>
    </row>
    <row r="58" spans="1:18" x14ac:dyDescent="0.35">
      <c r="A58" s="1" t="s">
        <v>15</v>
      </c>
      <c r="B58" s="1" t="s">
        <v>260</v>
      </c>
      <c r="C58" t="str">
        <f t="shared" si="0"/>
        <v>UPDATE mst_QuerysSqlite SET Id='057' WHERE Id='347'</v>
      </c>
      <c r="D58">
        <f t="shared" si="1"/>
        <v>347</v>
      </c>
      <c r="E58">
        <v>47</v>
      </c>
      <c r="F58" s="1" t="s">
        <v>540</v>
      </c>
      <c r="G58" s="1" t="s">
        <v>18</v>
      </c>
      <c r="H58" s="1" t="s">
        <v>1258</v>
      </c>
      <c r="I58" s="1" t="s">
        <v>1349</v>
      </c>
      <c r="J58" s="1" t="s">
        <v>18</v>
      </c>
      <c r="K58" s="1" t="s">
        <v>135</v>
      </c>
      <c r="L58" s="1" t="s">
        <v>47</v>
      </c>
      <c r="M58" s="1" t="s">
        <v>126</v>
      </c>
      <c r="N58" s="1" t="s">
        <v>24</v>
      </c>
      <c r="O58" s="1" t="s">
        <v>1232</v>
      </c>
      <c r="P58" s="1" t="s">
        <v>1350</v>
      </c>
      <c r="Q58" s="1" t="s">
        <v>1232</v>
      </c>
      <c r="R58" s="1" t="s">
        <v>1350</v>
      </c>
    </row>
    <row r="59" spans="1:18" x14ac:dyDescent="0.35">
      <c r="A59" s="1" t="s">
        <v>15</v>
      </c>
      <c r="B59" s="1" t="s">
        <v>263</v>
      </c>
      <c r="C59" t="str">
        <f t="shared" si="0"/>
        <v>UPDATE mst_QuerysSqlite SET Id='058' WHERE Id='348'</v>
      </c>
      <c r="D59">
        <f t="shared" si="1"/>
        <v>348</v>
      </c>
      <c r="E59">
        <v>48</v>
      </c>
      <c r="F59" s="1" t="s">
        <v>543</v>
      </c>
      <c r="G59" s="1" t="s">
        <v>18</v>
      </c>
      <c r="H59" s="1" t="s">
        <v>1258</v>
      </c>
      <c r="I59" s="1" t="s">
        <v>1351</v>
      </c>
      <c r="J59" s="1" t="s">
        <v>104</v>
      </c>
      <c r="K59" s="1" t="s">
        <v>135</v>
      </c>
      <c r="L59" s="1" t="s">
        <v>47</v>
      </c>
      <c r="M59" s="1" t="s">
        <v>126</v>
      </c>
      <c r="N59" s="1" t="s">
        <v>24</v>
      </c>
      <c r="O59" s="1" t="s">
        <v>1232</v>
      </c>
      <c r="P59" s="1" t="s">
        <v>1352</v>
      </c>
      <c r="Q59" s="1" t="s">
        <v>1232</v>
      </c>
      <c r="R59" s="1" t="s">
        <v>1352</v>
      </c>
    </row>
    <row r="60" spans="1:18" x14ac:dyDescent="0.35">
      <c r="A60" s="1" t="s">
        <v>15</v>
      </c>
      <c r="B60" s="1" t="s">
        <v>267</v>
      </c>
      <c r="C60" t="str">
        <f t="shared" si="0"/>
        <v>UPDATE mst_QuerysSqlite SET Id='059' WHERE Id='349'</v>
      </c>
      <c r="D60">
        <f t="shared" si="1"/>
        <v>349</v>
      </c>
      <c r="E60">
        <v>49</v>
      </c>
      <c r="F60" s="1" t="s">
        <v>547</v>
      </c>
      <c r="G60" s="1" t="s">
        <v>18</v>
      </c>
      <c r="H60" s="1" t="s">
        <v>1258</v>
      </c>
      <c r="I60" s="1" t="s">
        <v>1353</v>
      </c>
      <c r="J60" s="1" t="s">
        <v>29</v>
      </c>
      <c r="K60" s="1" t="s">
        <v>135</v>
      </c>
      <c r="L60" s="1" t="s">
        <v>47</v>
      </c>
      <c r="M60" s="1" t="s">
        <v>126</v>
      </c>
      <c r="N60" s="1" t="s">
        <v>24</v>
      </c>
      <c r="O60" s="1" t="s">
        <v>1232</v>
      </c>
      <c r="P60" s="1" t="s">
        <v>1354</v>
      </c>
      <c r="Q60" s="1" t="s">
        <v>1232</v>
      </c>
      <c r="R60" s="1" t="s">
        <v>1354</v>
      </c>
    </row>
    <row r="61" spans="1:18" x14ac:dyDescent="0.35">
      <c r="A61" s="1" t="s">
        <v>15</v>
      </c>
      <c r="B61" s="1" t="s">
        <v>270</v>
      </c>
      <c r="C61" t="str">
        <f t="shared" si="0"/>
        <v>UPDATE mst_QuerysSqlite SET Id='060' WHERE Id='350'</v>
      </c>
      <c r="D61">
        <f t="shared" si="1"/>
        <v>350</v>
      </c>
      <c r="E61">
        <v>50</v>
      </c>
      <c r="F61" s="1" t="s">
        <v>50</v>
      </c>
      <c r="G61" s="1" t="s">
        <v>18</v>
      </c>
      <c r="H61" s="1" t="s">
        <v>51</v>
      </c>
      <c r="I61" s="1" t="s">
        <v>1355</v>
      </c>
      <c r="J61" s="1" t="s">
        <v>18</v>
      </c>
      <c r="K61" s="1" t="s">
        <v>21</v>
      </c>
      <c r="L61" s="1" t="s">
        <v>53</v>
      </c>
      <c r="M61" s="1" t="s">
        <v>23</v>
      </c>
      <c r="N61" s="1" t="s">
        <v>24</v>
      </c>
      <c r="O61" s="1" t="s">
        <v>1232</v>
      </c>
      <c r="P61" s="1" t="s">
        <v>1356</v>
      </c>
      <c r="Q61" s="1" t="s">
        <v>1232</v>
      </c>
      <c r="R61" s="1" t="s">
        <v>1356</v>
      </c>
    </row>
    <row r="62" spans="1:18" x14ac:dyDescent="0.35">
      <c r="A62" s="1" t="s">
        <v>15</v>
      </c>
      <c r="B62" s="1" t="s">
        <v>274</v>
      </c>
      <c r="C62" t="str">
        <f t="shared" si="0"/>
        <v>UPDATE mst_QuerysSqlite SET Id='061' WHERE Id='351'</v>
      </c>
      <c r="D62">
        <f t="shared" si="1"/>
        <v>351</v>
      </c>
      <c r="E62">
        <v>51</v>
      </c>
      <c r="F62" s="1" t="s">
        <v>418</v>
      </c>
      <c r="G62" s="1" t="s">
        <v>18</v>
      </c>
      <c r="H62" s="1" t="s">
        <v>1258</v>
      </c>
      <c r="I62" s="1" t="s">
        <v>1357</v>
      </c>
      <c r="J62" s="1" t="s">
        <v>67</v>
      </c>
      <c r="K62" s="1" t="s">
        <v>21</v>
      </c>
      <c r="L62" s="1" t="s">
        <v>53</v>
      </c>
      <c r="M62" s="1" t="s">
        <v>131</v>
      </c>
      <c r="N62" s="1" t="s">
        <v>24</v>
      </c>
      <c r="O62" s="1" t="s">
        <v>1232</v>
      </c>
      <c r="P62" s="1" t="s">
        <v>1358</v>
      </c>
      <c r="Q62" s="1" t="s">
        <v>1232</v>
      </c>
      <c r="R62" s="1" t="s">
        <v>1358</v>
      </c>
    </row>
    <row r="63" spans="1:18" x14ac:dyDescent="0.35">
      <c r="A63" s="1" t="s">
        <v>15</v>
      </c>
      <c r="B63" s="1" t="s">
        <v>278</v>
      </c>
      <c r="C63" t="str">
        <f t="shared" si="0"/>
        <v>UPDATE mst_QuerysSqlite SET Id='062' WHERE Id='352'</v>
      </c>
      <c r="D63">
        <f t="shared" si="1"/>
        <v>352</v>
      </c>
      <c r="E63">
        <v>52</v>
      </c>
      <c r="F63" s="1" t="s">
        <v>422</v>
      </c>
      <c r="G63" s="1" t="s">
        <v>18</v>
      </c>
      <c r="H63" s="1" t="s">
        <v>1258</v>
      </c>
      <c r="I63" s="1" t="s">
        <v>1359</v>
      </c>
      <c r="J63" s="1" t="s">
        <v>19</v>
      </c>
      <c r="K63" s="1" t="s">
        <v>135</v>
      </c>
      <c r="L63" s="1" t="s">
        <v>53</v>
      </c>
      <c r="M63" s="1" t="s">
        <v>126</v>
      </c>
      <c r="N63" s="1" t="s">
        <v>24</v>
      </c>
      <c r="O63" s="1" t="s">
        <v>1232</v>
      </c>
      <c r="P63" s="1" t="s">
        <v>1360</v>
      </c>
      <c r="Q63" s="1" t="s">
        <v>1232</v>
      </c>
      <c r="R63" s="1" t="s">
        <v>1360</v>
      </c>
    </row>
    <row r="64" spans="1:18" x14ac:dyDescent="0.35">
      <c r="A64" s="1" t="s">
        <v>15</v>
      </c>
      <c r="B64" s="1" t="s">
        <v>281</v>
      </c>
      <c r="C64" t="str">
        <f t="shared" si="0"/>
        <v>UPDATE mst_QuerysSqlite SET Id='063' WHERE Id='353'</v>
      </c>
      <c r="D64">
        <f t="shared" si="1"/>
        <v>353</v>
      </c>
      <c r="E64">
        <v>53</v>
      </c>
      <c r="F64" s="1" t="s">
        <v>426</v>
      </c>
      <c r="G64" s="1" t="s">
        <v>18</v>
      </c>
      <c r="H64" s="1" t="s">
        <v>1258</v>
      </c>
      <c r="I64" s="1" t="s">
        <v>1361</v>
      </c>
      <c r="J64" s="1" t="s">
        <v>18</v>
      </c>
      <c r="K64" s="1" t="s">
        <v>135</v>
      </c>
      <c r="L64" s="1" t="s">
        <v>53</v>
      </c>
      <c r="M64" s="1" t="s">
        <v>126</v>
      </c>
      <c r="N64" s="1" t="s">
        <v>24</v>
      </c>
      <c r="O64" s="1" t="s">
        <v>1232</v>
      </c>
      <c r="P64" s="1" t="s">
        <v>1362</v>
      </c>
      <c r="Q64" s="1" t="s">
        <v>1232</v>
      </c>
      <c r="R64" s="1" t="s">
        <v>1362</v>
      </c>
    </row>
    <row r="65" spans="1:18" x14ac:dyDescent="0.35">
      <c r="A65" s="1" t="s">
        <v>15</v>
      </c>
      <c r="B65" s="1" t="s">
        <v>285</v>
      </c>
      <c r="C65" t="str">
        <f t="shared" si="0"/>
        <v>UPDATE mst_QuerysSqlite SET Id='064' WHERE Id='354'</v>
      </c>
      <c r="D65">
        <f t="shared" si="1"/>
        <v>354</v>
      </c>
      <c r="E65">
        <v>54</v>
      </c>
      <c r="F65" s="1" t="s">
        <v>429</v>
      </c>
      <c r="G65" s="1" t="s">
        <v>18</v>
      </c>
      <c r="H65" s="1" t="s">
        <v>1258</v>
      </c>
      <c r="I65" s="1" t="s">
        <v>1363</v>
      </c>
      <c r="J65" s="1" t="s">
        <v>29</v>
      </c>
      <c r="K65" s="1" t="s">
        <v>21</v>
      </c>
      <c r="L65" s="1" t="s">
        <v>53</v>
      </c>
      <c r="M65" s="1" t="s">
        <v>143</v>
      </c>
      <c r="N65" s="1" t="s">
        <v>24</v>
      </c>
      <c r="O65" s="1" t="s">
        <v>1232</v>
      </c>
      <c r="P65" s="1" t="s">
        <v>1364</v>
      </c>
      <c r="Q65" s="1" t="s">
        <v>1232</v>
      </c>
      <c r="R65" s="1" t="s">
        <v>1364</v>
      </c>
    </row>
    <row r="66" spans="1:18" x14ac:dyDescent="0.35">
      <c r="A66" s="1" t="s">
        <v>15</v>
      </c>
      <c r="B66" s="1" t="s">
        <v>288</v>
      </c>
      <c r="C66" t="str">
        <f t="shared" si="0"/>
        <v>UPDATE mst_QuerysSqlite SET Id='065' WHERE Id='355'</v>
      </c>
      <c r="D66">
        <f t="shared" si="1"/>
        <v>355</v>
      </c>
      <c r="E66">
        <v>55</v>
      </c>
      <c r="F66" s="1" t="s">
        <v>433</v>
      </c>
      <c r="G66" s="1" t="s">
        <v>18</v>
      </c>
      <c r="H66" s="1" t="s">
        <v>1258</v>
      </c>
      <c r="I66" s="1" t="s">
        <v>1365</v>
      </c>
      <c r="J66" s="1" t="s">
        <v>18</v>
      </c>
      <c r="K66" s="1" t="s">
        <v>21</v>
      </c>
      <c r="L66" s="1" t="s">
        <v>53</v>
      </c>
      <c r="M66" s="1" t="s">
        <v>148</v>
      </c>
      <c r="N66" s="1" t="s">
        <v>24</v>
      </c>
      <c r="O66" s="1" t="s">
        <v>1232</v>
      </c>
      <c r="P66" s="1" t="s">
        <v>1366</v>
      </c>
      <c r="Q66" s="1" t="s">
        <v>1232</v>
      </c>
      <c r="R66" s="1" t="s">
        <v>1366</v>
      </c>
    </row>
    <row r="67" spans="1:18" x14ac:dyDescent="0.35">
      <c r="A67" s="1" t="s">
        <v>15</v>
      </c>
      <c r="B67" s="1" t="s">
        <v>292</v>
      </c>
      <c r="C67" t="str">
        <f t="shared" ref="C67:C130" si="2">CONCATENATE("UPDATE mst_QuerysSqlite SET Id='",B67,"' WHERE Id='",D67,"'")</f>
        <v>UPDATE mst_QuerysSqlite SET Id='066' WHERE Id='356'</v>
      </c>
      <c r="D67">
        <f t="shared" ref="D67:D130" si="3">E67+300</f>
        <v>356</v>
      </c>
      <c r="E67">
        <v>56</v>
      </c>
      <c r="F67" s="1" t="s">
        <v>437</v>
      </c>
      <c r="G67" s="1" t="s">
        <v>18</v>
      </c>
      <c r="H67" s="1" t="s">
        <v>1258</v>
      </c>
      <c r="I67" s="1" t="s">
        <v>1367</v>
      </c>
      <c r="J67" s="1" t="s">
        <v>73</v>
      </c>
      <c r="K67" s="1" t="s">
        <v>21</v>
      </c>
      <c r="L67" s="1" t="s">
        <v>53</v>
      </c>
      <c r="M67" s="1" t="s">
        <v>152</v>
      </c>
      <c r="N67" s="1" t="s">
        <v>24</v>
      </c>
      <c r="O67" s="1" t="s">
        <v>1232</v>
      </c>
      <c r="P67" s="1" t="s">
        <v>1368</v>
      </c>
      <c r="Q67" s="1" t="s">
        <v>1232</v>
      </c>
      <c r="R67" s="1" t="s">
        <v>1368</v>
      </c>
    </row>
    <row r="68" spans="1:18" x14ac:dyDescent="0.35">
      <c r="A68" s="1" t="s">
        <v>15</v>
      </c>
      <c r="B68" s="1" t="s">
        <v>295</v>
      </c>
      <c r="C68" t="str">
        <f t="shared" si="2"/>
        <v>UPDATE mst_QuerysSqlite SET Id='067' WHERE Id='357'</v>
      </c>
      <c r="D68">
        <f t="shared" si="3"/>
        <v>357</v>
      </c>
      <c r="E68">
        <v>57</v>
      </c>
      <c r="F68" s="1" t="s">
        <v>440</v>
      </c>
      <c r="G68" s="1" t="s">
        <v>18</v>
      </c>
      <c r="H68" s="1" t="s">
        <v>1258</v>
      </c>
      <c r="I68" s="1" t="s">
        <v>1369</v>
      </c>
      <c r="J68" s="1" t="s">
        <v>18</v>
      </c>
      <c r="K68" s="1" t="s">
        <v>21</v>
      </c>
      <c r="L68" s="1" t="s">
        <v>53</v>
      </c>
      <c r="M68" s="1" t="s">
        <v>143</v>
      </c>
      <c r="N68" s="1" t="s">
        <v>24</v>
      </c>
      <c r="O68" s="1" t="s">
        <v>1232</v>
      </c>
      <c r="P68" s="1" t="s">
        <v>1370</v>
      </c>
      <c r="Q68" s="1" t="s">
        <v>1232</v>
      </c>
      <c r="R68" s="1" t="s">
        <v>1370</v>
      </c>
    </row>
    <row r="69" spans="1:18" x14ac:dyDescent="0.35">
      <c r="A69" s="1" t="s">
        <v>15</v>
      </c>
      <c r="B69" s="1" t="s">
        <v>299</v>
      </c>
      <c r="C69" t="str">
        <f t="shared" si="2"/>
        <v>UPDATE mst_QuerysSqlite SET Id='068' WHERE Id='358'</v>
      </c>
      <c r="D69">
        <f t="shared" si="3"/>
        <v>358</v>
      </c>
      <c r="E69">
        <v>58</v>
      </c>
      <c r="F69" s="1" t="s">
        <v>444</v>
      </c>
      <c r="G69" s="1" t="s">
        <v>18</v>
      </c>
      <c r="H69" s="1" t="s">
        <v>1258</v>
      </c>
      <c r="I69" s="1" t="s">
        <v>1371</v>
      </c>
      <c r="J69" s="1" t="s">
        <v>18</v>
      </c>
      <c r="K69" s="1" t="s">
        <v>135</v>
      </c>
      <c r="L69" s="1" t="s">
        <v>53</v>
      </c>
      <c r="M69" s="1" t="s">
        <v>126</v>
      </c>
      <c r="N69" s="1" t="s">
        <v>24</v>
      </c>
      <c r="O69" s="1" t="s">
        <v>1232</v>
      </c>
      <c r="P69" s="1" t="s">
        <v>1372</v>
      </c>
      <c r="Q69" s="1" t="s">
        <v>1232</v>
      </c>
      <c r="R69" s="1" t="s">
        <v>1372</v>
      </c>
    </row>
    <row r="70" spans="1:18" x14ac:dyDescent="0.35">
      <c r="A70" s="1" t="s">
        <v>15</v>
      </c>
      <c r="B70" s="1" t="s">
        <v>302</v>
      </c>
      <c r="C70" t="str">
        <f t="shared" si="2"/>
        <v>UPDATE mst_QuerysSqlite SET Id='069' WHERE Id='359'</v>
      </c>
      <c r="D70">
        <f t="shared" si="3"/>
        <v>359</v>
      </c>
      <c r="E70">
        <v>59</v>
      </c>
      <c r="F70" s="1" t="s">
        <v>448</v>
      </c>
      <c r="G70" s="1" t="s">
        <v>18</v>
      </c>
      <c r="H70" s="1" t="s">
        <v>1258</v>
      </c>
      <c r="I70" s="1" t="s">
        <v>1373</v>
      </c>
      <c r="J70" s="1" t="s">
        <v>29</v>
      </c>
      <c r="K70" s="1" t="s">
        <v>135</v>
      </c>
      <c r="L70" s="1" t="s">
        <v>53</v>
      </c>
      <c r="M70" s="1" t="s">
        <v>126</v>
      </c>
      <c r="N70" s="1" t="s">
        <v>24</v>
      </c>
      <c r="O70" s="1" t="s">
        <v>1232</v>
      </c>
      <c r="P70" s="1" t="s">
        <v>1374</v>
      </c>
      <c r="Q70" s="1" t="s">
        <v>1232</v>
      </c>
      <c r="R70" s="1" t="s">
        <v>1374</v>
      </c>
    </row>
    <row r="71" spans="1:18" x14ac:dyDescent="0.35">
      <c r="A71" s="1" t="s">
        <v>15</v>
      </c>
      <c r="B71" s="1" t="s">
        <v>306</v>
      </c>
      <c r="C71" t="str">
        <f t="shared" si="2"/>
        <v>UPDATE mst_QuerysSqlite SET Id='070' WHERE Id='360'</v>
      </c>
      <c r="D71">
        <f t="shared" si="3"/>
        <v>360</v>
      </c>
      <c r="E71">
        <v>60</v>
      </c>
      <c r="F71" s="1" t="s">
        <v>747</v>
      </c>
      <c r="G71" s="1" t="s">
        <v>19</v>
      </c>
      <c r="H71" s="1" t="s">
        <v>1258</v>
      </c>
      <c r="I71" s="1" t="s">
        <v>1375</v>
      </c>
      <c r="J71" s="1" t="s">
        <v>29</v>
      </c>
      <c r="K71" s="1" t="s">
        <v>135</v>
      </c>
      <c r="L71" s="1" t="s">
        <v>53</v>
      </c>
      <c r="M71" s="1" t="s">
        <v>126</v>
      </c>
      <c r="N71" s="1" t="s">
        <v>24</v>
      </c>
      <c r="O71" s="1" t="s">
        <v>1232</v>
      </c>
      <c r="P71" s="1" t="s">
        <v>1376</v>
      </c>
      <c r="Q71" s="1" t="s">
        <v>1232</v>
      </c>
      <c r="R71" s="1" t="s">
        <v>1376</v>
      </c>
    </row>
    <row r="72" spans="1:18" x14ac:dyDescent="0.35">
      <c r="A72" s="1" t="s">
        <v>15</v>
      </c>
      <c r="B72" s="1" t="s">
        <v>309</v>
      </c>
      <c r="C72" t="str">
        <f t="shared" si="2"/>
        <v>UPDATE mst_QuerysSqlite SET Id='071' WHERE Id='361'</v>
      </c>
      <c r="D72">
        <f t="shared" si="3"/>
        <v>361</v>
      </c>
      <c r="E72">
        <v>61</v>
      </c>
      <c r="F72" s="1" t="s">
        <v>55</v>
      </c>
      <c r="G72" s="1" t="s">
        <v>18</v>
      </c>
      <c r="H72" s="1" t="s">
        <v>56</v>
      </c>
      <c r="I72" s="1" t="s">
        <v>1377</v>
      </c>
      <c r="J72" s="1" t="s">
        <v>18</v>
      </c>
      <c r="K72" s="1" t="s">
        <v>21</v>
      </c>
      <c r="L72" s="1" t="s">
        <v>58</v>
      </c>
      <c r="M72" s="1" t="s">
        <v>23</v>
      </c>
      <c r="N72" s="1" t="s">
        <v>24</v>
      </c>
      <c r="O72" s="1" t="s">
        <v>1232</v>
      </c>
      <c r="P72" s="1" t="s">
        <v>1378</v>
      </c>
      <c r="Q72" s="1" t="s">
        <v>1232</v>
      </c>
      <c r="R72" s="1" t="s">
        <v>1378</v>
      </c>
    </row>
    <row r="73" spans="1:18" x14ac:dyDescent="0.35">
      <c r="A73" s="1" t="s">
        <v>15</v>
      </c>
      <c r="B73" s="1" t="s">
        <v>313</v>
      </c>
      <c r="C73" t="str">
        <f t="shared" si="2"/>
        <v>UPDATE mst_QuerysSqlite SET Id='072' WHERE Id='362'</v>
      </c>
      <c r="D73">
        <f t="shared" si="3"/>
        <v>362</v>
      </c>
      <c r="E73">
        <v>62</v>
      </c>
      <c r="F73" s="1" t="s">
        <v>197</v>
      </c>
      <c r="G73" s="1" t="s">
        <v>18</v>
      </c>
      <c r="H73" s="1" t="s">
        <v>1258</v>
      </c>
      <c r="I73" s="1" t="s">
        <v>1379</v>
      </c>
      <c r="J73" s="1" t="s">
        <v>45</v>
      </c>
      <c r="K73" s="1" t="s">
        <v>21</v>
      </c>
      <c r="L73" s="1" t="s">
        <v>58</v>
      </c>
      <c r="M73" s="1" t="s">
        <v>131</v>
      </c>
      <c r="N73" s="1" t="s">
        <v>24</v>
      </c>
      <c r="O73" s="1" t="s">
        <v>1232</v>
      </c>
      <c r="P73" s="1" t="s">
        <v>1380</v>
      </c>
      <c r="Q73" s="1" t="s">
        <v>1232</v>
      </c>
      <c r="R73" s="1" t="s">
        <v>1380</v>
      </c>
    </row>
    <row r="74" spans="1:18" x14ac:dyDescent="0.35">
      <c r="A74" s="1" t="s">
        <v>15</v>
      </c>
      <c r="B74" s="1" t="s">
        <v>316</v>
      </c>
      <c r="C74" t="str">
        <f t="shared" si="2"/>
        <v>UPDATE mst_QuerysSqlite SET Id='073' WHERE Id='363'</v>
      </c>
      <c r="D74">
        <f t="shared" si="3"/>
        <v>363</v>
      </c>
      <c r="E74">
        <v>63</v>
      </c>
      <c r="F74" s="1" t="s">
        <v>201</v>
      </c>
      <c r="G74" s="1" t="s">
        <v>18</v>
      </c>
      <c r="H74" s="1" t="s">
        <v>1258</v>
      </c>
      <c r="I74" s="1" t="s">
        <v>1381</v>
      </c>
      <c r="J74" s="1" t="s">
        <v>19</v>
      </c>
      <c r="K74" s="1" t="s">
        <v>135</v>
      </c>
      <c r="L74" s="1" t="s">
        <v>58</v>
      </c>
      <c r="M74" s="1" t="s">
        <v>126</v>
      </c>
      <c r="N74" s="1" t="s">
        <v>24</v>
      </c>
      <c r="O74" s="1" t="s">
        <v>1232</v>
      </c>
      <c r="P74" s="1" t="s">
        <v>1382</v>
      </c>
      <c r="Q74" s="1" t="s">
        <v>1232</v>
      </c>
      <c r="R74" s="1" t="s">
        <v>1382</v>
      </c>
    </row>
    <row r="75" spans="1:18" x14ac:dyDescent="0.35">
      <c r="A75" s="1" t="s">
        <v>15</v>
      </c>
      <c r="B75" s="1" t="s">
        <v>320</v>
      </c>
      <c r="C75" t="str">
        <f t="shared" si="2"/>
        <v>UPDATE mst_QuerysSqlite SET Id='074' WHERE Id='364'</v>
      </c>
      <c r="D75">
        <f t="shared" si="3"/>
        <v>364</v>
      </c>
      <c r="E75">
        <v>64</v>
      </c>
      <c r="F75" s="1" t="s">
        <v>204</v>
      </c>
      <c r="G75" s="1" t="s">
        <v>18</v>
      </c>
      <c r="H75" s="1" t="s">
        <v>1258</v>
      </c>
      <c r="I75" s="1" t="s">
        <v>1383</v>
      </c>
      <c r="J75" s="1" t="s">
        <v>18</v>
      </c>
      <c r="K75" s="1" t="s">
        <v>135</v>
      </c>
      <c r="L75" s="1" t="s">
        <v>58</v>
      </c>
      <c r="M75" s="1" t="s">
        <v>126</v>
      </c>
      <c r="N75" s="1" t="s">
        <v>24</v>
      </c>
      <c r="O75" s="1" t="s">
        <v>1232</v>
      </c>
      <c r="P75" s="1" t="s">
        <v>1384</v>
      </c>
      <c r="Q75" s="1" t="s">
        <v>1232</v>
      </c>
      <c r="R75" s="1" t="s">
        <v>1384</v>
      </c>
    </row>
    <row r="76" spans="1:18" x14ac:dyDescent="0.35">
      <c r="A76" s="1" t="s">
        <v>15</v>
      </c>
      <c r="B76" s="1" t="s">
        <v>324</v>
      </c>
      <c r="C76" t="str">
        <f t="shared" si="2"/>
        <v>UPDATE mst_QuerysSqlite SET Id='075' WHERE Id='365'</v>
      </c>
      <c r="D76">
        <f t="shared" si="3"/>
        <v>365</v>
      </c>
      <c r="E76">
        <v>65</v>
      </c>
      <c r="F76" s="1" t="s">
        <v>208</v>
      </c>
      <c r="G76" s="1" t="s">
        <v>18</v>
      </c>
      <c r="H76" s="1" t="s">
        <v>1258</v>
      </c>
      <c r="I76" s="1" t="s">
        <v>1385</v>
      </c>
      <c r="J76" s="1" t="s">
        <v>29</v>
      </c>
      <c r="K76" s="1" t="s">
        <v>21</v>
      </c>
      <c r="L76" s="1" t="s">
        <v>58</v>
      </c>
      <c r="M76" s="1" t="s">
        <v>143</v>
      </c>
      <c r="N76" s="1" t="s">
        <v>24</v>
      </c>
      <c r="O76" s="1" t="s">
        <v>1232</v>
      </c>
      <c r="P76" s="1" t="s">
        <v>1386</v>
      </c>
      <c r="Q76" s="1" t="s">
        <v>1232</v>
      </c>
      <c r="R76" s="1" t="s">
        <v>1386</v>
      </c>
    </row>
    <row r="77" spans="1:18" x14ac:dyDescent="0.35">
      <c r="A77" s="1" t="s">
        <v>15</v>
      </c>
      <c r="B77" s="1" t="s">
        <v>327</v>
      </c>
      <c r="C77" t="str">
        <f t="shared" si="2"/>
        <v>UPDATE mst_QuerysSqlite SET Id='076' WHERE Id='366'</v>
      </c>
      <c r="D77">
        <f t="shared" si="3"/>
        <v>366</v>
      </c>
      <c r="E77">
        <v>66</v>
      </c>
      <c r="F77" s="1" t="s">
        <v>211</v>
      </c>
      <c r="G77" s="1" t="s">
        <v>18</v>
      </c>
      <c r="H77" s="1" t="s">
        <v>1258</v>
      </c>
      <c r="I77" s="1" t="s">
        <v>1387</v>
      </c>
      <c r="J77" s="1" t="s">
        <v>18</v>
      </c>
      <c r="K77" s="1" t="s">
        <v>21</v>
      </c>
      <c r="L77" s="1" t="s">
        <v>58</v>
      </c>
      <c r="M77" s="1" t="s">
        <v>148</v>
      </c>
      <c r="N77" s="1" t="s">
        <v>24</v>
      </c>
      <c r="O77" s="1" t="s">
        <v>1232</v>
      </c>
      <c r="P77" s="1" t="s">
        <v>1388</v>
      </c>
      <c r="Q77" s="1" t="s">
        <v>1232</v>
      </c>
      <c r="R77" s="1" t="s">
        <v>1388</v>
      </c>
    </row>
    <row r="78" spans="1:18" x14ac:dyDescent="0.35">
      <c r="A78" s="1" t="s">
        <v>15</v>
      </c>
      <c r="B78" s="1" t="s">
        <v>331</v>
      </c>
      <c r="C78" t="str">
        <f t="shared" si="2"/>
        <v>UPDATE mst_QuerysSqlite SET Id='077' WHERE Id='367'</v>
      </c>
      <c r="D78">
        <f t="shared" si="3"/>
        <v>367</v>
      </c>
      <c r="E78">
        <v>67</v>
      </c>
      <c r="F78" s="1" t="s">
        <v>215</v>
      </c>
      <c r="G78" s="1" t="s">
        <v>18</v>
      </c>
      <c r="H78" s="1" t="s">
        <v>1258</v>
      </c>
      <c r="I78" s="1" t="s">
        <v>1389</v>
      </c>
      <c r="J78" s="1" t="s">
        <v>51</v>
      </c>
      <c r="K78" s="1" t="s">
        <v>21</v>
      </c>
      <c r="L78" s="1" t="s">
        <v>58</v>
      </c>
      <c r="M78" s="1" t="s">
        <v>152</v>
      </c>
      <c r="N78" s="1" t="s">
        <v>24</v>
      </c>
      <c r="O78" s="1" t="s">
        <v>1232</v>
      </c>
      <c r="P78" s="1" t="s">
        <v>1390</v>
      </c>
      <c r="Q78" s="1" t="s">
        <v>1232</v>
      </c>
      <c r="R78" s="1" t="s">
        <v>1390</v>
      </c>
    </row>
    <row r="79" spans="1:18" x14ac:dyDescent="0.35">
      <c r="A79" s="1" t="s">
        <v>15</v>
      </c>
      <c r="B79" s="1" t="s">
        <v>334</v>
      </c>
      <c r="C79" t="str">
        <f t="shared" si="2"/>
        <v>UPDATE mst_QuerysSqlite SET Id='078' WHERE Id='368'</v>
      </c>
      <c r="D79">
        <f t="shared" si="3"/>
        <v>368</v>
      </c>
      <c r="E79">
        <v>68</v>
      </c>
      <c r="F79" s="1" t="s">
        <v>218</v>
      </c>
      <c r="G79" s="1" t="s">
        <v>18</v>
      </c>
      <c r="H79" s="1" t="s">
        <v>1258</v>
      </c>
      <c r="I79" s="1" t="s">
        <v>1391</v>
      </c>
      <c r="J79" s="1" t="s">
        <v>18</v>
      </c>
      <c r="K79" s="1" t="s">
        <v>21</v>
      </c>
      <c r="L79" s="1" t="s">
        <v>58</v>
      </c>
      <c r="M79" s="1" t="s">
        <v>143</v>
      </c>
      <c r="N79" s="1" t="s">
        <v>24</v>
      </c>
      <c r="O79" s="1" t="s">
        <v>1232</v>
      </c>
      <c r="P79" s="1" t="s">
        <v>1392</v>
      </c>
      <c r="Q79" s="1" t="s">
        <v>1232</v>
      </c>
      <c r="R79" s="1" t="s">
        <v>1392</v>
      </c>
    </row>
    <row r="80" spans="1:18" x14ac:dyDescent="0.35">
      <c r="A80" s="1" t="s">
        <v>15</v>
      </c>
      <c r="B80" s="1" t="s">
        <v>338</v>
      </c>
      <c r="C80" t="str">
        <f t="shared" si="2"/>
        <v>UPDATE mst_QuerysSqlite SET Id='079' WHERE Id='369'</v>
      </c>
      <c r="D80">
        <f t="shared" si="3"/>
        <v>369</v>
      </c>
      <c r="E80">
        <v>69</v>
      </c>
      <c r="F80" s="1" t="s">
        <v>222</v>
      </c>
      <c r="G80" s="1" t="s">
        <v>18</v>
      </c>
      <c r="H80" s="1" t="s">
        <v>1258</v>
      </c>
      <c r="I80" s="1" t="s">
        <v>1393</v>
      </c>
      <c r="J80" s="1" t="s">
        <v>18</v>
      </c>
      <c r="K80" s="1" t="s">
        <v>135</v>
      </c>
      <c r="L80" s="1" t="s">
        <v>58</v>
      </c>
      <c r="M80" s="1" t="s">
        <v>126</v>
      </c>
      <c r="N80" s="1" t="s">
        <v>24</v>
      </c>
      <c r="O80" s="1" t="s">
        <v>1232</v>
      </c>
      <c r="P80" s="1" t="s">
        <v>1394</v>
      </c>
      <c r="Q80" s="1" t="s">
        <v>1232</v>
      </c>
      <c r="R80" s="1" t="s">
        <v>1394</v>
      </c>
    </row>
    <row r="81" spans="1:18" x14ac:dyDescent="0.35">
      <c r="A81" s="1" t="s">
        <v>15</v>
      </c>
      <c r="B81" s="1" t="s">
        <v>341</v>
      </c>
      <c r="C81" t="str">
        <f t="shared" si="2"/>
        <v>UPDATE mst_QuerysSqlite SET Id='080' WHERE Id='370'</v>
      </c>
      <c r="D81">
        <f t="shared" si="3"/>
        <v>370</v>
      </c>
      <c r="E81">
        <v>70</v>
      </c>
      <c r="F81" s="1" t="s">
        <v>226</v>
      </c>
      <c r="G81" s="1" t="s">
        <v>18</v>
      </c>
      <c r="H81" s="1" t="s">
        <v>1258</v>
      </c>
      <c r="I81" s="1" t="s">
        <v>1395</v>
      </c>
      <c r="J81" s="1" t="s">
        <v>29</v>
      </c>
      <c r="K81" s="1" t="s">
        <v>135</v>
      </c>
      <c r="L81" s="1" t="s">
        <v>58</v>
      </c>
      <c r="M81" s="1" t="s">
        <v>126</v>
      </c>
      <c r="N81" s="1" t="s">
        <v>24</v>
      </c>
      <c r="O81" s="1" t="s">
        <v>1232</v>
      </c>
      <c r="P81" s="1" t="s">
        <v>1396</v>
      </c>
      <c r="Q81" s="1" t="s">
        <v>1232</v>
      </c>
      <c r="R81" s="1" t="s">
        <v>1396</v>
      </c>
    </row>
    <row r="82" spans="1:18" x14ac:dyDescent="0.35">
      <c r="A82" s="1" t="s">
        <v>15</v>
      </c>
      <c r="B82" s="1" t="s">
        <v>345</v>
      </c>
      <c r="C82" t="str">
        <f t="shared" si="2"/>
        <v>UPDATE mst_QuerysSqlite SET Id='081' WHERE Id='371'</v>
      </c>
      <c r="D82">
        <f t="shared" si="3"/>
        <v>371</v>
      </c>
      <c r="E82">
        <v>71</v>
      </c>
      <c r="F82" s="1" t="s">
        <v>61</v>
      </c>
      <c r="G82" s="1" t="s">
        <v>18</v>
      </c>
      <c r="H82" s="1" t="s">
        <v>62</v>
      </c>
      <c r="I82" s="1" t="s">
        <v>1397</v>
      </c>
      <c r="J82" s="1" t="s">
        <v>18</v>
      </c>
      <c r="K82" s="1" t="s">
        <v>21</v>
      </c>
      <c r="L82" s="1" t="s">
        <v>64</v>
      </c>
      <c r="M82" s="1" t="s">
        <v>23</v>
      </c>
      <c r="N82" s="1" t="s">
        <v>24</v>
      </c>
      <c r="O82" s="1" t="s">
        <v>1232</v>
      </c>
      <c r="P82" s="1" t="s">
        <v>1398</v>
      </c>
      <c r="Q82" s="1" t="s">
        <v>1232</v>
      </c>
      <c r="R82" s="1" t="s">
        <v>1398</v>
      </c>
    </row>
    <row r="83" spans="1:18" x14ac:dyDescent="0.35">
      <c r="A83" s="1" t="s">
        <v>15</v>
      </c>
      <c r="B83" s="1" t="s">
        <v>348</v>
      </c>
      <c r="C83" t="str">
        <f t="shared" si="2"/>
        <v>UPDATE mst_QuerysSqlite SET Id='082' WHERE Id='372'</v>
      </c>
      <c r="D83">
        <f t="shared" si="3"/>
        <v>372</v>
      </c>
      <c r="E83">
        <v>72</v>
      </c>
      <c r="F83" s="1" t="s">
        <v>550</v>
      </c>
      <c r="G83" s="1" t="s">
        <v>18</v>
      </c>
      <c r="H83" s="1" t="s">
        <v>1258</v>
      </c>
      <c r="I83" s="1" t="s">
        <v>1399</v>
      </c>
      <c r="J83" s="1" t="s">
        <v>51</v>
      </c>
      <c r="K83" s="1" t="s">
        <v>21</v>
      </c>
      <c r="L83" s="1" t="s">
        <v>64</v>
      </c>
      <c r="M83" s="1" t="s">
        <v>131</v>
      </c>
      <c r="N83" s="1" t="s">
        <v>24</v>
      </c>
      <c r="O83" s="1" t="s">
        <v>1232</v>
      </c>
      <c r="P83" s="1" t="s">
        <v>1400</v>
      </c>
      <c r="Q83" s="1" t="s">
        <v>1232</v>
      </c>
      <c r="R83" s="1" t="s">
        <v>1400</v>
      </c>
    </row>
    <row r="84" spans="1:18" x14ac:dyDescent="0.35">
      <c r="A84" s="1" t="s">
        <v>15</v>
      </c>
      <c r="B84" s="1" t="s">
        <v>352</v>
      </c>
      <c r="C84" t="str">
        <f t="shared" si="2"/>
        <v>UPDATE mst_QuerysSqlite SET Id='083' WHERE Id='373'</v>
      </c>
      <c r="D84">
        <f t="shared" si="3"/>
        <v>373</v>
      </c>
      <c r="E84">
        <v>73</v>
      </c>
      <c r="F84" s="1" t="s">
        <v>554</v>
      </c>
      <c r="G84" s="1" t="s">
        <v>18</v>
      </c>
      <c r="H84" s="1" t="s">
        <v>1258</v>
      </c>
      <c r="I84" s="1" t="s">
        <v>1401</v>
      </c>
      <c r="J84" s="1" t="s">
        <v>29</v>
      </c>
      <c r="K84" s="1" t="s">
        <v>135</v>
      </c>
      <c r="L84" s="1" t="s">
        <v>64</v>
      </c>
      <c r="M84" s="1" t="s">
        <v>126</v>
      </c>
      <c r="N84" s="1" t="s">
        <v>24</v>
      </c>
      <c r="O84" s="1" t="s">
        <v>1232</v>
      </c>
      <c r="P84" s="1" t="s">
        <v>1402</v>
      </c>
      <c r="Q84" s="1" t="s">
        <v>1232</v>
      </c>
      <c r="R84" s="1" t="s">
        <v>1402</v>
      </c>
    </row>
    <row r="85" spans="1:18" x14ac:dyDescent="0.35">
      <c r="A85" s="1" t="s">
        <v>15</v>
      </c>
      <c r="B85" s="1" t="s">
        <v>355</v>
      </c>
      <c r="C85" t="str">
        <f t="shared" si="2"/>
        <v>UPDATE mst_QuerysSqlite SET Id='084' WHERE Id='374'</v>
      </c>
      <c r="D85">
        <f t="shared" si="3"/>
        <v>374</v>
      </c>
      <c r="E85">
        <v>74</v>
      </c>
      <c r="F85" s="1" t="s">
        <v>558</v>
      </c>
      <c r="G85" s="1" t="s">
        <v>18</v>
      </c>
      <c r="H85" s="1" t="s">
        <v>1258</v>
      </c>
      <c r="I85" s="1" t="s">
        <v>1403</v>
      </c>
      <c r="J85" s="1" t="s">
        <v>18</v>
      </c>
      <c r="K85" s="1" t="s">
        <v>135</v>
      </c>
      <c r="L85" s="1" t="s">
        <v>64</v>
      </c>
      <c r="M85" s="1" t="s">
        <v>126</v>
      </c>
      <c r="N85" s="1" t="s">
        <v>24</v>
      </c>
      <c r="O85" s="1" t="s">
        <v>1232</v>
      </c>
      <c r="P85" s="1" t="s">
        <v>1404</v>
      </c>
      <c r="Q85" s="1" t="s">
        <v>1232</v>
      </c>
      <c r="R85" s="1" t="s">
        <v>1404</v>
      </c>
    </row>
    <row r="86" spans="1:18" x14ac:dyDescent="0.35">
      <c r="A86" s="1" t="s">
        <v>15</v>
      </c>
      <c r="B86" s="1" t="s">
        <v>359</v>
      </c>
      <c r="C86" t="str">
        <f t="shared" si="2"/>
        <v>UPDATE mst_QuerysSqlite SET Id='085' WHERE Id='375'</v>
      </c>
      <c r="D86">
        <f t="shared" si="3"/>
        <v>375</v>
      </c>
      <c r="E86">
        <v>75</v>
      </c>
      <c r="F86" s="1" t="s">
        <v>561</v>
      </c>
      <c r="G86" s="1" t="s">
        <v>18</v>
      </c>
      <c r="H86" s="1" t="s">
        <v>1258</v>
      </c>
      <c r="I86" s="1" t="s">
        <v>1405</v>
      </c>
      <c r="J86" s="1" t="s">
        <v>34</v>
      </c>
      <c r="K86" s="1" t="s">
        <v>21</v>
      </c>
      <c r="L86" s="1" t="s">
        <v>64</v>
      </c>
      <c r="M86" s="1" t="s">
        <v>143</v>
      </c>
      <c r="N86" s="1" t="s">
        <v>24</v>
      </c>
      <c r="O86" s="1" t="s">
        <v>1232</v>
      </c>
      <c r="P86" s="1" t="s">
        <v>1406</v>
      </c>
      <c r="Q86" s="1" t="s">
        <v>1232</v>
      </c>
      <c r="R86" s="1" t="s">
        <v>1406</v>
      </c>
    </row>
    <row r="87" spans="1:18" x14ac:dyDescent="0.35">
      <c r="A87" s="1" t="s">
        <v>15</v>
      </c>
      <c r="B87" s="1" t="s">
        <v>362</v>
      </c>
      <c r="C87" t="str">
        <f t="shared" si="2"/>
        <v>UPDATE mst_QuerysSqlite SET Id='086' WHERE Id='376'</v>
      </c>
      <c r="D87">
        <f t="shared" si="3"/>
        <v>376</v>
      </c>
      <c r="E87">
        <v>76</v>
      </c>
      <c r="F87" s="1" t="s">
        <v>565</v>
      </c>
      <c r="G87" s="1" t="s">
        <v>18</v>
      </c>
      <c r="H87" s="1" t="s">
        <v>1258</v>
      </c>
      <c r="I87" s="1" t="s">
        <v>1407</v>
      </c>
      <c r="J87" s="1" t="s">
        <v>18</v>
      </c>
      <c r="K87" s="1" t="s">
        <v>21</v>
      </c>
      <c r="L87" s="1" t="s">
        <v>64</v>
      </c>
      <c r="M87" s="1" t="s">
        <v>148</v>
      </c>
      <c r="N87" s="1" t="s">
        <v>24</v>
      </c>
      <c r="O87" s="1" t="s">
        <v>1232</v>
      </c>
      <c r="P87" s="1" t="s">
        <v>1408</v>
      </c>
      <c r="Q87" s="1" t="s">
        <v>1232</v>
      </c>
      <c r="R87" s="1" t="s">
        <v>1408</v>
      </c>
    </row>
    <row r="88" spans="1:18" x14ac:dyDescent="0.35">
      <c r="A88" s="1" t="s">
        <v>15</v>
      </c>
      <c r="B88" s="1" t="s">
        <v>366</v>
      </c>
      <c r="C88" t="str">
        <f t="shared" si="2"/>
        <v>UPDATE mst_QuerysSqlite SET Id='087' WHERE Id='377'</v>
      </c>
      <c r="D88">
        <f t="shared" si="3"/>
        <v>377</v>
      </c>
      <c r="E88">
        <v>77</v>
      </c>
      <c r="F88" s="1" t="s">
        <v>568</v>
      </c>
      <c r="G88" s="1" t="s">
        <v>18</v>
      </c>
      <c r="H88" s="1" t="s">
        <v>1258</v>
      </c>
      <c r="I88" s="1" t="s">
        <v>1409</v>
      </c>
      <c r="J88" s="1" t="s">
        <v>56</v>
      </c>
      <c r="K88" s="1" t="s">
        <v>21</v>
      </c>
      <c r="L88" s="1" t="s">
        <v>64</v>
      </c>
      <c r="M88" s="1" t="s">
        <v>152</v>
      </c>
      <c r="N88" s="1" t="s">
        <v>24</v>
      </c>
      <c r="O88" s="1" t="s">
        <v>1232</v>
      </c>
      <c r="P88" s="1" t="s">
        <v>1410</v>
      </c>
      <c r="Q88" s="1" t="s">
        <v>1232</v>
      </c>
      <c r="R88" s="1" t="s">
        <v>1410</v>
      </c>
    </row>
    <row r="89" spans="1:18" x14ac:dyDescent="0.35">
      <c r="A89" s="1" t="s">
        <v>15</v>
      </c>
      <c r="B89" s="1" t="s">
        <v>369</v>
      </c>
      <c r="C89" t="str">
        <f t="shared" si="2"/>
        <v>UPDATE mst_QuerysSqlite SET Id='088' WHERE Id='378'</v>
      </c>
      <c r="D89">
        <f t="shared" si="3"/>
        <v>378</v>
      </c>
      <c r="E89">
        <v>78</v>
      </c>
      <c r="F89" s="1" t="s">
        <v>572</v>
      </c>
      <c r="G89" s="1" t="s">
        <v>18</v>
      </c>
      <c r="H89" s="1" t="s">
        <v>1258</v>
      </c>
      <c r="I89" s="1" t="s">
        <v>1411</v>
      </c>
      <c r="J89" s="1" t="s">
        <v>18</v>
      </c>
      <c r="K89" s="1" t="s">
        <v>21</v>
      </c>
      <c r="L89" s="1" t="s">
        <v>64</v>
      </c>
      <c r="M89" s="1" t="s">
        <v>143</v>
      </c>
      <c r="N89" s="1" t="s">
        <v>24</v>
      </c>
      <c r="O89" s="1" t="s">
        <v>1232</v>
      </c>
      <c r="P89" s="1" t="s">
        <v>1412</v>
      </c>
      <c r="Q89" s="1" t="s">
        <v>1232</v>
      </c>
      <c r="R89" s="1" t="s">
        <v>1412</v>
      </c>
    </row>
    <row r="90" spans="1:18" x14ac:dyDescent="0.35">
      <c r="A90" s="1" t="s">
        <v>15</v>
      </c>
      <c r="B90" s="1" t="s">
        <v>373</v>
      </c>
      <c r="C90" t="str">
        <f t="shared" si="2"/>
        <v>UPDATE mst_QuerysSqlite SET Id='089' WHERE Id='379'</v>
      </c>
      <c r="D90">
        <f t="shared" si="3"/>
        <v>379</v>
      </c>
      <c r="E90">
        <v>79</v>
      </c>
      <c r="F90" s="1" t="s">
        <v>575</v>
      </c>
      <c r="G90" s="1" t="s">
        <v>18</v>
      </c>
      <c r="H90" s="1" t="s">
        <v>1258</v>
      </c>
      <c r="I90" s="1" t="s">
        <v>1413</v>
      </c>
      <c r="J90" s="1" t="s">
        <v>18</v>
      </c>
      <c r="K90" s="1" t="s">
        <v>135</v>
      </c>
      <c r="L90" s="1" t="s">
        <v>64</v>
      </c>
      <c r="M90" s="1" t="s">
        <v>126</v>
      </c>
      <c r="N90" s="1" t="s">
        <v>24</v>
      </c>
      <c r="O90" s="1" t="s">
        <v>1232</v>
      </c>
      <c r="P90" s="1" t="s">
        <v>1414</v>
      </c>
      <c r="Q90" s="1" t="s">
        <v>1232</v>
      </c>
      <c r="R90" s="1" t="s">
        <v>1414</v>
      </c>
    </row>
    <row r="91" spans="1:18" x14ac:dyDescent="0.35">
      <c r="A91" s="1" t="s">
        <v>15</v>
      </c>
      <c r="B91" s="1" t="s">
        <v>377</v>
      </c>
      <c r="C91" t="str">
        <f t="shared" si="2"/>
        <v>UPDATE mst_QuerysSqlite SET Id='090' WHERE Id='380'</v>
      </c>
      <c r="D91">
        <f t="shared" si="3"/>
        <v>380</v>
      </c>
      <c r="E91">
        <v>80</v>
      </c>
      <c r="F91" s="1" t="s">
        <v>579</v>
      </c>
      <c r="G91" s="1" t="s">
        <v>18</v>
      </c>
      <c r="H91" s="1" t="s">
        <v>1258</v>
      </c>
      <c r="I91" s="1" t="s">
        <v>1415</v>
      </c>
      <c r="J91" s="1" t="s">
        <v>34</v>
      </c>
      <c r="K91" s="1" t="s">
        <v>135</v>
      </c>
      <c r="L91" s="1" t="s">
        <v>64</v>
      </c>
      <c r="M91" s="1" t="s">
        <v>126</v>
      </c>
      <c r="N91" s="1" t="s">
        <v>24</v>
      </c>
      <c r="O91" s="1" t="s">
        <v>1232</v>
      </c>
      <c r="P91" s="1" t="s">
        <v>1416</v>
      </c>
      <c r="Q91" s="1" t="s">
        <v>1232</v>
      </c>
      <c r="R91" s="1" t="s">
        <v>1416</v>
      </c>
    </row>
    <row r="92" spans="1:18" x14ac:dyDescent="0.35">
      <c r="A92" s="1" t="s">
        <v>15</v>
      </c>
      <c r="B92" s="1" t="s">
        <v>380</v>
      </c>
      <c r="C92" t="str">
        <f t="shared" si="2"/>
        <v>UPDATE mst_QuerysSqlite SET Id='091' WHERE Id='381'</v>
      </c>
      <c r="D92">
        <f t="shared" si="3"/>
        <v>381</v>
      </c>
      <c r="E92">
        <v>81</v>
      </c>
      <c r="F92" s="1" t="s">
        <v>66</v>
      </c>
      <c r="G92" s="1" t="s">
        <v>18</v>
      </c>
      <c r="H92" s="1" t="s">
        <v>67</v>
      </c>
      <c r="I92" s="1" t="s">
        <v>1417</v>
      </c>
      <c r="J92" s="1" t="s">
        <v>18</v>
      </c>
      <c r="K92" s="1" t="s">
        <v>21</v>
      </c>
      <c r="L92" s="1" t="s">
        <v>69</v>
      </c>
      <c r="M92" s="1" t="s">
        <v>23</v>
      </c>
      <c r="N92" s="1" t="s">
        <v>24</v>
      </c>
      <c r="O92" s="1" t="s">
        <v>1232</v>
      </c>
      <c r="P92" s="1" t="s">
        <v>1418</v>
      </c>
      <c r="Q92" s="1" t="s">
        <v>1232</v>
      </c>
      <c r="R92" s="1" t="s">
        <v>1418</v>
      </c>
    </row>
    <row r="93" spans="1:18" x14ac:dyDescent="0.35">
      <c r="A93" s="1" t="s">
        <v>15</v>
      </c>
      <c r="B93" s="1" t="s">
        <v>384</v>
      </c>
      <c r="C93" t="str">
        <f t="shared" si="2"/>
        <v>UPDATE mst_QuerysSqlite SET Id='092' WHERE Id='382'</v>
      </c>
      <c r="D93">
        <f t="shared" si="3"/>
        <v>382</v>
      </c>
      <c r="E93">
        <v>82</v>
      </c>
      <c r="F93" s="1" t="s">
        <v>129</v>
      </c>
      <c r="G93" s="1" t="s">
        <v>18</v>
      </c>
      <c r="H93" s="1" t="s">
        <v>1258</v>
      </c>
      <c r="I93" s="1" t="s">
        <v>1419</v>
      </c>
      <c r="J93" s="1" t="s">
        <v>45</v>
      </c>
      <c r="K93" s="1" t="s">
        <v>21</v>
      </c>
      <c r="L93" s="1" t="s">
        <v>69</v>
      </c>
      <c r="M93" s="1" t="s">
        <v>131</v>
      </c>
      <c r="N93" s="1" t="s">
        <v>24</v>
      </c>
      <c r="O93" s="1" t="s">
        <v>1232</v>
      </c>
      <c r="P93" s="1" t="s">
        <v>1420</v>
      </c>
      <c r="Q93" s="1" t="s">
        <v>1232</v>
      </c>
      <c r="R93" s="1" t="s">
        <v>1420</v>
      </c>
    </row>
    <row r="94" spans="1:18" x14ac:dyDescent="0.35">
      <c r="A94" s="1" t="s">
        <v>15</v>
      </c>
      <c r="B94" s="1" t="s">
        <v>388</v>
      </c>
      <c r="C94" t="str">
        <f t="shared" si="2"/>
        <v>UPDATE mst_QuerysSqlite SET Id='093' WHERE Id='383'</v>
      </c>
      <c r="D94">
        <f t="shared" si="3"/>
        <v>383</v>
      </c>
      <c r="E94">
        <v>83</v>
      </c>
      <c r="F94" s="1" t="s">
        <v>133</v>
      </c>
      <c r="G94" s="1" t="s">
        <v>18</v>
      </c>
      <c r="H94" s="1" t="s">
        <v>1258</v>
      </c>
      <c r="I94" s="1" t="s">
        <v>1421</v>
      </c>
      <c r="J94" s="1" t="s">
        <v>19</v>
      </c>
      <c r="K94" s="1" t="s">
        <v>135</v>
      </c>
      <c r="L94" s="1" t="s">
        <v>69</v>
      </c>
      <c r="M94" s="1" t="s">
        <v>126</v>
      </c>
      <c r="N94" s="1" t="s">
        <v>24</v>
      </c>
      <c r="O94" s="1" t="s">
        <v>1232</v>
      </c>
      <c r="P94" s="1" t="s">
        <v>1422</v>
      </c>
      <c r="Q94" s="1" t="s">
        <v>1232</v>
      </c>
      <c r="R94" s="1" t="s">
        <v>1422</v>
      </c>
    </row>
    <row r="95" spans="1:18" x14ac:dyDescent="0.35">
      <c r="A95" s="1" t="s">
        <v>15</v>
      </c>
      <c r="B95" s="1" t="s">
        <v>392</v>
      </c>
      <c r="C95" t="str">
        <f t="shared" si="2"/>
        <v>UPDATE mst_QuerysSqlite SET Id='094' WHERE Id='384'</v>
      </c>
      <c r="D95">
        <f t="shared" si="3"/>
        <v>384</v>
      </c>
      <c r="E95">
        <v>84</v>
      </c>
      <c r="F95" s="1" t="s">
        <v>138</v>
      </c>
      <c r="G95" s="1" t="s">
        <v>18</v>
      </c>
      <c r="H95" s="1" t="s">
        <v>1258</v>
      </c>
      <c r="I95" s="1" t="s">
        <v>1423</v>
      </c>
      <c r="J95" s="1" t="s">
        <v>18</v>
      </c>
      <c r="K95" s="1" t="s">
        <v>135</v>
      </c>
      <c r="L95" s="1" t="s">
        <v>69</v>
      </c>
      <c r="M95" s="1" t="s">
        <v>126</v>
      </c>
      <c r="N95" s="1" t="s">
        <v>24</v>
      </c>
      <c r="O95" s="1" t="s">
        <v>1232</v>
      </c>
      <c r="P95" s="1" t="s">
        <v>1424</v>
      </c>
      <c r="Q95" s="1" t="s">
        <v>1232</v>
      </c>
      <c r="R95" s="1" t="s">
        <v>1424</v>
      </c>
    </row>
    <row r="96" spans="1:18" x14ac:dyDescent="0.35">
      <c r="A96" s="1" t="s">
        <v>15</v>
      </c>
      <c r="B96" s="1" t="s">
        <v>396</v>
      </c>
      <c r="C96" t="str">
        <f t="shared" si="2"/>
        <v>UPDATE mst_QuerysSqlite SET Id='095' WHERE Id='385'</v>
      </c>
      <c r="D96">
        <f t="shared" si="3"/>
        <v>385</v>
      </c>
      <c r="E96">
        <v>85</v>
      </c>
      <c r="F96" s="1" t="s">
        <v>141</v>
      </c>
      <c r="G96" s="1" t="s">
        <v>18</v>
      </c>
      <c r="H96" s="1" t="s">
        <v>1258</v>
      </c>
      <c r="I96" s="1" t="s">
        <v>1425</v>
      </c>
      <c r="J96" s="1" t="s">
        <v>29</v>
      </c>
      <c r="K96" s="1" t="s">
        <v>21</v>
      </c>
      <c r="L96" s="1" t="s">
        <v>69</v>
      </c>
      <c r="M96" s="1" t="s">
        <v>143</v>
      </c>
      <c r="N96" s="1" t="s">
        <v>24</v>
      </c>
      <c r="O96" s="1" t="s">
        <v>1232</v>
      </c>
      <c r="P96" s="1" t="s">
        <v>1426</v>
      </c>
      <c r="Q96" s="1" t="s">
        <v>1232</v>
      </c>
      <c r="R96" s="1" t="s">
        <v>1426</v>
      </c>
    </row>
    <row r="97" spans="1:18" x14ac:dyDescent="0.35">
      <c r="A97" s="1" t="s">
        <v>15</v>
      </c>
      <c r="B97" s="1" t="s">
        <v>399</v>
      </c>
      <c r="C97" t="str">
        <f t="shared" si="2"/>
        <v>UPDATE mst_QuerysSqlite SET Id='096' WHERE Id='386'</v>
      </c>
      <c r="D97">
        <f t="shared" si="3"/>
        <v>386</v>
      </c>
      <c r="E97">
        <v>86</v>
      </c>
      <c r="F97" s="1" t="s">
        <v>146</v>
      </c>
      <c r="G97" s="1" t="s">
        <v>18</v>
      </c>
      <c r="H97" s="1" t="s">
        <v>1258</v>
      </c>
      <c r="I97" s="1" t="s">
        <v>1427</v>
      </c>
      <c r="J97" s="1" t="s">
        <v>18</v>
      </c>
      <c r="K97" s="1" t="s">
        <v>21</v>
      </c>
      <c r="L97" s="1" t="s">
        <v>69</v>
      </c>
      <c r="M97" s="1" t="s">
        <v>148</v>
      </c>
      <c r="N97" s="1" t="s">
        <v>24</v>
      </c>
      <c r="O97" s="1" t="s">
        <v>1232</v>
      </c>
      <c r="P97" s="1" t="s">
        <v>1428</v>
      </c>
      <c r="Q97" s="1" t="s">
        <v>1232</v>
      </c>
      <c r="R97" s="1" t="s">
        <v>1428</v>
      </c>
    </row>
    <row r="98" spans="1:18" x14ac:dyDescent="0.35">
      <c r="A98" s="1" t="s">
        <v>15</v>
      </c>
      <c r="B98" s="1" t="s">
        <v>403</v>
      </c>
      <c r="C98" t="str">
        <f t="shared" si="2"/>
        <v>UPDATE mst_QuerysSqlite SET Id='097' WHERE Id='387'</v>
      </c>
      <c r="D98">
        <f t="shared" si="3"/>
        <v>387</v>
      </c>
      <c r="E98">
        <v>87</v>
      </c>
      <c r="F98" s="1" t="s">
        <v>150</v>
      </c>
      <c r="G98" s="1" t="s">
        <v>18</v>
      </c>
      <c r="H98" s="1" t="s">
        <v>1258</v>
      </c>
      <c r="I98" s="1" t="s">
        <v>1429</v>
      </c>
      <c r="J98" s="1" t="s">
        <v>51</v>
      </c>
      <c r="K98" s="1" t="s">
        <v>21</v>
      </c>
      <c r="L98" s="1" t="s">
        <v>69</v>
      </c>
      <c r="M98" s="1" t="s">
        <v>152</v>
      </c>
      <c r="N98" s="1" t="s">
        <v>24</v>
      </c>
      <c r="O98" s="1" t="s">
        <v>1232</v>
      </c>
      <c r="P98" s="1" t="s">
        <v>1430</v>
      </c>
      <c r="Q98" s="1" t="s">
        <v>1232</v>
      </c>
      <c r="R98" s="1" t="s">
        <v>1430</v>
      </c>
    </row>
    <row r="99" spans="1:18" x14ac:dyDescent="0.35">
      <c r="A99" s="1" t="s">
        <v>15</v>
      </c>
      <c r="B99" s="1" t="s">
        <v>406</v>
      </c>
      <c r="C99" t="str">
        <f t="shared" si="2"/>
        <v>UPDATE mst_QuerysSqlite SET Id='098' WHERE Id='388'</v>
      </c>
      <c r="D99">
        <f t="shared" si="3"/>
        <v>388</v>
      </c>
      <c r="E99">
        <v>88</v>
      </c>
      <c r="F99" s="1" t="s">
        <v>155</v>
      </c>
      <c r="G99" s="1" t="s">
        <v>18</v>
      </c>
      <c r="H99" s="1" t="s">
        <v>1258</v>
      </c>
      <c r="I99" s="1" t="s">
        <v>1431</v>
      </c>
      <c r="J99" s="1" t="s">
        <v>18</v>
      </c>
      <c r="K99" s="1" t="s">
        <v>21</v>
      </c>
      <c r="L99" s="1" t="s">
        <v>69</v>
      </c>
      <c r="M99" s="1" t="s">
        <v>143</v>
      </c>
      <c r="N99" s="1" t="s">
        <v>24</v>
      </c>
      <c r="O99" s="1" t="s">
        <v>1232</v>
      </c>
      <c r="P99" s="1" t="s">
        <v>1432</v>
      </c>
      <c r="Q99" s="1" t="s">
        <v>1232</v>
      </c>
      <c r="R99" s="1" t="s">
        <v>1432</v>
      </c>
    </row>
    <row r="100" spans="1:18" x14ac:dyDescent="0.35">
      <c r="A100" s="1" t="s">
        <v>15</v>
      </c>
      <c r="B100" s="1" t="s">
        <v>410</v>
      </c>
      <c r="C100" t="str">
        <f t="shared" si="2"/>
        <v>UPDATE mst_QuerysSqlite SET Id='099' WHERE Id='389'</v>
      </c>
      <c r="D100">
        <f t="shared" si="3"/>
        <v>389</v>
      </c>
      <c r="E100">
        <v>89</v>
      </c>
      <c r="F100" s="1" t="s">
        <v>158</v>
      </c>
      <c r="G100" s="1" t="s">
        <v>18</v>
      </c>
      <c r="H100" s="1" t="s">
        <v>1258</v>
      </c>
      <c r="I100" s="1" t="s">
        <v>1433</v>
      </c>
      <c r="J100" s="1" t="s">
        <v>18</v>
      </c>
      <c r="K100" s="1" t="s">
        <v>135</v>
      </c>
      <c r="L100" s="1" t="s">
        <v>69</v>
      </c>
      <c r="M100" s="1" t="s">
        <v>126</v>
      </c>
      <c r="N100" s="1" t="s">
        <v>24</v>
      </c>
      <c r="O100" s="1" t="s">
        <v>1232</v>
      </c>
      <c r="P100" s="1" t="s">
        <v>1434</v>
      </c>
      <c r="Q100" s="1" t="s">
        <v>1232</v>
      </c>
      <c r="R100" s="1" t="s">
        <v>1434</v>
      </c>
    </row>
    <row r="101" spans="1:18" x14ac:dyDescent="0.35">
      <c r="A101" s="1" t="s">
        <v>15</v>
      </c>
      <c r="B101" s="1" t="s">
        <v>414</v>
      </c>
      <c r="C101" t="str">
        <f t="shared" si="2"/>
        <v>UPDATE mst_QuerysSqlite SET Id='100' WHERE Id='390'</v>
      </c>
      <c r="D101">
        <f t="shared" si="3"/>
        <v>390</v>
      </c>
      <c r="E101">
        <v>90</v>
      </c>
      <c r="F101" s="1" t="s">
        <v>162</v>
      </c>
      <c r="G101" s="1" t="s">
        <v>18</v>
      </c>
      <c r="H101" s="1" t="s">
        <v>1258</v>
      </c>
      <c r="I101" s="1" t="s">
        <v>1435</v>
      </c>
      <c r="J101" s="1" t="s">
        <v>29</v>
      </c>
      <c r="K101" s="1" t="s">
        <v>135</v>
      </c>
      <c r="L101" s="1" t="s">
        <v>69</v>
      </c>
      <c r="M101" s="1" t="s">
        <v>126</v>
      </c>
      <c r="N101" s="1" t="s">
        <v>24</v>
      </c>
      <c r="O101" s="1" t="s">
        <v>1232</v>
      </c>
      <c r="P101" s="1" t="s">
        <v>1436</v>
      </c>
      <c r="Q101" s="1" t="s">
        <v>1232</v>
      </c>
      <c r="R101" s="1" t="s">
        <v>1436</v>
      </c>
    </row>
    <row r="102" spans="1:18" x14ac:dyDescent="0.35">
      <c r="A102" s="1" t="s">
        <v>15</v>
      </c>
      <c r="B102" s="1" t="s">
        <v>417</v>
      </c>
      <c r="C102" t="str">
        <f t="shared" si="2"/>
        <v>UPDATE mst_QuerysSqlite SET Id='101' WHERE Id='391'</v>
      </c>
      <c r="D102">
        <f t="shared" si="3"/>
        <v>391</v>
      </c>
      <c r="E102">
        <v>91</v>
      </c>
      <c r="F102" s="1" t="s">
        <v>72</v>
      </c>
      <c r="G102" s="1" t="s">
        <v>18</v>
      </c>
      <c r="H102" s="1" t="s">
        <v>73</v>
      </c>
      <c r="I102" s="1" t="s">
        <v>1437</v>
      </c>
      <c r="J102" s="1" t="s">
        <v>18</v>
      </c>
      <c r="K102" s="1" t="s">
        <v>21</v>
      </c>
      <c r="L102" s="1" t="s">
        <v>75</v>
      </c>
      <c r="M102" s="1" t="s">
        <v>23</v>
      </c>
      <c r="N102" s="1" t="s">
        <v>24</v>
      </c>
      <c r="O102" s="1" t="s">
        <v>1232</v>
      </c>
      <c r="P102" s="1" t="s">
        <v>1438</v>
      </c>
      <c r="Q102" s="1" t="s">
        <v>1232</v>
      </c>
      <c r="R102" s="1" t="s">
        <v>1438</v>
      </c>
    </row>
    <row r="103" spans="1:18" x14ac:dyDescent="0.35">
      <c r="A103" s="1" t="s">
        <v>15</v>
      </c>
      <c r="B103" s="1" t="s">
        <v>421</v>
      </c>
      <c r="C103" t="str">
        <f t="shared" si="2"/>
        <v>UPDATE mst_QuerysSqlite SET Id='102' WHERE Id='392'</v>
      </c>
      <c r="D103">
        <f t="shared" si="3"/>
        <v>392</v>
      </c>
      <c r="E103">
        <v>92</v>
      </c>
      <c r="F103" s="1" t="s">
        <v>321</v>
      </c>
      <c r="G103" s="1" t="s">
        <v>18</v>
      </c>
      <c r="H103" s="1" t="s">
        <v>1258</v>
      </c>
      <c r="I103" s="1" t="s">
        <v>1439</v>
      </c>
      <c r="J103" s="1" t="s">
        <v>51</v>
      </c>
      <c r="K103" s="1" t="s">
        <v>21</v>
      </c>
      <c r="L103" s="1" t="s">
        <v>75</v>
      </c>
      <c r="M103" s="1" t="s">
        <v>131</v>
      </c>
      <c r="N103" s="1" t="s">
        <v>24</v>
      </c>
      <c r="O103" s="1" t="s">
        <v>1232</v>
      </c>
      <c r="P103" s="1" t="s">
        <v>1440</v>
      </c>
      <c r="Q103" s="1" t="s">
        <v>1232</v>
      </c>
      <c r="R103" s="1" t="s">
        <v>1440</v>
      </c>
    </row>
    <row r="104" spans="1:18" x14ac:dyDescent="0.35">
      <c r="A104" s="1" t="s">
        <v>15</v>
      </c>
      <c r="B104" s="1" t="s">
        <v>425</v>
      </c>
      <c r="C104" t="str">
        <f t="shared" si="2"/>
        <v>UPDATE mst_QuerysSqlite SET Id='103' WHERE Id='393'</v>
      </c>
      <c r="D104">
        <f t="shared" si="3"/>
        <v>393</v>
      </c>
      <c r="E104">
        <v>93</v>
      </c>
      <c r="F104" s="1" t="s">
        <v>325</v>
      </c>
      <c r="G104" s="1" t="s">
        <v>18</v>
      </c>
      <c r="H104" s="1" t="s">
        <v>1258</v>
      </c>
      <c r="I104" s="1" t="s">
        <v>1441</v>
      </c>
      <c r="J104" s="1" t="s">
        <v>29</v>
      </c>
      <c r="K104" s="1" t="s">
        <v>135</v>
      </c>
      <c r="L104" s="1" t="s">
        <v>75</v>
      </c>
      <c r="M104" s="1" t="s">
        <v>126</v>
      </c>
      <c r="N104" s="1" t="s">
        <v>24</v>
      </c>
      <c r="O104" s="1" t="s">
        <v>1232</v>
      </c>
      <c r="P104" s="1" t="s">
        <v>1442</v>
      </c>
      <c r="Q104" s="1" t="s">
        <v>1232</v>
      </c>
      <c r="R104" s="1" t="s">
        <v>1442</v>
      </c>
    </row>
    <row r="105" spans="1:18" x14ac:dyDescent="0.35">
      <c r="A105" s="1" t="s">
        <v>15</v>
      </c>
      <c r="B105" s="1" t="s">
        <v>428</v>
      </c>
      <c r="C105" t="str">
        <f t="shared" si="2"/>
        <v>UPDATE mst_QuerysSqlite SET Id='104' WHERE Id='394'</v>
      </c>
      <c r="D105">
        <f t="shared" si="3"/>
        <v>394</v>
      </c>
      <c r="E105">
        <v>94</v>
      </c>
      <c r="F105" s="1" t="s">
        <v>328</v>
      </c>
      <c r="G105" s="1" t="s">
        <v>18</v>
      </c>
      <c r="H105" s="1" t="s">
        <v>1258</v>
      </c>
      <c r="I105" s="1" t="s">
        <v>1443</v>
      </c>
      <c r="J105" s="1" t="s">
        <v>18</v>
      </c>
      <c r="K105" s="1" t="s">
        <v>135</v>
      </c>
      <c r="L105" s="1" t="s">
        <v>75</v>
      </c>
      <c r="M105" s="1" t="s">
        <v>126</v>
      </c>
      <c r="N105" s="1" t="s">
        <v>24</v>
      </c>
      <c r="O105" s="1" t="s">
        <v>1232</v>
      </c>
      <c r="P105" s="1" t="s">
        <v>1444</v>
      </c>
      <c r="Q105" s="1" t="s">
        <v>1232</v>
      </c>
      <c r="R105" s="1" t="s">
        <v>1444</v>
      </c>
    </row>
    <row r="106" spans="1:18" x14ac:dyDescent="0.35">
      <c r="A106" s="1" t="s">
        <v>15</v>
      </c>
      <c r="B106" s="1" t="s">
        <v>432</v>
      </c>
      <c r="C106" t="str">
        <f t="shared" si="2"/>
        <v>UPDATE mst_QuerysSqlite SET Id='105' WHERE Id='395'</v>
      </c>
      <c r="D106">
        <f t="shared" si="3"/>
        <v>395</v>
      </c>
      <c r="E106">
        <v>95</v>
      </c>
      <c r="F106" s="1" t="s">
        <v>332</v>
      </c>
      <c r="G106" s="1" t="s">
        <v>18</v>
      </c>
      <c r="H106" s="1" t="s">
        <v>1258</v>
      </c>
      <c r="I106" s="1" t="s">
        <v>1445</v>
      </c>
      <c r="J106" s="1" t="s">
        <v>34</v>
      </c>
      <c r="K106" s="1" t="s">
        <v>21</v>
      </c>
      <c r="L106" s="1" t="s">
        <v>75</v>
      </c>
      <c r="M106" s="1" t="s">
        <v>143</v>
      </c>
      <c r="N106" s="1" t="s">
        <v>24</v>
      </c>
      <c r="O106" s="1" t="s">
        <v>1232</v>
      </c>
      <c r="P106" s="1" t="s">
        <v>1446</v>
      </c>
      <c r="Q106" s="1" t="s">
        <v>1232</v>
      </c>
      <c r="R106" s="1" t="s">
        <v>1446</v>
      </c>
    </row>
    <row r="107" spans="1:18" x14ac:dyDescent="0.35">
      <c r="A107" s="1" t="s">
        <v>15</v>
      </c>
      <c r="B107" s="1" t="s">
        <v>436</v>
      </c>
      <c r="C107" t="str">
        <f t="shared" si="2"/>
        <v>UPDATE mst_QuerysSqlite SET Id='106' WHERE Id='396'</v>
      </c>
      <c r="D107">
        <f t="shared" si="3"/>
        <v>396</v>
      </c>
      <c r="E107">
        <v>96</v>
      </c>
      <c r="F107" s="1" t="s">
        <v>335</v>
      </c>
      <c r="G107" s="1" t="s">
        <v>18</v>
      </c>
      <c r="H107" s="1" t="s">
        <v>1258</v>
      </c>
      <c r="I107" s="1" t="s">
        <v>1447</v>
      </c>
      <c r="J107" s="1" t="s">
        <v>18</v>
      </c>
      <c r="K107" s="1" t="s">
        <v>21</v>
      </c>
      <c r="L107" s="1" t="s">
        <v>75</v>
      </c>
      <c r="M107" s="1" t="s">
        <v>148</v>
      </c>
      <c r="N107" s="1" t="s">
        <v>24</v>
      </c>
      <c r="O107" s="1" t="s">
        <v>1232</v>
      </c>
      <c r="P107" s="1" t="s">
        <v>1448</v>
      </c>
      <c r="Q107" s="1" t="s">
        <v>1232</v>
      </c>
      <c r="R107" s="1" t="s">
        <v>1448</v>
      </c>
    </row>
    <row r="108" spans="1:18" x14ac:dyDescent="0.35">
      <c r="A108" s="1" t="s">
        <v>15</v>
      </c>
      <c r="B108" s="1" t="s">
        <v>439</v>
      </c>
      <c r="C108" t="str">
        <f t="shared" si="2"/>
        <v>UPDATE mst_QuerysSqlite SET Id='107' WHERE Id='397'</v>
      </c>
      <c r="D108">
        <f t="shared" si="3"/>
        <v>397</v>
      </c>
      <c r="E108">
        <v>97</v>
      </c>
      <c r="F108" s="1" t="s">
        <v>339</v>
      </c>
      <c r="G108" s="1" t="s">
        <v>18</v>
      </c>
      <c r="H108" s="1" t="s">
        <v>1258</v>
      </c>
      <c r="I108" s="1" t="s">
        <v>1449</v>
      </c>
      <c r="J108" s="1" t="s">
        <v>56</v>
      </c>
      <c r="K108" s="1" t="s">
        <v>21</v>
      </c>
      <c r="L108" s="1" t="s">
        <v>75</v>
      </c>
      <c r="M108" s="1" t="s">
        <v>152</v>
      </c>
      <c r="N108" s="1" t="s">
        <v>24</v>
      </c>
      <c r="O108" s="1" t="s">
        <v>1232</v>
      </c>
      <c r="P108" s="1" t="s">
        <v>1450</v>
      </c>
      <c r="Q108" s="1" t="s">
        <v>1232</v>
      </c>
      <c r="R108" s="1" t="s">
        <v>1450</v>
      </c>
    </row>
    <row r="109" spans="1:18" x14ac:dyDescent="0.35">
      <c r="A109" s="1" t="s">
        <v>15</v>
      </c>
      <c r="B109" s="1" t="s">
        <v>443</v>
      </c>
      <c r="C109" t="str">
        <f t="shared" si="2"/>
        <v>UPDATE mst_QuerysSqlite SET Id='108' WHERE Id='398'</v>
      </c>
      <c r="D109">
        <f t="shared" si="3"/>
        <v>398</v>
      </c>
      <c r="E109">
        <v>98</v>
      </c>
      <c r="F109" s="1" t="s">
        <v>342</v>
      </c>
      <c r="G109" s="1" t="s">
        <v>18</v>
      </c>
      <c r="H109" s="1" t="s">
        <v>1258</v>
      </c>
      <c r="I109" s="1" t="s">
        <v>1451</v>
      </c>
      <c r="J109" s="1" t="s">
        <v>18</v>
      </c>
      <c r="K109" s="1" t="s">
        <v>21</v>
      </c>
      <c r="L109" s="1" t="s">
        <v>75</v>
      </c>
      <c r="M109" s="1" t="s">
        <v>143</v>
      </c>
      <c r="N109" s="1" t="s">
        <v>24</v>
      </c>
      <c r="O109" s="1" t="s">
        <v>1232</v>
      </c>
      <c r="P109" s="1" t="s">
        <v>1452</v>
      </c>
      <c r="Q109" s="1" t="s">
        <v>1232</v>
      </c>
      <c r="R109" s="1" t="s">
        <v>1452</v>
      </c>
    </row>
    <row r="110" spans="1:18" x14ac:dyDescent="0.35">
      <c r="A110" s="1" t="s">
        <v>15</v>
      </c>
      <c r="B110" s="1" t="s">
        <v>447</v>
      </c>
      <c r="C110" t="str">
        <f t="shared" si="2"/>
        <v>UPDATE mst_QuerysSqlite SET Id='109' WHERE Id='399'</v>
      </c>
      <c r="D110">
        <f t="shared" si="3"/>
        <v>399</v>
      </c>
      <c r="E110">
        <v>99</v>
      </c>
      <c r="F110" s="1" t="s">
        <v>346</v>
      </c>
      <c r="G110" s="1" t="s">
        <v>18</v>
      </c>
      <c r="H110" s="1" t="s">
        <v>1258</v>
      </c>
      <c r="I110" s="1" t="s">
        <v>1453</v>
      </c>
      <c r="J110" s="1" t="s">
        <v>18</v>
      </c>
      <c r="K110" s="1" t="s">
        <v>135</v>
      </c>
      <c r="L110" s="1" t="s">
        <v>75</v>
      </c>
      <c r="M110" s="1" t="s">
        <v>126</v>
      </c>
      <c r="N110" s="1" t="s">
        <v>24</v>
      </c>
      <c r="O110" s="1" t="s">
        <v>1232</v>
      </c>
      <c r="P110" s="1" t="s">
        <v>1454</v>
      </c>
      <c r="Q110" s="1" t="s">
        <v>1232</v>
      </c>
      <c r="R110" s="1" t="s">
        <v>1454</v>
      </c>
    </row>
    <row r="111" spans="1:18" x14ac:dyDescent="0.35">
      <c r="A111" s="1" t="s">
        <v>15</v>
      </c>
      <c r="B111" s="1" t="s">
        <v>451</v>
      </c>
      <c r="C111" t="str">
        <f t="shared" si="2"/>
        <v>UPDATE mst_QuerysSqlite SET Id='110' WHERE Id='400'</v>
      </c>
      <c r="D111">
        <f t="shared" si="3"/>
        <v>400</v>
      </c>
      <c r="E111">
        <v>100</v>
      </c>
      <c r="F111" s="1" t="s">
        <v>349</v>
      </c>
      <c r="G111" s="1" t="s">
        <v>18</v>
      </c>
      <c r="H111" s="1" t="s">
        <v>1258</v>
      </c>
      <c r="I111" s="1" t="s">
        <v>1455</v>
      </c>
      <c r="J111" s="1" t="s">
        <v>34</v>
      </c>
      <c r="K111" s="1" t="s">
        <v>135</v>
      </c>
      <c r="L111" s="1" t="s">
        <v>75</v>
      </c>
      <c r="M111" s="1" t="s">
        <v>126</v>
      </c>
      <c r="N111" s="1" t="s">
        <v>24</v>
      </c>
      <c r="O111" s="1" t="s">
        <v>1232</v>
      </c>
      <c r="P111" s="1" t="s">
        <v>1456</v>
      </c>
      <c r="Q111" s="1" t="s">
        <v>1232</v>
      </c>
      <c r="R111" s="1" t="s">
        <v>1456</v>
      </c>
    </row>
    <row r="112" spans="1:18" x14ac:dyDescent="0.35">
      <c r="A112" s="1" t="s">
        <v>15</v>
      </c>
      <c r="B112" s="1" t="s">
        <v>455</v>
      </c>
      <c r="C112" t="str">
        <f t="shared" si="2"/>
        <v>UPDATE mst_QuerysSqlite SET Id='111' WHERE Id='401'</v>
      </c>
      <c r="D112">
        <f t="shared" si="3"/>
        <v>401</v>
      </c>
      <c r="E112">
        <v>101</v>
      </c>
      <c r="F112" s="1" t="s">
        <v>77</v>
      </c>
      <c r="G112" s="1" t="s">
        <v>18</v>
      </c>
      <c r="H112" s="1" t="s">
        <v>78</v>
      </c>
      <c r="I112" s="1" t="s">
        <v>1457</v>
      </c>
      <c r="J112" s="1" t="s">
        <v>18</v>
      </c>
      <c r="K112" s="1" t="s">
        <v>21</v>
      </c>
      <c r="L112" s="1" t="s">
        <v>80</v>
      </c>
      <c r="M112" s="1" t="s">
        <v>23</v>
      </c>
      <c r="N112" s="1" t="s">
        <v>24</v>
      </c>
      <c r="O112" s="1" t="s">
        <v>1232</v>
      </c>
      <c r="P112" s="1" t="s">
        <v>1458</v>
      </c>
      <c r="Q112" s="1" t="s">
        <v>1232</v>
      </c>
      <c r="R112" s="1" t="s">
        <v>1458</v>
      </c>
    </row>
    <row r="113" spans="1:18" x14ac:dyDescent="0.35">
      <c r="A113" s="1" t="s">
        <v>15</v>
      </c>
      <c r="B113" s="1" t="s">
        <v>458</v>
      </c>
      <c r="C113" t="str">
        <f t="shared" si="2"/>
        <v>UPDATE mst_QuerysSqlite SET Id='112' WHERE Id='402'</v>
      </c>
      <c r="D113">
        <f t="shared" si="3"/>
        <v>402</v>
      </c>
      <c r="E113">
        <v>102</v>
      </c>
      <c r="F113" s="1" t="s">
        <v>166</v>
      </c>
      <c r="G113" s="1" t="s">
        <v>18</v>
      </c>
      <c r="H113" s="1" t="s">
        <v>1258</v>
      </c>
      <c r="I113" s="1" t="s">
        <v>1459</v>
      </c>
      <c r="J113" s="1" t="s">
        <v>45</v>
      </c>
      <c r="K113" s="1" t="s">
        <v>21</v>
      </c>
      <c r="L113" s="1" t="s">
        <v>80</v>
      </c>
      <c r="M113" s="1" t="s">
        <v>131</v>
      </c>
      <c r="N113" s="1" t="s">
        <v>24</v>
      </c>
      <c r="O113" s="1" t="s">
        <v>1232</v>
      </c>
      <c r="P113" s="1" t="s">
        <v>1460</v>
      </c>
      <c r="Q113" s="1" t="s">
        <v>1232</v>
      </c>
      <c r="R113" s="1" t="s">
        <v>1460</v>
      </c>
    </row>
    <row r="114" spans="1:18" x14ac:dyDescent="0.35">
      <c r="A114" s="1" t="s">
        <v>15</v>
      </c>
      <c r="B114" s="1" t="s">
        <v>462</v>
      </c>
      <c r="C114" t="str">
        <f t="shared" si="2"/>
        <v>UPDATE mst_QuerysSqlite SET Id='113' WHERE Id='403'</v>
      </c>
      <c r="D114">
        <f t="shared" si="3"/>
        <v>403</v>
      </c>
      <c r="E114">
        <v>103</v>
      </c>
      <c r="F114" s="1" t="s">
        <v>169</v>
      </c>
      <c r="G114" s="1" t="s">
        <v>18</v>
      </c>
      <c r="H114" s="1" t="s">
        <v>1258</v>
      </c>
      <c r="I114" s="1" t="s">
        <v>1461</v>
      </c>
      <c r="J114" s="1" t="s">
        <v>19</v>
      </c>
      <c r="K114" s="1" t="s">
        <v>135</v>
      </c>
      <c r="L114" s="1" t="s">
        <v>80</v>
      </c>
      <c r="M114" s="1" t="s">
        <v>126</v>
      </c>
      <c r="N114" s="1" t="s">
        <v>24</v>
      </c>
      <c r="O114" s="1" t="s">
        <v>1232</v>
      </c>
      <c r="P114" s="1" t="s">
        <v>1462</v>
      </c>
      <c r="Q114" s="1" t="s">
        <v>1232</v>
      </c>
      <c r="R114" s="1" t="s">
        <v>1462</v>
      </c>
    </row>
    <row r="115" spans="1:18" x14ac:dyDescent="0.35">
      <c r="A115" s="1" t="s">
        <v>15</v>
      </c>
      <c r="B115" s="1" t="s">
        <v>466</v>
      </c>
      <c r="C115" t="str">
        <f t="shared" si="2"/>
        <v>UPDATE mst_QuerysSqlite SET Id='114' WHERE Id='404'</v>
      </c>
      <c r="D115">
        <f t="shared" si="3"/>
        <v>404</v>
      </c>
      <c r="E115">
        <v>104</v>
      </c>
      <c r="F115" s="1" t="s">
        <v>173</v>
      </c>
      <c r="G115" s="1" t="s">
        <v>18</v>
      </c>
      <c r="H115" s="1" t="s">
        <v>1258</v>
      </c>
      <c r="I115" s="1" t="s">
        <v>1463</v>
      </c>
      <c r="J115" s="1" t="s">
        <v>18</v>
      </c>
      <c r="K115" s="1" t="s">
        <v>135</v>
      </c>
      <c r="L115" s="1" t="s">
        <v>80</v>
      </c>
      <c r="M115" s="1" t="s">
        <v>126</v>
      </c>
      <c r="N115" s="1" t="s">
        <v>24</v>
      </c>
      <c r="O115" s="1" t="s">
        <v>1232</v>
      </c>
      <c r="P115" s="1" t="s">
        <v>1464</v>
      </c>
      <c r="Q115" s="1" t="s">
        <v>1232</v>
      </c>
      <c r="R115" s="1" t="s">
        <v>1464</v>
      </c>
    </row>
    <row r="116" spans="1:18" x14ac:dyDescent="0.35">
      <c r="A116" s="1" t="s">
        <v>15</v>
      </c>
      <c r="B116" s="1" t="s">
        <v>469</v>
      </c>
      <c r="C116" t="str">
        <f t="shared" si="2"/>
        <v>UPDATE mst_QuerysSqlite SET Id='115' WHERE Id='405'</v>
      </c>
      <c r="D116">
        <f t="shared" si="3"/>
        <v>405</v>
      </c>
      <c r="E116">
        <v>105</v>
      </c>
      <c r="F116" s="1" t="s">
        <v>176</v>
      </c>
      <c r="G116" s="1" t="s">
        <v>18</v>
      </c>
      <c r="H116" s="1" t="s">
        <v>1258</v>
      </c>
      <c r="I116" s="1" t="s">
        <v>1465</v>
      </c>
      <c r="J116" s="1" t="s">
        <v>29</v>
      </c>
      <c r="K116" s="1" t="s">
        <v>21</v>
      </c>
      <c r="L116" s="1" t="s">
        <v>80</v>
      </c>
      <c r="M116" s="1" t="s">
        <v>143</v>
      </c>
      <c r="N116" s="1" t="s">
        <v>24</v>
      </c>
      <c r="O116" s="1" t="s">
        <v>1232</v>
      </c>
      <c r="P116" s="1" t="s">
        <v>1466</v>
      </c>
      <c r="Q116" s="1" t="s">
        <v>1232</v>
      </c>
      <c r="R116" s="1" t="s">
        <v>1466</v>
      </c>
    </row>
    <row r="117" spans="1:18" x14ac:dyDescent="0.35">
      <c r="A117" s="1" t="s">
        <v>15</v>
      </c>
      <c r="B117" s="1" t="s">
        <v>473</v>
      </c>
      <c r="C117" t="str">
        <f t="shared" si="2"/>
        <v>UPDATE mst_QuerysSqlite SET Id='116' WHERE Id='406'</v>
      </c>
      <c r="D117">
        <f t="shared" si="3"/>
        <v>406</v>
      </c>
      <c r="E117">
        <v>106</v>
      </c>
      <c r="F117" s="1" t="s">
        <v>180</v>
      </c>
      <c r="G117" s="1" t="s">
        <v>18</v>
      </c>
      <c r="H117" s="1" t="s">
        <v>1258</v>
      </c>
      <c r="I117" s="1" t="s">
        <v>1467</v>
      </c>
      <c r="J117" s="1" t="s">
        <v>18</v>
      </c>
      <c r="K117" s="1" t="s">
        <v>21</v>
      </c>
      <c r="L117" s="1" t="s">
        <v>80</v>
      </c>
      <c r="M117" s="1" t="s">
        <v>148</v>
      </c>
      <c r="N117" s="1" t="s">
        <v>24</v>
      </c>
      <c r="O117" s="1" t="s">
        <v>1232</v>
      </c>
      <c r="P117" s="1" t="s">
        <v>1468</v>
      </c>
      <c r="Q117" s="1" t="s">
        <v>1232</v>
      </c>
      <c r="R117" s="1" t="s">
        <v>1468</v>
      </c>
    </row>
    <row r="118" spans="1:18" x14ac:dyDescent="0.35">
      <c r="A118" s="1" t="s">
        <v>15</v>
      </c>
      <c r="B118" s="1" t="s">
        <v>477</v>
      </c>
      <c r="C118" t="str">
        <f t="shared" si="2"/>
        <v>UPDATE mst_QuerysSqlite SET Id='117' WHERE Id='407'</v>
      </c>
      <c r="D118">
        <f t="shared" si="3"/>
        <v>407</v>
      </c>
      <c r="E118">
        <v>107</v>
      </c>
      <c r="F118" s="1" t="s">
        <v>183</v>
      </c>
      <c r="G118" s="1" t="s">
        <v>18</v>
      </c>
      <c r="H118" s="1" t="s">
        <v>1258</v>
      </c>
      <c r="I118" s="1" t="s">
        <v>1469</v>
      </c>
      <c r="J118" s="1" t="s">
        <v>51</v>
      </c>
      <c r="K118" s="1" t="s">
        <v>21</v>
      </c>
      <c r="L118" s="1" t="s">
        <v>80</v>
      </c>
      <c r="M118" s="1" t="s">
        <v>152</v>
      </c>
      <c r="N118" s="1" t="s">
        <v>24</v>
      </c>
      <c r="O118" s="1" t="s">
        <v>1232</v>
      </c>
      <c r="P118" s="1" t="s">
        <v>1470</v>
      </c>
      <c r="Q118" s="1" t="s">
        <v>1232</v>
      </c>
      <c r="R118" s="1" t="s">
        <v>1470</v>
      </c>
    </row>
    <row r="119" spans="1:18" x14ac:dyDescent="0.35">
      <c r="A119" s="1" t="s">
        <v>15</v>
      </c>
      <c r="B119" s="1" t="s">
        <v>481</v>
      </c>
      <c r="C119" t="str">
        <f t="shared" si="2"/>
        <v>UPDATE mst_QuerysSqlite SET Id='118' WHERE Id='408'</v>
      </c>
      <c r="D119">
        <f t="shared" si="3"/>
        <v>408</v>
      </c>
      <c r="E119">
        <v>108</v>
      </c>
      <c r="F119" s="1" t="s">
        <v>187</v>
      </c>
      <c r="G119" s="1" t="s">
        <v>18</v>
      </c>
      <c r="H119" s="1" t="s">
        <v>1258</v>
      </c>
      <c r="I119" s="1" t="s">
        <v>1471</v>
      </c>
      <c r="J119" s="1" t="s">
        <v>18</v>
      </c>
      <c r="K119" s="1" t="s">
        <v>21</v>
      </c>
      <c r="L119" s="1" t="s">
        <v>80</v>
      </c>
      <c r="M119" s="1" t="s">
        <v>143</v>
      </c>
      <c r="N119" s="1" t="s">
        <v>24</v>
      </c>
      <c r="O119" s="1" t="s">
        <v>1232</v>
      </c>
      <c r="P119" s="1" t="s">
        <v>1472</v>
      </c>
      <c r="Q119" s="1" t="s">
        <v>1232</v>
      </c>
      <c r="R119" s="1" t="s">
        <v>1472</v>
      </c>
    </row>
    <row r="120" spans="1:18" x14ac:dyDescent="0.35">
      <c r="A120" s="1" t="s">
        <v>15</v>
      </c>
      <c r="B120" s="1" t="s">
        <v>485</v>
      </c>
      <c r="C120" t="str">
        <f t="shared" si="2"/>
        <v>UPDATE mst_QuerysSqlite SET Id='119' WHERE Id='409'</v>
      </c>
      <c r="D120">
        <f t="shared" si="3"/>
        <v>409</v>
      </c>
      <c r="E120">
        <v>109</v>
      </c>
      <c r="F120" s="1" t="s">
        <v>190</v>
      </c>
      <c r="G120" s="1" t="s">
        <v>18</v>
      </c>
      <c r="H120" s="1" t="s">
        <v>1258</v>
      </c>
      <c r="I120" s="1" t="s">
        <v>1473</v>
      </c>
      <c r="J120" s="1" t="s">
        <v>18</v>
      </c>
      <c r="K120" s="1" t="s">
        <v>135</v>
      </c>
      <c r="L120" s="1" t="s">
        <v>80</v>
      </c>
      <c r="M120" s="1" t="s">
        <v>126</v>
      </c>
      <c r="N120" s="1" t="s">
        <v>24</v>
      </c>
      <c r="O120" s="1" t="s">
        <v>1232</v>
      </c>
      <c r="P120" s="1" t="s">
        <v>1474</v>
      </c>
      <c r="Q120" s="1" t="s">
        <v>1232</v>
      </c>
      <c r="R120" s="1" t="s">
        <v>1474</v>
      </c>
    </row>
    <row r="121" spans="1:18" x14ac:dyDescent="0.35">
      <c r="A121" s="1" t="s">
        <v>15</v>
      </c>
      <c r="B121" s="1" t="s">
        <v>488</v>
      </c>
      <c r="C121" t="str">
        <f t="shared" si="2"/>
        <v>UPDATE mst_QuerysSqlite SET Id='120' WHERE Id='410'</v>
      </c>
      <c r="D121">
        <f t="shared" si="3"/>
        <v>410</v>
      </c>
      <c r="E121">
        <v>110</v>
      </c>
      <c r="F121" s="1" t="s">
        <v>194</v>
      </c>
      <c r="G121" s="1" t="s">
        <v>18</v>
      </c>
      <c r="H121" s="1" t="s">
        <v>1258</v>
      </c>
      <c r="I121" s="1" t="s">
        <v>1475</v>
      </c>
      <c r="J121" s="1" t="s">
        <v>29</v>
      </c>
      <c r="K121" s="1" t="s">
        <v>135</v>
      </c>
      <c r="L121" s="1" t="s">
        <v>80</v>
      </c>
      <c r="M121" s="1" t="s">
        <v>126</v>
      </c>
      <c r="N121" s="1" t="s">
        <v>24</v>
      </c>
      <c r="O121" s="1" t="s">
        <v>1232</v>
      </c>
      <c r="P121" s="1" t="s">
        <v>1476</v>
      </c>
      <c r="Q121" s="1" t="s">
        <v>1232</v>
      </c>
      <c r="R121" s="1" t="s">
        <v>1476</v>
      </c>
    </row>
    <row r="122" spans="1:18" x14ac:dyDescent="0.35">
      <c r="A122" s="1" t="s">
        <v>15</v>
      </c>
      <c r="B122" s="1" t="s">
        <v>492</v>
      </c>
      <c r="C122" t="str">
        <f t="shared" si="2"/>
        <v>UPDATE mst_QuerysSqlite SET Id='121' WHERE Id='411'</v>
      </c>
      <c r="D122">
        <f t="shared" si="3"/>
        <v>411</v>
      </c>
      <c r="E122">
        <v>111</v>
      </c>
      <c r="F122" s="1" t="s">
        <v>113</v>
      </c>
      <c r="G122" s="1" t="s">
        <v>18</v>
      </c>
      <c r="H122" s="1" t="s">
        <v>84</v>
      </c>
      <c r="I122" s="1" t="s">
        <v>1477</v>
      </c>
      <c r="J122" s="1" t="s">
        <v>18</v>
      </c>
      <c r="K122" s="1" t="s">
        <v>21</v>
      </c>
      <c r="L122" s="1" t="s">
        <v>115</v>
      </c>
      <c r="M122" s="1" t="s">
        <v>23</v>
      </c>
      <c r="N122" s="1" t="s">
        <v>24</v>
      </c>
      <c r="O122" s="1" t="s">
        <v>1232</v>
      </c>
      <c r="P122" s="1" t="s">
        <v>1478</v>
      </c>
      <c r="Q122" s="1" t="s">
        <v>1232</v>
      </c>
      <c r="R122" s="1" t="s">
        <v>1478</v>
      </c>
    </row>
    <row r="123" spans="1:18" x14ac:dyDescent="0.35">
      <c r="A123" s="1" t="s">
        <v>15</v>
      </c>
      <c r="B123" s="1" t="s">
        <v>495</v>
      </c>
      <c r="C123" t="str">
        <f t="shared" si="2"/>
        <v>UPDATE mst_QuerysSqlite SET Id='122' WHERE Id='412'</v>
      </c>
      <c r="D123">
        <f t="shared" si="3"/>
        <v>412</v>
      </c>
      <c r="E123">
        <v>112</v>
      </c>
      <c r="F123" s="1" t="s">
        <v>486</v>
      </c>
      <c r="G123" s="1" t="s">
        <v>18</v>
      </c>
      <c r="H123" s="1" t="s">
        <v>1258</v>
      </c>
      <c r="I123" s="1" t="s">
        <v>1479</v>
      </c>
      <c r="J123" s="1" t="s">
        <v>45</v>
      </c>
      <c r="K123" s="1" t="s">
        <v>21</v>
      </c>
      <c r="L123" s="1" t="s">
        <v>115</v>
      </c>
      <c r="M123" s="1" t="s">
        <v>131</v>
      </c>
      <c r="N123" s="1" t="s">
        <v>24</v>
      </c>
      <c r="O123" s="1" t="s">
        <v>1232</v>
      </c>
      <c r="P123" s="1" t="s">
        <v>1480</v>
      </c>
      <c r="Q123" s="1" t="s">
        <v>1232</v>
      </c>
      <c r="R123" s="1" t="s">
        <v>1480</v>
      </c>
    </row>
    <row r="124" spans="1:18" x14ac:dyDescent="0.35">
      <c r="A124" s="1" t="s">
        <v>15</v>
      </c>
      <c r="B124" s="1" t="s">
        <v>499</v>
      </c>
      <c r="C124" t="str">
        <f t="shared" si="2"/>
        <v>UPDATE mst_QuerysSqlite SET Id='123' WHERE Id='413'</v>
      </c>
      <c r="D124">
        <f t="shared" si="3"/>
        <v>413</v>
      </c>
      <c r="E124">
        <v>113</v>
      </c>
      <c r="F124" s="1" t="s">
        <v>489</v>
      </c>
      <c r="G124" s="1" t="s">
        <v>18</v>
      </c>
      <c r="H124" s="1" t="s">
        <v>1258</v>
      </c>
      <c r="I124" s="1" t="s">
        <v>1481</v>
      </c>
      <c r="J124" s="1" t="s">
        <v>19</v>
      </c>
      <c r="K124" s="1" t="s">
        <v>135</v>
      </c>
      <c r="L124" s="1" t="s">
        <v>115</v>
      </c>
      <c r="M124" s="1" t="s">
        <v>126</v>
      </c>
      <c r="N124" s="1" t="s">
        <v>24</v>
      </c>
      <c r="O124" s="1" t="s">
        <v>1232</v>
      </c>
      <c r="P124" s="1" t="s">
        <v>1482</v>
      </c>
      <c r="Q124" s="1" t="s">
        <v>1232</v>
      </c>
      <c r="R124" s="1" t="s">
        <v>1482</v>
      </c>
    </row>
    <row r="125" spans="1:18" x14ac:dyDescent="0.35">
      <c r="A125" s="1" t="s">
        <v>15</v>
      </c>
      <c r="B125" s="1" t="s">
        <v>503</v>
      </c>
      <c r="C125" t="str">
        <f t="shared" si="2"/>
        <v>UPDATE mst_QuerysSqlite SET Id='124' WHERE Id='414'</v>
      </c>
      <c r="D125">
        <f t="shared" si="3"/>
        <v>414</v>
      </c>
      <c r="E125">
        <v>114</v>
      </c>
      <c r="F125" s="1" t="s">
        <v>493</v>
      </c>
      <c r="G125" s="1" t="s">
        <v>18</v>
      </c>
      <c r="H125" s="1" t="s">
        <v>1258</v>
      </c>
      <c r="I125" s="1" t="s">
        <v>1483</v>
      </c>
      <c r="J125" s="1" t="s">
        <v>18</v>
      </c>
      <c r="K125" s="1" t="s">
        <v>135</v>
      </c>
      <c r="L125" s="1" t="s">
        <v>115</v>
      </c>
      <c r="M125" s="1" t="s">
        <v>126</v>
      </c>
      <c r="N125" s="1" t="s">
        <v>24</v>
      </c>
      <c r="O125" s="1" t="s">
        <v>1232</v>
      </c>
      <c r="P125" s="1" t="s">
        <v>1484</v>
      </c>
      <c r="Q125" s="1" t="s">
        <v>1232</v>
      </c>
      <c r="R125" s="1" t="s">
        <v>1484</v>
      </c>
    </row>
    <row r="126" spans="1:18" x14ac:dyDescent="0.35">
      <c r="A126" s="1" t="s">
        <v>15</v>
      </c>
      <c r="B126" s="1" t="s">
        <v>507</v>
      </c>
      <c r="C126" t="str">
        <f t="shared" si="2"/>
        <v>UPDATE mst_QuerysSqlite SET Id='125' WHERE Id='415'</v>
      </c>
      <c r="D126">
        <f t="shared" si="3"/>
        <v>415</v>
      </c>
      <c r="E126">
        <v>115</v>
      </c>
      <c r="F126" s="1" t="s">
        <v>496</v>
      </c>
      <c r="G126" s="1" t="s">
        <v>18</v>
      </c>
      <c r="H126" s="1" t="s">
        <v>1258</v>
      </c>
      <c r="I126" s="1" t="s">
        <v>1485</v>
      </c>
      <c r="J126" s="1" t="s">
        <v>29</v>
      </c>
      <c r="K126" s="1" t="s">
        <v>21</v>
      </c>
      <c r="L126" s="1" t="s">
        <v>115</v>
      </c>
      <c r="M126" s="1" t="s">
        <v>143</v>
      </c>
      <c r="N126" s="1" t="s">
        <v>24</v>
      </c>
      <c r="O126" s="1" t="s">
        <v>1232</v>
      </c>
      <c r="P126" s="1" t="s">
        <v>1486</v>
      </c>
      <c r="Q126" s="1" t="s">
        <v>1232</v>
      </c>
      <c r="R126" s="1" t="s">
        <v>1486</v>
      </c>
    </row>
    <row r="127" spans="1:18" x14ac:dyDescent="0.35">
      <c r="A127" s="1" t="s">
        <v>15</v>
      </c>
      <c r="B127" s="1" t="s">
        <v>510</v>
      </c>
      <c r="C127" t="str">
        <f t="shared" si="2"/>
        <v>UPDATE mst_QuerysSqlite SET Id='126' WHERE Id='416'</v>
      </c>
      <c r="D127">
        <f t="shared" si="3"/>
        <v>416</v>
      </c>
      <c r="E127">
        <v>116</v>
      </c>
      <c r="F127" s="1" t="s">
        <v>500</v>
      </c>
      <c r="G127" s="1" t="s">
        <v>18</v>
      </c>
      <c r="H127" s="1" t="s">
        <v>1258</v>
      </c>
      <c r="I127" s="1" t="s">
        <v>1487</v>
      </c>
      <c r="J127" s="1" t="s">
        <v>18</v>
      </c>
      <c r="K127" s="1" t="s">
        <v>21</v>
      </c>
      <c r="L127" s="1" t="s">
        <v>115</v>
      </c>
      <c r="M127" s="1" t="s">
        <v>148</v>
      </c>
      <c r="N127" s="1" t="s">
        <v>24</v>
      </c>
      <c r="O127" s="1" t="s">
        <v>1232</v>
      </c>
      <c r="P127" s="1" t="s">
        <v>1488</v>
      </c>
      <c r="Q127" s="1" t="s">
        <v>1232</v>
      </c>
      <c r="R127" s="1" t="s">
        <v>1488</v>
      </c>
    </row>
    <row r="128" spans="1:18" x14ac:dyDescent="0.35">
      <c r="A128" s="1" t="s">
        <v>15</v>
      </c>
      <c r="B128" s="1" t="s">
        <v>514</v>
      </c>
      <c r="C128" t="str">
        <f t="shared" si="2"/>
        <v>UPDATE mst_QuerysSqlite SET Id='127' WHERE Id='417'</v>
      </c>
      <c r="D128">
        <f t="shared" si="3"/>
        <v>417</v>
      </c>
      <c r="E128">
        <v>117</v>
      </c>
      <c r="F128" s="1" t="s">
        <v>504</v>
      </c>
      <c r="G128" s="1" t="s">
        <v>18</v>
      </c>
      <c r="H128" s="1" t="s">
        <v>1258</v>
      </c>
      <c r="I128" s="1" t="s">
        <v>1489</v>
      </c>
      <c r="J128" s="1" t="s">
        <v>51</v>
      </c>
      <c r="K128" s="1" t="s">
        <v>21</v>
      </c>
      <c r="L128" s="1" t="s">
        <v>115</v>
      </c>
      <c r="M128" s="1" t="s">
        <v>152</v>
      </c>
      <c r="N128" s="1" t="s">
        <v>24</v>
      </c>
      <c r="O128" s="1" t="s">
        <v>1232</v>
      </c>
      <c r="P128" s="1" t="s">
        <v>1490</v>
      </c>
      <c r="Q128" s="1" t="s">
        <v>1232</v>
      </c>
      <c r="R128" s="1" t="s">
        <v>1490</v>
      </c>
    </row>
    <row r="129" spans="1:18" x14ac:dyDescent="0.35">
      <c r="A129" s="1" t="s">
        <v>15</v>
      </c>
      <c r="B129" s="1" t="s">
        <v>517</v>
      </c>
      <c r="C129" t="str">
        <f t="shared" si="2"/>
        <v>UPDATE mst_QuerysSqlite SET Id='128' WHERE Id='418'</v>
      </c>
      <c r="D129">
        <f t="shared" si="3"/>
        <v>418</v>
      </c>
      <c r="E129">
        <v>118</v>
      </c>
      <c r="F129" s="1" t="s">
        <v>508</v>
      </c>
      <c r="G129" s="1" t="s">
        <v>18</v>
      </c>
      <c r="H129" s="1" t="s">
        <v>1258</v>
      </c>
      <c r="I129" s="1" t="s">
        <v>1491</v>
      </c>
      <c r="J129" s="1" t="s">
        <v>18</v>
      </c>
      <c r="K129" s="1" t="s">
        <v>21</v>
      </c>
      <c r="L129" s="1" t="s">
        <v>115</v>
      </c>
      <c r="M129" s="1" t="s">
        <v>143</v>
      </c>
      <c r="N129" s="1" t="s">
        <v>24</v>
      </c>
      <c r="O129" s="1" t="s">
        <v>1232</v>
      </c>
      <c r="P129" s="1" t="s">
        <v>1492</v>
      </c>
      <c r="Q129" s="1" t="s">
        <v>1232</v>
      </c>
      <c r="R129" s="1" t="s">
        <v>1492</v>
      </c>
    </row>
    <row r="130" spans="1:18" x14ac:dyDescent="0.35">
      <c r="A130" s="1" t="s">
        <v>15</v>
      </c>
      <c r="B130" s="1" t="s">
        <v>521</v>
      </c>
      <c r="C130" t="str">
        <f t="shared" si="2"/>
        <v>UPDATE mst_QuerysSqlite SET Id='129' WHERE Id='419'</v>
      </c>
      <c r="D130">
        <f t="shared" si="3"/>
        <v>419</v>
      </c>
      <c r="E130">
        <v>119</v>
      </c>
      <c r="F130" s="1" t="s">
        <v>511</v>
      </c>
      <c r="G130" s="1" t="s">
        <v>18</v>
      </c>
      <c r="H130" s="1" t="s">
        <v>1258</v>
      </c>
      <c r="I130" s="1" t="s">
        <v>1493</v>
      </c>
      <c r="J130" s="1" t="s">
        <v>18</v>
      </c>
      <c r="K130" s="1" t="s">
        <v>135</v>
      </c>
      <c r="L130" s="1" t="s">
        <v>115</v>
      </c>
      <c r="M130" s="1" t="s">
        <v>126</v>
      </c>
      <c r="N130" s="1" t="s">
        <v>24</v>
      </c>
      <c r="O130" s="1" t="s">
        <v>1232</v>
      </c>
      <c r="P130" s="1" t="s">
        <v>1494</v>
      </c>
      <c r="Q130" s="1" t="s">
        <v>1232</v>
      </c>
      <c r="R130" s="1" t="s">
        <v>1494</v>
      </c>
    </row>
    <row r="131" spans="1:18" x14ac:dyDescent="0.35">
      <c r="A131" s="1" t="s">
        <v>15</v>
      </c>
      <c r="B131" s="1" t="s">
        <v>525</v>
      </c>
      <c r="C131" t="str">
        <f t="shared" ref="C131:C194" si="4">CONCATENATE("UPDATE mst_QuerysSqlite SET Id='",B131,"' WHERE Id='",D131,"'")</f>
        <v>UPDATE mst_QuerysSqlite SET Id='130' WHERE Id='420'</v>
      </c>
      <c r="D131">
        <f t="shared" ref="D131:D194" si="5">E131+300</f>
        <v>420</v>
      </c>
      <c r="E131">
        <v>120</v>
      </c>
      <c r="F131" s="1" t="s">
        <v>515</v>
      </c>
      <c r="G131" s="1" t="s">
        <v>18</v>
      </c>
      <c r="H131" s="1" t="s">
        <v>1258</v>
      </c>
      <c r="I131" s="1" t="s">
        <v>1495</v>
      </c>
      <c r="J131" s="1" t="s">
        <v>29</v>
      </c>
      <c r="K131" s="1" t="s">
        <v>135</v>
      </c>
      <c r="L131" s="1" t="s">
        <v>115</v>
      </c>
      <c r="M131" s="1" t="s">
        <v>126</v>
      </c>
      <c r="N131" s="1" t="s">
        <v>24</v>
      </c>
      <c r="O131" s="1" t="s">
        <v>1232</v>
      </c>
      <c r="P131" s="1" t="s">
        <v>1496</v>
      </c>
      <c r="Q131" s="1" t="s">
        <v>1232</v>
      </c>
      <c r="R131" s="1" t="s">
        <v>1496</v>
      </c>
    </row>
    <row r="132" spans="1:18" x14ac:dyDescent="0.35">
      <c r="A132" s="1" t="s">
        <v>15</v>
      </c>
      <c r="B132" s="1" t="s">
        <v>528</v>
      </c>
      <c r="C132" t="str">
        <f t="shared" si="4"/>
        <v>UPDATE mst_QuerysSqlite SET Id='131' WHERE Id='421'</v>
      </c>
      <c r="D132">
        <f t="shared" si="5"/>
        <v>421</v>
      </c>
      <c r="E132">
        <v>121</v>
      </c>
      <c r="F132" s="1" t="s">
        <v>94</v>
      </c>
      <c r="G132" s="1" t="s">
        <v>18</v>
      </c>
      <c r="H132" s="1" t="s">
        <v>89</v>
      </c>
      <c r="I132" s="1" t="s">
        <v>1497</v>
      </c>
      <c r="J132" s="1" t="s">
        <v>18</v>
      </c>
      <c r="K132" s="1" t="s">
        <v>21</v>
      </c>
      <c r="L132" s="1" t="s">
        <v>96</v>
      </c>
      <c r="M132" s="1" t="s">
        <v>23</v>
      </c>
      <c r="N132" s="1" t="s">
        <v>24</v>
      </c>
      <c r="O132" s="1" t="s">
        <v>1232</v>
      </c>
      <c r="P132" s="1" t="s">
        <v>1498</v>
      </c>
      <c r="Q132" s="1" t="s">
        <v>1232</v>
      </c>
      <c r="R132" s="1" t="s">
        <v>1498</v>
      </c>
    </row>
    <row r="133" spans="1:18" x14ac:dyDescent="0.35">
      <c r="A133" s="1" t="s">
        <v>15</v>
      </c>
      <c r="B133" s="1" t="s">
        <v>532</v>
      </c>
      <c r="C133" t="str">
        <f t="shared" si="4"/>
        <v>UPDATE mst_QuerysSqlite SET Id='132' WHERE Id='422'</v>
      </c>
      <c r="D133">
        <f t="shared" si="5"/>
        <v>422</v>
      </c>
      <c r="E133">
        <v>122</v>
      </c>
      <c r="F133" s="1" t="s">
        <v>385</v>
      </c>
      <c r="G133" s="1" t="s">
        <v>18</v>
      </c>
      <c r="H133" s="1" t="s">
        <v>1258</v>
      </c>
      <c r="I133" s="1" t="s">
        <v>1499</v>
      </c>
      <c r="J133" s="1" t="s">
        <v>51</v>
      </c>
      <c r="K133" s="1" t="s">
        <v>21</v>
      </c>
      <c r="L133" s="1" t="s">
        <v>96</v>
      </c>
      <c r="M133" s="1" t="s">
        <v>131</v>
      </c>
      <c r="N133" s="1" t="s">
        <v>24</v>
      </c>
      <c r="O133" s="1" t="s">
        <v>1232</v>
      </c>
      <c r="P133" s="1" t="s">
        <v>1500</v>
      </c>
      <c r="Q133" s="1" t="s">
        <v>1232</v>
      </c>
      <c r="R133" s="1" t="s">
        <v>1500</v>
      </c>
    </row>
    <row r="134" spans="1:18" x14ac:dyDescent="0.35">
      <c r="A134" s="1" t="s">
        <v>15</v>
      </c>
      <c r="B134" s="1" t="s">
        <v>535</v>
      </c>
      <c r="C134" t="str">
        <f t="shared" si="4"/>
        <v>UPDATE mst_QuerysSqlite SET Id='133' WHERE Id='423'</v>
      </c>
      <c r="D134">
        <f t="shared" si="5"/>
        <v>423</v>
      </c>
      <c r="E134">
        <v>123</v>
      </c>
      <c r="F134" s="1" t="s">
        <v>389</v>
      </c>
      <c r="G134" s="1" t="s">
        <v>18</v>
      </c>
      <c r="H134" s="1" t="s">
        <v>1258</v>
      </c>
      <c r="I134" s="1" t="s">
        <v>1501</v>
      </c>
      <c r="J134" s="1" t="s">
        <v>19</v>
      </c>
      <c r="K134" s="1" t="s">
        <v>135</v>
      </c>
      <c r="L134" s="1" t="s">
        <v>96</v>
      </c>
      <c r="M134" s="1" t="s">
        <v>126</v>
      </c>
      <c r="N134" s="1" t="s">
        <v>24</v>
      </c>
      <c r="O134" s="1" t="s">
        <v>1232</v>
      </c>
      <c r="P134" s="1" t="s">
        <v>1502</v>
      </c>
      <c r="Q134" s="1" t="s">
        <v>1232</v>
      </c>
      <c r="R134" s="1" t="s">
        <v>1502</v>
      </c>
    </row>
    <row r="135" spans="1:18" x14ac:dyDescent="0.35">
      <c r="A135" s="1" t="s">
        <v>15</v>
      </c>
      <c r="B135" s="1" t="s">
        <v>539</v>
      </c>
      <c r="C135" t="str">
        <f t="shared" si="4"/>
        <v>UPDATE mst_QuerysSqlite SET Id='134' WHERE Id='424'</v>
      </c>
      <c r="D135">
        <f t="shared" si="5"/>
        <v>424</v>
      </c>
      <c r="E135">
        <v>124</v>
      </c>
      <c r="F135" s="1" t="s">
        <v>393</v>
      </c>
      <c r="G135" s="1" t="s">
        <v>18</v>
      </c>
      <c r="H135" s="1" t="s">
        <v>1258</v>
      </c>
      <c r="I135" s="1" t="s">
        <v>1503</v>
      </c>
      <c r="J135" s="1" t="s">
        <v>18</v>
      </c>
      <c r="K135" s="1" t="s">
        <v>135</v>
      </c>
      <c r="L135" s="1" t="s">
        <v>96</v>
      </c>
      <c r="M135" s="1" t="s">
        <v>126</v>
      </c>
      <c r="N135" s="1" t="s">
        <v>24</v>
      </c>
      <c r="O135" s="1" t="s">
        <v>1232</v>
      </c>
      <c r="P135" s="1" t="s">
        <v>1504</v>
      </c>
      <c r="Q135" s="1" t="s">
        <v>1232</v>
      </c>
      <c r="R135" s="1" t="s">
        <v>1504</v>
      </c>
    </row>
    <row r="136" spans="1:18" x14ac:dyDescent="0.35">
      <c r="A136" s="1" t="s">
        <v>15</v>
      </c>
      <c r="B136" s="1" t="s">
        <v>542</v>
      </c>
      <c r="C136" t="str">
        <f t="shared" si="4"/>
        <v>UPDATE mst_QuerysSqlite SET Id='135' WHERE Id='425'</v>
      </c>
      <c r="D136">
        <f t="shared" si="5"/>
        <v>425</v>
      </c>
      <c r="E136">
        <v>125</v>
      </c>
      <c r="F136" s="1" t="s">
        <v>397</v>
      </c>
      <c r="G136" s="1" t="s">
        <v>18</v>
      </c>
      <c r="H136" s="1" t="s">
        <v>1258</v>
      </c>
      <c r="I136" s="1" t="s">
        <v>1505</v>
      </c>
      <c r="J136" s="1" t="s">
        <v>29</v>
      </c>
      <c r="K136" s="1" t="s">
        <v>21</v>
      </c>
      <c r="L136" s="1" t="s">
        <v>96</v>
      </c>
      <c r="M136" s="1" t="s">
        <v>143</v>
      </c>
      <c r="N136" s="1" t="s">
        <v>24</v>
      </c>
      <c r="O136" s="1" t="s">
        <v>1232</v>
      </c>
      <c r="P136" s="1" t="s">
        <v>1506</v>
      </c>
      <c r="Q136" s="1" t="s">
        <v>1232</v>
      </c>
      <c r="R136" s="1" t="s">
        <v>1506</v>
      </c>
    </row>
    <row r="137" spans="1:18" x14ac:dyDescent="0.35">
      <c r="A137" s="1" t="s">
        <v>15</v>
      </c>
      <c r="B137" s="1" t="s">
        <v>546</v>
      </c>
      <c r="C137" t="str">
        <f t="shared" si="4"/>
        <v>UPDATE mst_QuerysSqlite SET Id='136' WHERE Id='426'</v>
      </c>
      <c r="D137">
        <f t="shared" si="5"/>
        <v>426</v>
      </c>
      <c r="E137">
        <v>126</v>
      </c>
      <c r="F137" s="1" t="s">
        <v>400</v>
      </c>
      <c r="G137" s="1" t="s">
        <v>18</v>
      </c>
      <c r="H137" s="1" t="s">
        <v>1258</v>
      </c>
      <c r="I137" s="1" t="s">
        <v>1507</v>
      </c>
      <c r="J137" s="1" t="s">
        <v>18</v>
      </c>
      <c r="K137" s="1" t="s">
        <v>21</v>
      </c>
      <c r="L137" s="1" t="s">
        <v>96</v>
      </c>
      <c r="M137" s="1" t="s">
        <v>148</v>
      </c>
      <c r="N137" s="1" t="s">
        <v>24</v>
      </c>
      <c r="O137" s="1" t="s">
        <v>1232</v>
      </c>
      <c r="P137" s="1" t="s">
        <v>1508</v>
      </c>
      <c r="Q137" s="1" t="s">
        <v>1232</v>
      </c>
      <c r="R137" s="1" t="s">
        <v>1508</v>
      </c>
    </row>
    <row r="138" spans="1:18" x14ac:dyDescent="0.35">
      <c r="A138" s="1" t="s">
        <v>15</v>
      </c>
      <c r="B138" s="1" t="s">
        <v>549</v>
      </c>
      <c r="C138" t="str">
        <f t="shared" si="4"/>
        <v>UPDATE mst_QuerysSqlite SET Id='137' WHERE Id='427'</v>
      </c>
      <c r="D138">
        <f t="shared" si="5"/>
        <v>427</v>
      </c>
      <c r="E138">
        <v>127</v>
      </c>
      <c r="F138" s="1" t="s">
        <v>404</v>
      </c>
      <c r="G138" s="1" t="s">
        <v>18</v>
      </c>
      <c r="H138" s="1" t="s">
        <v>1258</v>
      </c>
      <c r="I138" s="1" t="s">
        <v>1509</v>
      </c>
      <c r="J138" s="1" t="s">
        <v>56</v>
      </c>
      <c r="K138" s="1" t="s">
        <v>21</v>
      </c>
      <c r="L138" s="1" t="s">
        <v>96</v>
      </c>
      <c r="M138" s="1" t="s">
        <v>152</v>
      </c>
      <c r="N138" s="1" t="s">
        <v>24</v>
      </c>
      <c r="O138" s="1" t="s">
        <v>1232</v>
      </c>
      <c r="P138" s="1" t="s">
        <v>1510</v>
      </c>
      <c r="Q138" s="1" t="s">
        <v>1232</v>
      </c>
      <c r="R138" s="1" t="s">
        <v>1510</v>
      </c>
    </row>
    <row r="139" spans="1:18" x14ac:dyDescent="0.35">
      <c r="A139" s="1" t="s">
        <v>15</v>
      </c>
      <c r="B139" s="1" t="s">
        <v>553</v>
      </c>
      <c r="C139" t="str">
        <f t="shared" si="4"/>
        <v>UPDATE mst_QuerysSqlite SET Id='138' WHERE Id='428'</v>
      </c>
      <c r="D139">
        <f t="shared" si="5"/>
        <v>428</v>
      </c>
      <c r="E139">
        <v>128</v>
      </c>
      <c r="F139" s="1" t="s">
        <v>407</v>
      </c>
      <c r="G139" s="1" t="s">
        <v>18</v>
      </c>
      <c r="H139" s="1" t="s">
        <v>1258</v>
      </c>
      <c r="I139" s="1" t="s">
        <v>1511</v>
      </c>
      <c r="J139" s="1" t="s">
        <v>18</v>
      </c>
      <c r="K139" s="1" t="s">
        <v>21</v>
      </c>
      <c r="L139" s="1" t="s">
        <v>96</v>
      </c>
      <c r="M139" s="1" t="s">
        <v>143</v>
      </c>
      <c r="N139" s="1" t="s">
        <v>24</v>
      </c>
      <c r="O139" s="1" t="s">
        <v>1232</v>
      </c>
      <c r="P139" s="1" t="s">
        <v>1512</v>
      </c>
      <c r="Q139" s="1" t="s">
        <v>1232</v>
      </c>
      <c r="R139" s="1" t="s">
        <v>1512</v>
      </c>
    </row>
    <row r="140" spans="1:18" x14ac:dyDescent="0.35">
      <c r="A140" s="1" t="s">
        <v>15</v>
      </c>
      <c r="B140" s="1" t="s">
        <v>557</v>
      </c>
      <c r="C140" t="str">
        <f t="shared" si="4"/>
        <v>UPDATE mst_QuerysSqlite SET Id='139' WHERE Id='429'</v>
      </c>
      <c r="D140">
        <f t="shared" si="5"/>
        <v>429</v>
      </c>
      <c r="E140">
        <v>129</v>
      </c>
      <c r="F140" s="1" t="s">
        <v>411</v>
      </c>
      <c r="G140" s="1" t="s">
        <v>18</v>
      </c>
      <c r="H140" s="1" t="s">
        <v>1258</v>
      </c>
      <c r="I140" s="1" t="s">
        <v>1513</v>
      </c>
      <c r="J140" s="1" t="s">
        <v>18</v>
      </c>
      <c r="K140" s="1" t="s">
        <v>135</v>
      </c>
      <c r="L140" s="1" t="s">
        <v>96</v>
      </c>
      <c r="M140" s="1" t="s">
        <v>126</v>
      </c>
      <c r="N140" s="1" t="s">
        <v>24</v>
      </c>
      <c r="O140" s="1" t="s">
        <v>1232</v>
      </c>
      <c r="P140" s="1" t="s">
        <v>1514</v>
      </c>
      <c r="Q140" s="1" t="s">
        <v>1232</v>
      </c>
      <c r="R140" s="1" t="s">
        <v>1514</v>
      </c>
    </row>
    <row r="141" spans="1:18" x14ac:dyDescent="0.35">
      <c r="A141" s="1" t="s">
        <v>15</v>
      </c>
      <c r="B141" s="1" t="s">
        <v>560</v>
      </c>
      <c r="C141" t="str">
        <f t="shared" si="4"/>
        <v>UPDATE mst_QuerysSqlite SET Id='140' WHERE Id='430'</v>
      </c>
      <c r="D141">
        <f t="shared" si="5"/>
        <v>430</v>
      </c>
      <c r="E141">
        <v>130</v>
      </c>
      <c r="F141" s="1" t="s">
        <v>415</v>
      </c>
      <c r="G141" s="1" t="s">
        <v>18</v>
      </c>
      <c r="H141" s="1" t="s">
        <v>1258</v>
      </c>
      <c r="I141" s="1" t="s">
        <v>1515</v>
      </c>
      <c r="J141" s="1" t="s">
        <v>29</v>
      </c>
      <c r="K141" s="1" t="s">
        <v>135</v>
      </c>
      <c r="L141" s="1" t="s">
        <v>96</v>
      </c>
      <c r="M141" s="1" t="s">
        <v>126</v>
      </c>
      <c r="N141" s="1" t="s">
        <v>24</v>
      </c>
      <c r="O141" s="1" t="s">
        <v>1232</v>
      </c>
      <c r="P141" s="1" t="s">
        <v>1516</v>
      </c>
      <c r="Q141" s="1" t="s">
        <v>1232</v>
      </c>
      <c r="R141" s="1" t="s">
        <v>1516</v>
      </c>
    </row>
    <row r="142" spans="1:18" x14ac:dyDescent="0.35">
      <c r="A142" s="1" t="s">
        <v>15</v>
      </c>
      <c r="B142" s="1" t="s">
        <v>564</v>
      </c>
      <c r="C142" t="str">
        <f t="shared" si="4"/>
        <v>UPDATE mst_QuerysSqlite SET Id='141' WHERE Id='431'</v>
      </c>
      <c r="D142">
        <f t="shared" si="5"/>
        <v>431</v>
      </c>
      <c r="E142">
        <v>131</v>
      </c>
      <c r="F142" s="1" t="s">
        <v>828</v>
      </c>
      <c r="G142" s="1" t="s">
        <v>18</v>
      </c>
      <c r="H142" s="1" t="s">
        <v>1123</v>
      </c>
      <c r="I142" s="1" t="s">
        <v>1517</v>
      </c>
      <c r="J142" s="1" t="s">
        <v>18</v>
      </c>
      <c r="K142" s="1" t="s">
        <v>21</v>
      </c>
      <c r="L142" s="1" t="s">
        <v>827</v>
      </c>
      <c r="M142" s="1" t="s">
        <v>23</v>
      </c>
      <c r="N142" s="1" t="s">
        <v>24</v>
      </c>
      <c r="O142" s="1" t="s">
        <v>1232</v>
      </c>
      <c r="P142" s="1" t="s">
        <v>1518</v>
      </c>
      <c r="Q142" s="1" t="s">
        <v>1232</v>
      </c>
      <c r="R142" s="1" t="s">
        <v>1518</v>
      </c>
    </row>
    <row r="143" spans="1:18" x14ac:dyDescent="0.35">
      <c r="A143" s="1" t="s">
        <v>15</v>
      </c>
      <c r="B143" s="1" t="s">
        <v>567</v>
      </c>
      <c r="C143" t="str">
        <f t="shared" si="4"/>
        <v>UPDATE mst_QuerysSqlite SET Id='142' WHERE Id='432'</v>
      </c>
      <c r="D143">
        <f t="shared" si="5"/>
        <v>432</v>
      </c>
      <c r="E143">
        <v>132</v>
      </c>
      <c r="F143" s="1" t="s">
        <v>829</v>
      </c>
      <c r="G143" s="1" t="s">
        <v>18</v>
      </c>
      <c r="H143" s="1" t="s">
        <v>1258</v>
      </c>
      <c r="I143" s="1" t="s">
        <v>1519</v>
      </c>
      <c r="J143" s="1" t="s">
        <v>56</v>
      </c>
      <c r="K143" s="1" t="s">
        <v>21</v>
      </c>
      <c r="L143" s="1" t="s">
        <v>827</v>
      </c>
      <c r="M143" s="1" t="s">
        <v>131</v>
      </c>
      <c r="N143" s="1" t="s">
        <v>24</v>
      </c>
      <c r="O143" s="1" t="s">
        <v>1232</v>
      </c>
      <c r="P143" s="1" t="s">
        <v>1520</v>
      </c>
      <c r="Q143" s="1" t="s">
        <v>1232</v>
      </c>
      <c r="R143" s="1" t="s">
        <v>1520</v>
      </c>
    </row>
    <row r="144" spans="1:18" x14ac:dyDescent="0.35">
      <c r="A144" s="1" t="s">
        <v>15</v>
      </c>
      <c r="B144" s="1" t="s">
        <v>571</v>
      </c>
      <c r="C144" t="str">
        <f t="shared" si="4"/>
        <v>UPDATE mst_QuerysSqlite SET Id='143' WHERE Id='433'</v>
      </c>
      <c r="D144">
        <f t="shared" si="5"/>
        <v>433</v>
      </c>
      <c r="E144">
        <v>133</v>
      </c>
      <c r="F144" s="1" t="s">
        <v>830</v>
      </c>
      <c r="G144" s="1" t="s">
        <v>18</v>
      </c>
      <c r="H144" s="1" t="s">
        <v>1258</v>
      </c>
      <c r="I144" s="1" t="s">
        <v>1521</v>
      </c>
      <c r="J144" s="1" t="s">
        <v>19</v>
      </c>
      <c r="K144" s="1" t="s">
        <v>135</v>
      </c>
      <c r="L144" s="1" t="s">
        <v>827</v>
      </c>
      <c r="M144" s="1" t="s">
        <v>126</v>
      </c>
      <c r="N144" s="1" t="s">
        <v>24</v>
      </c>
      <c r="O144" s="1" t="s">
        <v>1232</v>
      </c>
      <c r="P144" s="1" t="s">
        <v>1522</v>
      </c>
      <c r="Q144" s="1" t="s">
        <v>1232</v>
      </c>
      <c r="R144" s="1" t="s">
        <v>1522</v>
      </c>
    </row>
    <row r="145" spans="1:18" x14ac:dyDescent="0.35">
      <c r="A145" s="1" t="s">
        <v>15</v>
      </c>
      <c r="B145" s="1" t="s">
        <v>574</v>
      </c>
      <c r="C145" t="str">
        <f t="shared" si="4"/>
        <v>UPDATE mst_QuerysSqlite SET Id='144' WHERE Id='434'</v>
      </c>
      <c r="D145">
        <f t="shared" si="5"/>
        <v>434</v>
      </c>
      <c r="E145">
        <v>134</v>
      </c>
      <c r="F145" s="1" t="s">
        <v>831</v>
      </c>
      <c r="G145" s="1" t="s">
        <v>18</v>
      </c>
      <c r="H145" s="1" t="s">
        <v>1258</v>
      </c>
      <c r="I145" s="1" t="s">
        <v>1523</v>
      </c>
      <c r="J145" s="1" t="s">
        <v>18</v>
      </c>
      <c r="K145" s="1" t="s">
        <v>135</v>
      </c>
      <c r="L145" s="1" t="s">
        <v>827</v>
      </c>
      <c r="M145" s="1" t="s">
        <v>126</v>
      </c>
      <c r="N145" s="1" t="s">
        <v>24</v>
      </c>
      <c r="O145" s="1" t="s">
        <v>1232</v>
      </c>
      <c r="P145" s="1" t="s">
        <v>1524</v>
      </c>
      <c r="Q145" s="1" t="s">
        <v>1232</v>
      </c>
      <c r="R145" s="1" t="s">
        <v>1524</v>
      </c>
    </row>
    <row r="146" spans="1:18" x14ac:dyDescent="0.35">
      <c r="A146" s="1" t="s">
        <v>15</v>
      </c>
      <c r="B146" s="1" t="s">
        <v>578</v>
      </c>
      <c r="C146" t="str">
        <f t="shared" si="4"/>
        <v>UPDATE mst_QuerysSqlite SET Id='145' WHERE Id='435'</v>
      </c>
      <c r="D146">
        <f t="shared" si="5"/>
        <v>435</v>
      </c>
      <c r="E146">
        <v>135</v>
      </c>
      <c r="F146" s="1" t="s">
        <v>832</v>
      </c>
      <c r="G146" s="1" t="s">
        <v>18</v>
      </c>
      <c r="H146" s="1" t="s">
        <v>1258</v>
      </c>
      <c r="I146" s="1" t="s">
        <v>1525</v>
      </c>
      <c r="J146" s="1" t="s">
        <v>34</v>
      </c>
      <c r="K146" s="1" t="s">
        <v>21</v>
      </c>
      <c r="L146" s="1" t="s">
        <v>827</v>
      </c>
      <c r="M146" s="1" t="s">
        <v>143</v>
      </c>
      <c r="N146" s="1" t="s">
        <v>24</v>
      </c>
      <c r="O146" s="1" t="s">
        <v>1232</v>
      </c>
      <c r="P146" s="1" t="s">
        <v>1526</v>
      </c>
      <c r="Q146" s="1" t="s">
        <v>1232</v>
      </c>
      <c r="R146" s="1" t="s">
        <v>1526</v>
      </c>
    </row>
    <row r="147" spans="1:18" x14ac:dyDescent="0.35">
      <c r="A147" s="1" t="s">
        <v>15</v>
      </c>
      <c r="B147" s="1" t="s">
        <v>581</v>
      </c>
      <c r="C147" t="str">
        <f t="shared" si="4"/>
        <v>UPDATE mst_QuerysSqlite SET Id='146' WHERE Id='436'</v>
      </c>
      <c r="D147">
        <f t="shared" si="5"/>
        <v>436</v>
      </c>
      <c r="E147">
        <v>136</v>
      </c>
      <c r="F147" s="1" t="s">
        <v>833</v>
      </c>
      <c r="G147" s="1" t="s">
        <v>18</v>
      </c>
      <c r="H147" s="1" t="s">
        <v>1258</v>
      </c>
      <c r="I147" s="1" t="s">
        <v>1527</v>
      </c>
      <c r="J147" s="1" t="s">
        <v>18</v>
      </c>
      <c r="K147" s="1" t="s">
        <v>21</v>
      </c>
      <c r="L147" s="1" t="s">
        <v>827</v>
      </c>
      <c r="M147" s="1" t="s">
        <v>148</v>
      </c>
      <c r="N147" s="1" t="s">
        <v>24</v>
      </c>
      <c r="O147" s="1" t="s">
        <v>1232</v>
      </c>
      <c r="P147" s="1" t="s">
        <v>1528</v>
      </c>
      <c r="Q147" s="1" t="s">
        <v>1232</v>
      </c>
      <c r="R147" s="1" t="s">
        <v>1528</v>
      </c>
    </row>
    <row r="148" spans="1:18" x14ac:dyDescent="0.35">
      <c r="A148" s="1" t="s">
        <v>15</v>
      </c>
      <c r="B148" s="1" t="s">
        <v>585</v>
      </c>
      <c r="C148" t="str">
        <f t="shared" si="4"/>
        <v>UPDATE mst_QuerysSqlite SET Id='147' WHERE Id='437'</v>
      </c>
      <c r="D148">
        <f t="shared" si="5"/>
        <v>437</v>
      </c>
      <c r="E148">
        <v>137</v>
      </c>
      <c r="F148" s="1" t="s">
        <v>834</v>
      </c>
      <c r="G148" s="1" t="s">
        <v>18</v>
      </c>
      <c r="H148" s="1" t="s">
        <v>1258</v>
      </c>
      <c r="I148" s="1" t="s">
        <v>1529</v>
      </c>
      <c r="J148" s="1" t="s">
        <v>67</v>
      </c>
      <c r="K148" s="1" t="s">
        <v>21</v>
      </c>
      <c r="L148" s="1" t="s">
        <v>827</v>
      </c>
      <c r="M148" s="1" t="s">
        <v>152</v>
      </c>
      <c r="N148" s="1" t="s">
        <v>24</v>
      </c>
      <c r="O148" s="1" t="s">
        <v>1232</v>
      </c>
      <c r="P148" s="1" t="s">
        <v>1530</v>
      </c>
      <c r="Q148" s="1" t="s">
        <v>1232</v>
      </c>
      <c r="R148" s="1" t="s">
        <v>1530</v>
      </c>
    </row>
    <row r="149" spans="1:18" x14ac:dyDescent="0.35">
      <c r="A149" s="1" t="s">
        <v>15</v>
      </c>
      <c r="B149" s="1" t="s">
        <v>588</v>
      </c>
      <c r="C149" t="str">
        <f t="shared" si="4"/>
        <v>UPDATE mst_QuerysSqlite SET Id='148' WHERE Id='438'</v>
      </c>
      <c r="D149">
        <f t="shared" si="5"/>
        <v>438</v>
      </c>
      <c r="E149">
        <v>138</v>
      </c>
      <c r="F149" s="1" t="s">
        <v>835</v>
      </c>
      <c r="G149" s="1" t="s">
        <v>18</v>
      </c>
      <c r="H149" s="1" t="s">
        <v>1258</v>
      </c>
      <c r="I149" s="1" t="s">
        <v>1531</v>
      </c>
      <c r="J149" s="1" t="s">
        <v>18</v>
      </c>
      <c r="K149" s="1" t="s">
        <v>21</v>
      </c>
      <c r="L149" s="1" t="s">
        <v>827</v>
      </c>
      <c r="M149" s="1" t="s">
        <v>143</v>
      </c>
      <c r="N149" s="1" t="s">
        <v>24</v>
      </c>
      <c r="O149" s="1" t="s">
        <v>1232</v>
      </c>
      <c r="P149" s="1" t="s">
        <v>1532</v>
      </c>
      <c r="Q149" s="1" t="s">
        <v>1232</v>
      </c>
      <c r="R149" s="1" t="s">
        <v>1532</v>
      </c>
    </row>
    <row r="150" spans="1:18" x14ac:dyDescent="0.35">
      <c r="A150" s="1" t="s">
        <v>15</v>
      </c>
      <c r="B150" s="1" t="s">
        <v>592</v>
      </c>
      <c r="C150" t="str">
        <f t="shared" si="4"/>
        <v>UPDATE mst_QuerysSqlite SET Id='149' WHERE Id='439'</v>
      </c>
      <c r="D150">
        <f t="shared" si="5"/>
        <v>439</v>
      </c>
      <c r="E150">
        <v>139</v>
      </c>
      <c r="F150" s="1" t="s">
        <v>836</v>
      </c>
      <c r="G150" s="1" t="s">
        <v>18</v>
      </c>
      <c r="H150" s="1" t="s">
        <v>1258</v>
      </c>
      <c r="I150" s="1" t="s">
        <v>1533</v>
      </c>
      <c r="J150" s="1" t="s">
        <v>18</v>
      </c>
      <c r="K150" s="1" t="s">
        <v>135</v>
      </c>
      <c r="L150" s="1" t="s">
        <v>827</v>
      </c>
      <c r="M150" s="1" t="s">
        <v>126</v>
      </c>
      <c r="N150" s="1" t="s">
        <v>24</v>
      </c>
      <c r="O150" s="1" t="s">
        <v>1232</v>
      </c>
      <c r="P150" s="1" t="s">
        <v>1534</v>
      </c>
      <c r="Q150" s="1" t="s">
        <v>1232</v>
      </c>
      <c r="R150" s="1" t="s">
        <v>1534</v>
      </c>
    </row>
    <row r="151" spans="1:18" x14ac:dyDescent="0.35">
      <c r="A151" s="1" t="s">
        <v>15</v>
      </c>
      <c r="B151" s="1" t="s">
        <v>595</v>
      </c>
      <c r="C151" t="str">
        <f t="shared" si="4"/>
        <v>UPDATE mst_QuerysSqlite SET Id='150' WHERE Id='440'</v>
      </c>
      <c r="D151">
        <f t="shared" si="5"/>
        <v>440</v>
      </c>
      <c r="E151">
        <v>140</v>
      </c>
      <c r="F151" s="1" t="s">
        <v>837</v>
      </c>
      <c r="G151" s="1" t="s">
        <v>18</v>
      </c>
      <c r="H151" s="1" t="s">
        <v>1258</v>
      </c>
      <c r="I151" s="1" t="s">
        <v>1535</v>
      </c>
      <c r="J151" s="1" t="s">
        <v>34</v>
      </c>
      <c r="K151" s="1" t="s">
        <v>135</v>
      </c>
      <c r="L151" s="1" t="s">
        <v>827</v>
      </c>
      <c r="M151" s="1" t="s">
        <v>126</v>
      </c>
      <c r="N151" s="1" t="s">
        <v>24</v>
      </c>
      <c r="O151" s="1" t="s">
        <v>1232</v>
      </c>
      <c r="P151" s="1" t="s">
        <v>1536</v>
      </c>
      <c r="Q151" s="1" t="s">
        <v>1232</v>
      </c>
      <c r="R151" s="1" t="s">
        <v>1536</v>
      </c>
    </row>
    <row r="152" spans="1:18" x14ac:dyDescent="0.35">
      <c r="A152" s="1" t="s">
        <v>15</v>
      </c>
      <c r="B152" s="1" t="s">
        <v>599</v>
      </c>
      <c r="C152" t="str">
        <f t="shared" si="4"/>
        <v>UPDATE mst_QuerysSqlite SET Id='151' WHERE Id='441'</v>
      </c>
      <c r="D152">
        <f t="shared" si="5"/>
        <v>441</v>
      </c>
      <c r="E152">
        <v>141</v>
      </c>
      <c r="F152" s="1" t="s">
        <v>109</v>
      </c>
      <c r="G152" s="1" t="s">
        <v>18</v>
      </c>
      <c r="H152" s="1" t="s">
        <v>1126</v>
      </c>
      <c r="I152" s="1" t="s">
        <v>1537</v>
      </c>
      <c r="J152" s="1" t="s">
        <v>18</v>
      </c>
      <c r="K152" s="1" t="s">
        <v>21</v>
      </c>
      <c r="L152" s="1" t="s">
        <v>111</v>
      </c>
      <c r="M152" s="1" t="s">
        <v>23</v>
      </c>
      <c r="N152" s="1" t="s">
        <v>24</v>
      </c>
      <c r="O152" s="1" t="s">
        <v>1232</v>
      </c>
      <c r="P152" s="1" t="s">
        <v>1538</v>
      </c>
      <c r="Q152" s="1" t="s">
        <v>1232</v>
      </c>
      <c r="R152" s="1" t="s">
        <v>1538</v>
      </c>
    </row>
    <row r="153" spans="1:18" x14ac:dyDescent="0.35">
      <c r="A153" s="1" t="s">
        <v>15</v>
      </c>
      <c r="B153" s="1" t="s">
        <v>602</v>
      </c>
      <c r="C153" t="str">
        <f t="shared" si="4"/>
        <v>UPDATE mst_QuerysSqlite SET Id='152' WHERE Id='442'</v>
      </c>
      <c r="D153">
        <f t="shared" si="5"/>
        <v>442</v>
      </c>
      <c r="E153">
        <v>142</v>
      </c>
      <c r="F153" s="1" t="s">
        <v>452</v>
      </c>
      <c r="G153" s="1" t="s">
        <v>18</v>
      </c>
      <c r="H153" s="1" t="s">
        <v>1258</v>
      </c>
      <c r="I153" s="1" t="s">
        <v>1539</v>
      </c>
      <c r="J153" s="1" t="s">
        <v>78</v>
      </c>
      <c r="K153" s="1" t="s">
        <v>21</v>
      </c>
      <c r="L153" s="1" t="s">
        <v>111</v>
      </c>
      <c r="M153" s="1" t="s">
        <v>131</v>
      </c>
      <c r="N153" s="1" t="s">
        <v>24</v>
      </c>
      <c r="O153" s="1" t="s">
        <v>1232</v>
      </c>
      <c r="P153" s="1" t="s">
        <v>1540</v>
      </c>
      <c r="Q153" s="1" t="s">
        <v>1232</v>
      </c>
      <c r="R153" s="1" t="s">
        <v>1540</v>
      </c>
    </row>
    <row r="154" spans="1:18" x14ac:dyDescent="0.35">
      <c r="A154" s="1" t="s">
        <v>15</v>
      </c>
      <c r="B154" s="1" t="s">
        <v>606</v>
      </c>
      <c r="C154" t="str">
        <f t="shared" si="4"/>
        <v>UPDATE mst_QuerysSqlite SET Id='153' WHERE Id='443'</v>
      </c>
      <c r="D154">
        <f t="shared" si="5"/>
        <v>443</v>
      </c>
      <c r="E154">
        <v>143</v>
      </c>
      <c r="F154" s="1" t="s">
        <v>456</v>
      </c>
      <c r="G154" s="1" t="s">
        <v>18</v>
      </c>
      <c r="H154" s="1" t="s">
        <v>1258</v>
      </c>
      <c r="I154" s="1" t="s">
        <v>1541</v>
      </c>
      <c r="J154" s="1" t="s">
        <v>19</v>
      </c>
      <c r="K154" s="1" t="s">
        <v>135</v>
      </c>
      <c r="L154" s="1" t="s">
        <v>111</v>
      </c>
      <c r="M154" s="1" t="s">
        <v>126</v>
      </c>
      <c r="N154" s="1" t="s">
        <v>24</v>
      </c>
      <c r="O154" s="1" t="s">
        <v>1232</v>
      </c>
      <c r="P154" s="1" t="s">
        <v>1542</v>
      </c>
      <c r="Q154" s="1" t="s">
        <v>1232</v>
      </c>
      <c r="R154" s="1" t="s">
        <v>1542</v>
      </c>
    </row>
    <row r="155" spans="1:18" x14ac:dyDescent="0.35">
      <c r="A155" s="1" t="s">
        <v>15</v>
      </c>
      <c r="B155" s="1" t="s">
        <v>610</v>
      </c>
      <c r="C155" t="str">
        <f t="shared" si="4"/>
        <v>UPDATE mst_QuerysSqlite SET Id='154' WHERE Id='444'</v>
      </c>
      <c r="D155">
        <f t="shared" si="5"/>
        <v>444</v>
      </c>
      <c r="E155">
        <v>144</v>
      </c>
      <c r="F155" s="1" t="s">
        <v>459</v>
      </c>
      <c r="G155" s="1" t="s">
        <v>18</v>
      </c>
      <c r="H155" s="1" t="s">
        <v>1258</v>
      </c>
      <c r="I155" s="1" t="s">
        <v>1543</v>
      </c>
      <c r="J155" s="1" t="s">
        <v>18</v>
      </c>
      <c r="K155" s="1" t="s">
        <v>135</v>
      </c>
      <c r="L155" s="1" t="s">
        <v>111</v>
      </c>
      <c r="M155" s="1" t="s">
        <v>126</v>
      </c>
      <c r="N155" s="1" t="s">
        <v>24</v>
      </c>
      <c r="O155" s="1" t="s">
        <v>1232</v>
      </c>
      <c r="P155" s="1" t="s">
        <v>1544</v>
      </c>
      <c r="Q155" s="1" t="s">
        <v>1232</v>
      </c>
      <c r="R155" s="1" t="s">
        <v>1544</v>
      </c>
    </row>
    <row r="156" spans="1:18" x14ac:dyDescent="0.35">
      <c r="A156" s="1" t="s">
        <v>15</v>
      </c>
      <c r="B156" s="1" t="s">
        <v>613</v>
      </c>
      <c r="C156" t="str">
        <f t="shared" si="4"/>
        <v>UPDATE mst_QuerysSqlite SET Id='155' WHERE Id='445'</v>
      </c>
      <c r="D156">
        <f t="shared" si="5"/>
        <v>445</v>
      </c>
      <c r="E156">
        <v>145</v>
      </c>
      <c r="F156" s="1" t="s">
        <v>463</v>
      </c>
      <c r="G156" s="1" t="s">
        <v>18</v>
      </c>
      <c r="H156" s="1" t="s">
        <v>1258</v>
      </c>
      <c r="I156" s="1" t="s">
        <v>1545</v>
      </c>
      <c r="J156" s="1" t="s">
        <v>19</v>
      </c>
      <c r="K156" s="1" t="s">
        <v>21</v>
      </c>
      <c r="L156" s="1" t="s">
        <v>111</v>
      </c>
      <c r="M156" s="1" t="s">
        <v>143</v>
      </c>
      <c r="N156" s="1" t="s">
        <v>24</v>
      </c>
      <c r="O156" s="1" t="s">
        <v>1232</v>
      </c>
      <c r="P156" s="1" t="s">
        <v>1546</v>
      </c>
      <c r="Q156" s="1" t="s">
        <v>1232</v>
      </c>
      <c r="R156" s="1" t="s">
        <v>1546</v>
      </c>
    </row>
    <row r="157" spans="1:18" x14ac:dyDescent="0.35">
      <c r="A157" s="1" t="s">
        <v>15</v>
      </c>
      <c r="B157" s="1" t="s">
        <v>617</v>
      </c>
      <c r="C157" t="str">
        <f t="shared" si="4"/>
        <v>UPDATE mst_QuerysSqlite SET Id='156' WHERE Id='446'</v>
      </c>
      <c r="D157">
        <f t="shared" si="5"/>
        <v>446</v>
      </c>
      <c r="E157">
        <v>146</v>
      </c>
      <c r="F157" s="1" t="s">
        <v>467</v>
      </c>
      <c r="G157" s="1" t="s">
        <v>18</v>
      </c>
      <c r="H157" s="1" t="s">
        <v>1258</v>
      </c>
      <c r="I157" s="1" t="s">
        <v>1547</v>
      </c>
      <c r="J157" s="1" t="s">
        <v>18</v>
      </c>
      <c r="K157" s="1" t="s">
        <v>21</v>
      </c>
      <c r="L157" s="1" t="s">
        <v>111</v>
      </c>
      <c r="M157" s="1" t="s">
        <v>148</v>
      </c>
      <c r="N157" s="1" t="s">
        <v>24</v>
      </c>
      <c r="O157" s="1" t="s">
        <v>1232</v>
      </c>
      <c r="P157" s="1" t="s">
        <v>1548</v>
      </c>
      <c r="Q157" s="1" t="s">
        <v>1232</v>
      </c>
      <c r="R157" s="1" t="s">
        <v>1548</v>
      </c>
    </row>
    <row r="158" spans="1:18" x14ac:dyDescent="0.35">
      <c r="A158" s="1" t="s">
        <v>15</v>
      </c>
      <c r="B158" s="1" t="s">
        <v>620</v>
      </c>
      <c r="C158" t="str">
        <f t="shared" si="4"/>
        <v>UPDATE mst_QuerysSqlite SET Id='157' WHERE Id='447'</v>
      </c>
      <c r="D158">
        <f t="shared" si="5"/>
        <v>447</v>
      </c>
      <c r="E158">
        <v>147</v>
      </c>
      <c r="F158" s="1" t="s">
        <v>470</v>
      </c>
      <c r="G158" s="1" t="s">
        <v>18</v>
      </c>
      <c r="H158" s="1" t="s">
        <v>1258</v>
      </c>
      <c r="I158" s="1" t="s">
        <v>1549</v>
      </c>
      <c r="J158" s="1" t="s">
        <v>84</v>
      </c>
      <c r="K158" s="1" t="s">
        <v>21</v>
      </c>
      <c r="L158" s="1" t="s">
        <v>111</v>
      </c>
      <c r="M158" s="1" t="s">
        <v>152</v>
      </c>
      <c r="N158" s="1" t="s">
        <v>24</v>
      </c>
      <c r="O158" s="1" t="s">
        <v>1232</v>
      </c>
      <c r="P158" s="1" t="s">
        <v>1550</v>
      </c>
      <c r="Q158" s="1" t="s">
        <v>1232</v>
      </c>
      <c r="R158" s="1" t="s">
        <v>1550</v>
      </c>
    </row>
    <row r="159" spans="1:18" x14ac:dyDescent="0.35">
      <c r="A159" s="1" t="s">
        <v>15</v>
      </c>
      <c r="B159" s="1" t="s">
        <v>624</v>
      </c>
      <c r="C159" t="str">
        <f t="shared" si="4"/>
        <v>UPDATE mst_QuerysSqlite SET Id='158' WHERE Id='448'</v>
      </c>
      <c r="D159">
        <f t="shared" si="5"/>
        <v>448</v>
      </c>
      <c r="E159">
        <v>148</v>
      </c>
      <c r="F159" s="1" t="s">
        <v>474</v>
      </c>
      <c r="G159" s="1" t="s">
        <v>18</v>
      </c>
      <c r="H159" s="1" t="s">
        <v>1258</v>
      </c>
      <c r="I159" s="1" t="s">
        <v>1551</v>
      </c>
      <c r="J159" s="1" t="s">
        <v>18</v>
      </c>
      <c r="K159" s="1" t="s">
        <v>21</v>
      </c>
      <c r="L159" s="1" t="s">
        <v>111</v>
      </c>
      <c r="M159" s="1" t="s">
        <v>143</v>
      </c>
      <c r="N159" s="1" t="s">
        <v>24</v>
      </c>
      <c r="O159" s="1" t="s">
        <v>1232</v>
      </c>
      <c r="P159" s="1" t="s">
        <v>1552</v>
      </c>
      <c r="Q159" s="1" t="s">
        <v>1232</v>
      </c>
      <c r="R159" s="1" t="s">
        <v>1552</v>
      </c>
    </row>
    <row r="160" spans="1:18" x14ac:dyDescent="0.35">
      <c r="A160" s="1" t="s">
        <v>15</v>
      </c>
      <c r="B160" s="1" t="s">
        <v>627</v>
      </c>
      <c r="C160" t="str">
        <f t="shared" si="4"/>
        <v>UPDATE mst_QuerysSqlite SET Id='159' WHERE Id='449'</v>
      </c>
      <c r="D160">
        <f t="shared" si="5"/>
        <v>449</v>
      </c>
      <c r="E160">
        <v>149</v>
      </c>
      <c r="F160" s="1" t="s">
        <v>478</v>
      </c>
      <c r="G160" s="1" t="s">
        <v>18</v>
      </c>
      <c r="H160" s="1" t="s">
        <v>1258</v>
      </c>
      <c r="I160" s="1" t="s">
        <v>1553</v>
      </c>
      <c r="J160" s="1" t="s">
        <v>18</v>
      </c>
      <c r="K160" s="1" t="s">
        <v>135</v>
      </c>
      <c r="L160" s="1" t="s">
        <v>111</v>
      </c>
      <c r="M160" s="1" t="s">
        <v>126</v>
      </c>
      <c r="N160" s="1" t="s">
        <v>24</v>
      </c>
      <c r="O160" s="1" t="s">
        <v>1232</v>
      </c>
      <c r="P160" s="1" t="s">
        <v>1554</v>
      </c>
      <c r="Q160" s="1" t="s">
        <v>1232</v>
      </c>
      <c r="R160" s="1" t="s">
        <v>1554</v>
      </c>
    </row>
    <row r="161" spans="1:18" x14ac:dyDescent="0.35">
      <c r="A161" s="1" t="s">
        <v>15</v>
      </c>
      <c r="B161" s="1" t="s">
        <v>631</v>
      </c>
      <c r="C161" t="str">
        <f t="shared" si="4"/>
        <v>UPDATE mst_QuerysSqlite SET Id='160' WHERE Id='450'</v>
      </c>
      <c r="D161">
        <f t="shared" si="5"/>
        <v>450</v>
      </c>
      <c r="E161">
        <v>150</v>
      </c>
      <c r="F161" s="1" t="s">
        <v>482</v>
      </c>
      <c r="G161" s="1" t="s">
        <v>18</v>
      </c>
      <c r="H161" s="1" t="s">
        <v>1258</v>
      </c>
      <c r="I161" s="1" t="s">
        <v>1555</v>
      </c>
      <c r="J161" s="1" t="s">
        <v>19</v>
      </c>
      <c r="K161" s="1" t="s">
        <v>135</v>
      </c>
      <c r="L161" s="1" t="s">
        <v>111</v>
      </c>
      <c r="M161" s="1" t="s">
        <v>126</v>
      </c>
      <c r="N161" s="1" t="s">
        <v>24</v>
      </c>
      <c r="O161" s="1" t="s">
        <v>1232</v>
      </c>
      <c r="P161" s="1" t="s">
        <v>1556</v>
      </c>
      <c r="Q161" s="1" t="s">
        <v>1232</v>
      </c>
      <c r="R161" s="1" t="s">
        <v>1556</v>
      </c>
    </row>
    <row r="162" spans="1:18" x14ac:dyDescent="0.35">
      <c r="A162" s="1" t="s">
        <v>15</v>
      </c>
      <c r="B162" s="1" t="s">
        <v>635</v>
      </c>
      <c r="C162" t="str">
        <f t="shared" si="4"/>
        <v>UPDATE mst_QuerysSqlite SET Id='161' WHERE Id='451'</v>
      </c>
      <c r="D162">
        <f t="shared" si="5"/>
        <v>451</v>
      </c>
      <c r="E162">
        <v>151</v>
      </c>
      <c r="F162" s="1" t="s">
        <v>751</v>
      </c>
      <c r="G162" s="1" t="s">
        <v>18</v>
      </c>
      <c r="H162" s="1" t="s">
        <v>104</v>
      </c>
      <c r="I162" s="1" t="s">
        <v>1557</v>
      </c>
      <c r="J162" s="1" t="s">
        <v>18</v>
      </c>
      <c r="K162" s="1" t="s">
        <v>21</v>
      </c>
      <c r="L162" s="1" t="s">
        <v>753</v>
      </c>
      <c r="M162" s="1" t="s">
        <v>23</v>
      </c>
      <c r="N162" s="1" t="s">
        <v>24</v>
      </c>
      <c r="O162" s="1" t="s">
        <v>1232</v>
      </c>
      <c r="P162" s="1" t="s">
        <v>1558</v>
      </c>
      <c r="Q162" s="1" t="s">
        <v>1232</v>
      </c>
      <c r="R162" s="1" t="s">
        <v>1558</v>
      </c>
    </row>
    <row r="163" spans="1:18" x14ac:dyDescent="0.35">
      <c r="A163" s="1" t="s">
        <v>15</v>
      </c>
      <c r="B163" s="1" t="s">
        <v>638</v>
      </c>
      <c r="C163" t="str">
        <f t="shared" si="4"/>
        <v>UPDATE mst_QuerysSqlite SET Id='162' WHERE Id='452'</v>
      </c>
      <c r="D163">
        <f t="shared" si="5"/>
        <v>452</v>
      </c>
      <c r="E163">
        <v>152</v>
      </c>
      <c r="F163" s="1" t="s">
        <v>756</v>
      </c>
      <c r="G163" s="1" t="s">
        <v>18</v>
      </c>
      <c r="H163" s="1" t="s">
        <v>1258</v>
      </c>
      <c r="I163" s="1" t="s">
        <v>1559</v>
      </c>
      <c r="J163" s="1" t="s">
        <v>34</v>
      </c>
      <c r="K163" s="1" t="s">
        <v>21</v>
      </c>
      <c r="L163" s="1" t="s">
        <v>753</v>
      </c>
      <c r="M163" s="1" t="s">
        <v>131</v>
      </c>
      <c r="N163" s="1" t="s">
        <v>24</v>
      </c>
      <c r="O163" s="1" t="s">
        <v>1232</v>
      </c>
      <c r="P163" s="1" t="s">
        <v>1560</v>
      </c>
      <c r="Q163" s="1" t="s">
        <v>1232</v>
      </c>
      <c r="R163" s="1" t="s">
        <v>1560</v>
      </c>
    </row>
    <row r="164" spans="1:18" x14ac:dyDescent="0.35">
      <c r="A164" s="1" t="s">
        <v>15</v>
      </c>
      <c r="B164" s="1" t="s">
        <v>642</v>
      </c>
      <c r="C164" t="str">
        <f t="shared" si="4"/>
        <v>UPDATE mst_QuerysSqlite SET Id='163' WHERE Id='453'</v>
      </c>
      <c r="D164">
        <f t="shared" si="5"/>
        <v>453</v>
      </c>
      <c r="E164">
        <v>153</v>
      </c>
      <c r="F164" s="1" t="s">
        <v>760</v>
      </c>
      <c r="G164" s="1" t="s">
        <v>18</v>
      </c>
      <c r="H164" s="1" t="s">
        <v>1258</v>
      </c>
      <c r="I164" s="1" t="s">
        <v>1561</v>
      </c>
      <c r="J164" s="1" t="s">
        <v>18</v>
      </c>
      <c r="K164" s="1" t="s">
        <v>135</v>
      </c>
      <c r="L164" s="1" t="s">
        <v>753</v>
      </c>
      <c r="M164" s="1" t="s">
        <v>126</v>
      </c>
      <c r="N164" s="1" t="s">
        <v>24</v>
      </c>
      <c r="O164" s="1" t="s">
        <v>1232</v>
      </c>
      <c r="P164" s="1" t="s">
        <v>1562</v>
      </c>
      <c r="Q164" s="1" t="s">
        <v>1232</v>
      </c>
      <c r="R164" s="1" t="s">
        <v>1562</v>
      </c>
    </row>
    <row r="165" spans="1:18" x14ac:dyDescent="0.35">
      <c r="A165" s="1" t="s">
        <v>15</v>
      </c>
      <c r="B165" s="1" t="s">
        <v>645</v>
      </c>
      <c r="C165" t="str">
        <f t="shared" si="4"/>
        <v>UPDATE mst_QuerysSqlite SET Id='164' WHERE Id='454'</v>
      </c>
      <c r="D165">
        <f t="shared" si="5"/>
        <v>454</v>
      </c>
      <c r="E165">
        <v>154</v>
      </c>
      <c r="F165" s="1" t="s">
        <v>764</v>
      </c>
      <c r="G165" s="1" t="s">
        <v>18</v>
      </c>
      <c r="H165" s="1" t="s">
        <v>1258</v>
      </c>
      <c r="I165" s="1" t="s">
        <v>1231</v>
      </c>
      <c r="J165" s="1" t="s">
        <v>29</v>
      </c>
      <c r="K165" s="1" t="s">
        <v>21</v>
      </c>
      <c r="L165" s="1" t="s">
        <v>753</v>
      </c>
      <c r="M165" s="1" t="s">
        <v>143</v>
      </c>
      <c r="N165" s="1" t="s">
        <v>24</v>
      </c>
      <c r="O165" s="1" t="s">
        <v>1232</v>
      </c>
      <c r="P165" s="1" t="s">
        <v>1563</v>
      </c>
      <c r="Q165" s="1" t="s">
        <v>1232</v>
      </c>
      <c r="R165" s="1" t="s">
        <v>1563</v>
      </c>
    </row>
    <row r="166" spans="1:18" x14ac:dyDescent="0.35">
      <c r="A166" s="1" t="s">
        <v>15</v>
      </c>
      <c r="B166" s="1" t="s">
        <v>649</v>
      </c>
      <c r="C166" t="str">
        <f t="shared" si="4"/>
        <v>UPDATE mst_QuerysSqlite SET Id='165' WHERE Id='455'</v>
      </c>
      <c r="D166">
        <f t="shared" si="5"/>
        <v>455</v>
      </c>
      <c r="E166">
        <v>155</v>
      </c>
      <c r="F166" s="1" t="s">
        <v>767</v>
      </c>
      <c r="G166" s="1" t="s">
        <v>18</v>
      </c>
      <c r="H166" s="1" t="s">
        <v>1258</v>
      </c>
      <c r="I166" s="1" t="s">
        <v>1564</v>
      </c>
      <c r="J166" s="1" t="s">
        <v>18</v>
      </c>
      <c r="K166" s="1" t="s">
        <v>21</v>
      </c>
      <c r="L166" s="1" t="s">
        <v>753</v>
      </c>
      <c r="M166" s="1" t="s">
        <v>148</v>
      </c>
      <c r="N166" s="1" t="s">
        <v>24</v>
      </c>
      <c r="O166" s="1" t="s">
        <v>1232</v>
      </c>
      <c r="P166" s="1" t="s">
        <v>1565</v>
      </c>
      <c r="Q166" s="1" t="s">
        <v>1232</v>
      </c>
      <c r="R166" s="1" t="s">
        <v>1565</v>
      </c>
    </row>
    <row r="167" spans="1:18" x14ac:dyDescent="0.35">
      <c r="A167" s="1" t="s">
        <v>15</v>
      </c>
      <c r="B167" s="1" t="s">
        <v>653</v>
      </c>
      <c r="C167" t="str">
        <f t="shared" si="4"/>
        <v>UPDATE mst_QuerysSqlite SET Id='166' WHERE Id='456'</v>
      </c>
      <c r="D167">
        <f t="shared" si="5"/>
        <v>456</v>
      </c>
      <c r="E167">
        <v>156</v>
      </c>
      <c r="F167" s="1" t="s">
        <v>771</v>
      </c>
      <c r="G167" s="1" t="s">
        <v>18</v>
      </c>
      <c r="H167" s="1" t="s">
        <v>1258</v>
      </c>
      <c r="I167" s="1" t="s">
        <v>1566</v>
      </c>
      <c r="J167" s="1" t="s">
        <v>45</v>
      </c>
      <c r="K167" s="1" t="s">
        <v>21</v>
      </c>
      <c r="L167" s="1" t="s">
        <v>753</v>
      </c>
      <c r="M167" s="1" t="s">
        <v>152</v>
      </c>
      <c r="N167" s="1" t="s">
        <v>24</v>
      </c>
      <c r="O167" s="1" t="s">
        <v>1232</v>
      </c>
      <c r="P167" s="1" t="s">
        <v>1567</v>
      </c>
      <c r="Q167" s="1" t="s">
        <v>1232</v>
      </c>
      <c r="R167" s="1" t="s">
        <v>1567</v>
      </c>
    </row>
    <row r="168" spans="1:18" x14ac:dyDescent="0.35">
      <c r="A168" s="1" t="s">
        <v>15</v>
      </c>
      <c r="B168" s="1" t="s">
        <v>656</v>
      </c>
      <c r="C168" t="str">
        <f t="shared" si="4"/>
        <v>UPDATE mst_QuerysSqlite SET Id='167' WHERE Id='457'</v>
      </c>
      <c r="D168">
        <f t="shared" si="5"/>
        <v>457</v>
      </c>
      <c r="E168">
        <v>157</v>
      </c>
      <c r="F168" s="1" t="s">
        <v>774</v>
      </c>
      <c r="G168" s="1" t="s">
        <v>18</v>
      </c>
      <c r="H168" s="1" t="s">
        <v>1258</v>
      </c>
      <c r="I168" s="1" t="s">
        <v>1568</v>
      </c>
      <c r="J168" s="1" t="s">
        <v>18</v>
      </c>
      <c r="K168" s="1" t="s">
        <v>21</v>
      </c>
      <c r="L168" s="1" t="s">
        <v>753</v>
      </c>
      <c r="M168" s="1" t="s">
        <v>143</v>
      </c>
      <c r="N168" s="1" t="s">
        <v>24</v>
      </c>
      <c r="O168" s="1" t="s">
        <v>1232</v>
      </c>
      <c r="P168" s="1" t="s">
        <v>1569</v>
      </c>
      <c r="Q168" s="1" t="s">
        <v>1232</v>
      </c>
      <c r="R168" s="1" t="s">
        <v>1569</v>
      </c>
    </row>
    <row r="169" spans="1:18" x14ac:dyDescent="0.35">
      <c r="A169" s="1" t="s">
        <v>15</v>
      </c>
      <c r="B169" s="1" t="s">
        <v>660</v>
      </c>
      <c r="C169" t="str">
        <f t="shared" si="4"/>
        <v>UPDATE mst_QuerysSqlite SET Id='168' WHERE Id='458'</v>
      </c>
      <c r="D169">
        <f t="shared" si="5"/>
        <v>458</v>
      </c>
      <c r="E169">
        <v>158</v>
      </c>
      <c r="F169" s="1" t="s">
        <v>778</v>
      </c>
      <c r="G169" s="1" t="s">
        <v>18</v>
      </c>
      <c r="H169" s="1" t="s">
        <v>1258</v>
      </c>
      <c r="I169" s="1" t="s">
        <v>1570</v>
      </c>
      <c r="J169" s="1" t="s">
        <v>19</v>
      </c>
      <c r="K169" s="1" t="s">
        <v>135</v>
      </c>
      <c r="L169" s="1" t="s">
        <v>753</v>
      </c>
      <c r="M169" s="1" t="s">
        <v>126</v>
      </c>
      <c r="N169" s="1" t="s">
        <v>24</v>
      </c>
      <c r="O169" s="1" t="s">
        <v>1232</v>
      </c>
      <c r="P169" s="1" t="s">
        <v>1571</v>
      </c>
      <c r="Q169" s="1" t="s">
        <v>1232</v>
      </c>
      <c r="R169" s="1" t="s">
        <v>1571</v>
      </c>
    </row>
    <row r="170" spans="1:18" x14ac:dyDescent="0.35">
      <c r="A170" s="1" t="s">
        <v>15</v>
      </c>
      <c r="B170" s="1" t="s">
        <v>663</v>
      </c>
      <c r="C170" t="str">
        <f t="shared" si="4"/>
        <v>UPDATE mst_QuerysSqlite SET Id='169' WHERE Id='459'</v>
      </c>
      <c r="D170">
        <f t="shared" si="5"/>
        <v>459</v>
      </c>
      <c r="E170">
        <v>159</v>
      </c>
      <c r="F170" s="1" t="s">
        <v>1572</v>
      </c>
      <c r="G170" s="1" t="s">
        <v>18</v>
      </c>
      <c r="H170" s="1" t="s">
        <v>1130</v>
      </c>
      <c r="I170" s="1" t="s">
        <v>1573</v>
      </c>
      <c r="J170" s="1" t="s">
        <v>18</v>
      </c>
      <c r="K170" s="1" t="s">
        <v>21</v>
      </c>
      <c r="L170" s="1" t="s">
        <v>1574</v>
      </c>
      <c r="M170" s="1" t="s">
        <v>23</v>
      </c>
      <c r="N170" s="1" t="s">
        <v>24</v>
      </c>
      <c r="O170" s="1" t="s">
        <v>1232</v>
      </c>
      <c r="P170" s="1" t="s">
        <v>1575</v>
      </c>
      <c r="Q170" s="1" t="s">
        <v>1232</v>
      </c>
      <c r="R170" s="1" t="s">
        <v>1575</v>
      </c>
    </row>
    <row r="171" spans="1:18" x14ac:dyDescent="0.35">
      <c r="A171" s="1" t="s">
        <v>15</v>
      </c>
      <c r="B171" s="1" t="s">
        <v>667</v>
      </c>
      <c r="C171" t="str">
        <f t="shared" si="4"/>
        <v>UPDATE mst_QuerysSqlite SET Id='170' WHERE Id='460'</v>
      </c>
      <c r="D171">
        <f t="shared" si="5"/>
        <v>460</v>
      </c>
      <c r="E171">
        <v>160</v>
      </c>
      <c r="F171" s="1" t="s">
        <v>1576</v>
      </c>
      <c r="G171" s="1" t="s">
        <v>18</v>
      </c>
      <c r="H171" s="1" t="s">
        <v>1258</v>
      </c>
      <c r="I171" s="1" t="s">
        <v>1577</v>
      </c>
      <c r="J171" s="1" t="s">
        <v>56</v>
      </c>
      <c r="K171" s="1" t="s">
        <v>21</v>
      </c>
      <c r="L171" s="1" t="s">
        <v>1574</v>
      </c>
      <c r="M171" s="1" t="s">
        <v>131</v>
      </c>
      <c r="N171" s="1" t="s">
        <v>24</v>
      </c>
      <c r="O171" s="1" t="s">
        <v>1232</v>
      </c>
      <c r="P171" s="1" t="s">
        <v>1578</v>
      </c>
      <c r="Q171" s="1" t="s">
        <v>1232</v>
      </c>
      <c r="R171" s="1" t="s">
        <v>1578</v>
      </c>
    </row>
    <row r="172" spans="1:18" x14ac:dyDescent="0.35">
      <c r="A172" s="1" t="s">
        <v>15</v>
      </c>
      <c r="B172" s="1" t="s">
        <v>670</v>
      </c>
      <c r="C172" t="str">
        <f t="shared" si="4"/>
        <v>UPDATE mst_QuerysSqlite SET Id='171' WHERE Id='461'</v>
      </c>
      <c r="D172">
        <f t="shared" si="5"/>
        <v>461</v>
      </c>
      <c r="E172">
        <v>161</v>
      </c>
      <c r="F172" s="1" t="s">
        <v>1579</v>
      </c>
      <c r="G172" s="1" t="s">
        <v>18</v>
      </c>
      <c r="H172" s="1" t="s">
        <v>1258</v>
      </c>
      <c r="I172" s="1" t="s">
        <v>1580</v>
      </c>
      <c r="J172" s="1" t="s">
        <v>56</v>
      </c>
      <c r="K172" s="1" t="s">
        <v>124</v>
      </c>
      <c r="L172" s="1" t="s">
        <v>1574</v>
      </c>
      <c r="M172" s="1" t="s">
        <v>126</v>
      </c>
      <c r="N172" s="1" t="s">
        <v>24</v>
      </c>
      <c r="O172" s="1" t="s">
        <v>1232</v>
      </c>
      <c r="P172" s="1" t="s">
        <v>1581</v>
      </c>
      <c r="Q172" s="1" t="s">
        <v>1232</v>
      </c>
      <c r="R172" s="1" t="s">
        <v>1581</v>
      </c>
    </row>
    <row r="173" spans="1:18" x14ac:dyDescent="0.35">
      <c r="A173" s="1" t="s">
        <v>15</v>
      </c>
      <c r="B173" s="1" t="s">
        <v>674</v>
      </c>
      <c r="C173" t="str">
        <f t="shared" si="4"/>
        <v>UPDATE mst_QuerysSqlite SET Id='172' WHERE Id='462'</v>
      </c>
      <c r="D173">
        <f t="shared" si="5"/>
        <v>462</v>
      </c>
      <c r="E173">
        <v>162</v>
      </c>
      <c r="F173" s="1" t="s">
        <v>1582</v>
      </c>
      <c r="G173" s="1" t="s">
        <v>18</v>
      </c>
      <c r="H173" s="1" t="s">
        <v>1258</v>
      </c>
      <c r="I173" s="1" t="s">
        <v>1583</v>
      </c>
      <c r="J173" s="1" t="s">
        <v>18</v>
      </c>
      <c r="K173" s="1" t="s">
        <v>135</v>
      </c>
      <c r="L173" s="1" t="s">
        <v>1574</v>
      </c>
      <c r="M173" s="1" t="s">
        <v>126</v>
      </c>
      <c r="N173" s="1" t="s">
        <v>24</v>
      </c>
      <c r="O173" s="1" t="s">
        <v>1232</v>
      </c>
      <c r="P173" s="1" t="s">
        <v>1584</v>
      </c>
      <c r="Q173" s="1" t="s">
        <v>1232</v>
      </c>
      <c r="R173" s="1" t="s">
        <v>1584</v>
      </c>
    </row>
    <row r="174" spans="1:18" x14ac:dyDescent="0.35">
      <c r="A174" s="1" t="s">
        <v>15</v>
      </c>
      <c r="B174" s="1" t="s">
        <v>677</v>
      </c>
      <c r="C174" t="str">
        <f t="shared" si="4"/>
        <v>UPDATE mst_QuerysSqlite SET Id='173' WHERE Id='463'</v>
      </c>
      <c r="D174">
        <f t="shared" si="5"/>
        <v>463</v>
      </c>
      <c r="E174">
        <v>163</v>
      </c>
      <c r="F174" s="1" t="s">
        <v>1585</v>
      </c>
      <c r="G174" s="1" t="s">
        <v>18</v>
      </c>
      <c r="H174" s="1" t="s">
        <v>1258</v>
      </c>
      <c r="I174" s="1" t="s">
        <v>1586</v>
      </c>
      <c r="J174" s="1" t="s">
        <v>18</v>
      </c>
      <c r="K174" s="1" t="s">
        <v>21</v>
      </c>
      <c r="L174" s="1" t="s">
        <v>1574</v>
      </c>
      <c r="M174" s="1" t="s">
        <v>148</v>
      </c>
      <c r="N174" s="1" t="s">
        <v>24</v>
      </c>
      <c r="O174" s="1" t="s">
        <v>1232</v>
      </c>
      <c r="P174" s="1" t="s">
        <v>1587</v>
      </c>
      <c r="Q174" s="1" t="s">
        <v>1232</v>
      </c>
      <c r="R174" s="1" t="s">
        <v>1587</v>
      </c>
    </row>
    <row r="175" spans="1:18" x14ac:dyDescent="0.35">
      <c r="A175" s="1" t="s">
        <v>15</v>
      </c>
      <c r="B175" s="1" t="s">
        <v>681</v>
      </c>
      <c r="C175" t="str">
        <f t="shared" si="4"/>
        <v>UPDATE mst_QuerysSqlite SET Id='174' WHERE Id='464'</v>
      </c>
      <c r="D175">
        <f t="shared" si="5"/>
        <v>464</v>
      </c>
      <c r="E175">
        <v>164</v>
      </c>
      <c r="F175" s="1" t="s">
        <v>1588</v>
      </c>
      <c r="G175" s="1" t="s">
        <v>18</v>
      </c>
      <c r="H175" s="1" t="s">
        <v>1258</v>
      </c>
      <c r="I175" s="1" t="s">
        <v>1589</v>
      </c>
      <c r="J175" s="1" t="s">
        <v>34</v>
      </c>
      <c r="K175" s="1" t="s">
        <v>21</v>
      </c>
      <c r="L175" s="1" t="s">
        <v>1574</v>
      </c>
      <c r="M175" s="1" t="s">
        <v>143</v>
      </c>
      <c r="N175" s="1" t="s">
        <v>24</v>
      </c>
      <c r="O175" s="1" t="s">
        <v>1232</v>
      </c>
      <c r="P175" s="1" t="s">
        <v>1590</v>
      </c>
      <c r="Q175" s="1" t="s">
        <v>1232</v>
      </c>
      <c r="R175" s="1" t="s">
        <v>1590</v>
      </c>
    </row>
    <row r="176" spans="1:18" x14ac:dyDescent="0.35">
      <c r="A176" s="1" t="s">
        <v>15</v>
      </c>
      <c r="B176" s="1" t="s">
        <v>684</v>
      </c>
      <c r="C176" t="str">
        <f t="shared" si="4"/>
        <v>UPDATE mst_QuerysSqlite SET Id='175' WHERE Id='465'</v>
      </c>
      <c r="D176">
        <f t="shared" si="5"/>
        <v>465</v>
      </c>
      <c r="E176">
        <v>165</v>
      </c>
      <c r="F176" s="1" t="s">
        <v>1591</v>
      </c>
      <c r="G176" s="1" t="s">
        <v>18</v>
      </c>
      <c r="H176" s="1" t="s">
        <v>1258</v>
      </c>
      <c r="I176" s="1" t="s">
        <v>1592</v>
      </c>
      <c r="J176" s="1" t="s">
        <v>40</v>
      </c>
      <c r="K176" s="1" t="s">
        <v>124</v>
      </c>
      <c r="L176" s="1" t="s">
        <v>1574</v>
      </c>
      <c r="M176" s="1" t="s">
        <v>126</v>
      </c>
      <c r="N176" s="1" t="s">
        <v>24</v>
      </c>
      <c r="O176" s="1" t="s">
        <v>1232</v>
      </c>
      <c r="P176" s="1" t="s">
        <v>1593</v>
      </c>
      <c r="Q176" s="1" t="s">
        <v>1232</v>
      </c>
      <c r="R176" s="1" t="s">
        <v>1593</v>
      </c>
    </row>
    <row r="177" spans="1:18" x14ac:dyDescent="0.35">
      <c r="A177" s="1" t="s">
        <v>15</v>
      </c>
      <c r="B177" s="1" t="s">
        <v>688</v>
      </c>
      <c r="C177" t="str">
        <f t="shared" si="4"/>
        <v>UPDATE mst_QuerysSqlite SET Id='176' WHERE Id='466'</v>
      </c>
      <c r="D177">
        <f t="shared" si="5"/>
        <v>466</v>
      </c>
      <c r="E177">
        <v>166</v>
      </c>
      <c r="F177" s="1" t="s">
        <v>1594</v>
      </c>
      <c r="G177" s="1" t="s">
        <v>18</v>
      </c>
      <c r="H177" s="1" t="s">
        <v>1258</v>
      </c>
      <c r="I177" s="1" t="s">
        <v>1595</v>
      </c>
      <c r="J177" s="1" t="s">
        <v>56</v>
      </c>
      <c r="K177" s="1" t="s">
        <v>21</v>
      </c>
      <c r="L177" s="1" t="s">
        <v>1574</v>
      </c>
      <c r="M177" s="1" t="s">
        <v>152</v>
      </c>
      <c r="N177" s="1" t="s">
        <v>24</v>
      </c>
      <c r="O177" s="1" t="s">
        <v>1232</v>
      </c>
      <c r="P177" s="1" t="s">
        <v>1596</v>
      </c>
      <c r="Q177" s="1" t="s">
        <v>1232</v>
      </c>
      <c r="R177" s="1" t="s">
        <v>1596</v>
      </c>
    </row>
    <row r="178" spans="1:18" x14ac:dyDescent="0.35">
      <c r="A178" s="1" t="s">
        <v>15</v>
      </c>
      <c r="B178" s="1" t="s">
        <v>691</v>
      </c>
      <c r="C178" t="str">
        <f t="shared" si="4"/>
        <v>UPDATE mst_QuerysSqlite SET Id='177' WHERE Id='467'</v>
      </c>
      <c r="D178">
        <f t="shared" si="5"/>
        <v>467</v>
      </c>
      <c r="E178">
        <v>167</v>
      </c>
      <c r="F178" s="1" t="s">
        <v>1597</v>
      </c>
      <c r="G178" s="1" t="s">
        <v>18</v>
      </c>
      <c r="H178" s="1" t="s">
        <v>1258</v>
      </c>
      <c r="I178" s="1" t="s">
        <v>1598</v>
      </c>
      <c r="J178" s="1" t="s">
        <v>56</v>
      </c>
      <c r="K178" s="1" t="s">
        <v>124</v>
      </c>
      <c r="L178" s="1" t="s">
        <v>1574</v>
      </c>
      <c r="M178" s="1" t="s">
        <v>126</v>
      </c>
      <c r="N178" s="1" t="s">
        <v>24</v>
      </c>
      <c r="O178" s="1" t="s">
        <v>1232</v>
      </c>
      <c r="P178" s="1" t="s">
        <v>1599</v>
      </c>
      <c r="Q178" s="1" t="s">
        <v>1232</v>
      </c>
      <c r="R178" s="1" t="s">
        <v>1599</v>
      </c>
    </row>
    <row r="179" spans="1:18" x14ac:dyDescent="0.35">
      <c r="A179" s="1" t="s">
        <v>15</v>
      </c>
      <c r="B179" s="1" t="s">
        <v>695</v>
      </c>
      <c r="C179" t="str">
        <f t="shared" si="4"/>
        <v>UPDATE mst_QuerysSqlite SET Id='178' WHERE Id='468'</v>
      </c>
      <c r="D179">
        <f t="shared" si="5"/>
        <v>468</v>
      </c>
      <c r="E179">
        <v>168</v>
      </c>
      <c r="F179" s="1" t="s">
        <v>1600</v>
      </c>
      <c r="G179" s="1" t="s">
        <v>18</v>
      </c>
      <c r="H179" s="1" t="s">
        <v>1258</v>
      </c>
      <c r="I179" s="1" t="s">
        <v>1601</v>
      </c>
      <c r="J179" s="1" t="s">
        <v>18</v>
      </c>
      <c r="K179" s="1" t="s">
        <v>21</v>
      </c>
      <c r="L179" s="1" t="s">
        <v>1574</v>
      </c>
      <c r="M179" s="1" t="s">
        <v>143</v>
      </c>
      <c r="N179" s="1" t="s">
        <v>24</v>
      </c>
      <c r="O179" s="1" t="s">
        <v>1232</v>
      </c>
      <c r="P179" s="1" t="s">
        <v>1602</v>
      </c>
      <c r="Q179" s="1" t="s">
        <v>1232</v>
      </c>
      <c r="R179" s="1" t="s">
        <v>1602</v>
      </c>
    </row>
    <row r="180" spans="1:18" x14ac:dyDescent="0.35">
      <c r="A180" s="1" t="s">
        <v>15</v>
      </c>
      <c r="B180" s="1" t="s">
        <v>698</v>
      </c>
      <c r="C180" t="str">
        <f t="shared" si="4"/>
        <v>UPDATE mst_QuerysSqlite SET Id='179' WHERE Id='469'</v>
      </c>
      <c r="D180">
        <f t="shared" si="5"/>
        <v>469</v>
      </c>
      <c r="E180">
        <v>169</v>
      </c>
      <c r="F180" s="1" t="s">
        <v>1603</v>
      </c>
      <c r="G180" s="1" t="s">
        <v>18</v>
      </c>
      <c r="H180" s="1" t="s">
        <v>1258</v>
      </c>
      <c r="I180" s="1" t="s">
        <v>1604</v>
      </c>
      <c r="J180" s="1" t="s">
        <v>18</v>
      </c>
      <c r="K180" s="1" t="s">
        <v>135</v>
      </c>
      <c r="L180" s="1" t="s">
        <v>1574</v>
      </c>
      <c r="M180" s="1" t="s">
        <v>126</v>
      </c>
      <c r="N180" s="1" t="s">
        <v>24</v>
      </c>
      <c r="O180" s="1" t="s">
        <v>1232</v>
      </c>
      <c r="P180" s="1" t="s">
        <v>1605</v>
      </c>
      <c r="Q180" s="1" t="s">
        <v>1232</v>
      </c>
      <c r="R180" s="1" t="s">
        <v>1605</v>
      </c>
    </row>
    <row r="181" spans="1:18" x14ac:dyDescent="0.35">
      <c r="A181" s="1" t="s">
        <v>15</v>
      </c>
      <c r="B181" s="1" t="s">
        <v>702</v>
      </c>
      <c r="C181" t="str">
        <f t="shared" si="4"/>
        <v>UPDATE mst_QuerysSqlite SET Id='180' WHERE Id='470'</v>
      </c>
      <c r="D181">
        <f t="shared" si="5"/>
        <v>470</v>
      </c>
      <c r="E181">
        <v>170</v>
      </c>
      <c r="F181" s="1" t="s">
        <v>1606</v>
      </c>
      <c r="G181" s="1" t="s">
        <v>18</v>
      </c>
      <c r="H181" s="1" t="s">
        <v>1258</v>
      </c>
      <c r="I181" s="1" t="s">
        <v>1607</v>
      </c>
      <c r="J181" s="1" t="s">
        <v>34</v>
      </c>
      <c r="K181" s="1" t="s">
        <v>135</v>
      </c>
      <c r="L181" s="1" t="s">
        <v>1574</v>
      </c>
      <c r="M181" s="1" t="s">
        <v>126</v>
      </c>
      <c r="N181" s="1" t="s">
        <v>24</v>
      </c>
      <c r="O181" s="1" t="s">
        <v>1232</v>
      </c>
      <c r="P181" s="1" t="s">
        <v>1608</v>
      </c>
      <c r="Q181" s="1" t="s">
        <v>1232</v>
      </c>
      <c r="R181" s="1" t="s">
        <v>1608</v>
      </c>
    </row>
    <row r="182" spans="1:18" x14ac:dyDescent="0.35">
      <c r="A182" s="1" t="s">
        <v>15</v>
      </c>
      <c r="B182" s="1" t="s">
        <v>706</v>
      </c>
      <c r="C182" t="str">
        <f t="shared" si="4"/>
        <v>UPDATE mst_QuerysSqlite SET Id='181' WHERE Id='523'</v>
      </c>
      <c r="D182">
        <f t="shared" si="5"/>
        <v>523</v>
      </c>
      <c r="E182">
        <v>223</v>
      </c>
      <c r="F182" s="1" t="s">
        <v>1226</v>
      </c>
      <c r="G182" s="1" t="s">
        <v>18</v>
      </c>
      <c r="H182" s="1" t="s">
        <v>1258</v>
      </c>
      <c r="I182" s="1" t="s">
        <v>1717</v>
      </c>
      <c r="J182" s="1" t="s">
        <v>18</v>
      </c>
      <c r="K182" s="1" t="s">
        <v>124</v>
      </c>
      <c r="L182" s="1" t="s">
        <v>1574</v>
      </c>
      <c r="M182" s="1" t="s">
        <v>126</v>
      </c>
      <c r="N182" s="1" t="s">
        <v>24</v>
      </c>
      <c r="O182" s="1" t="s">
        <v>25</v>
      </c>
      <c r="P182" s="1" t="s">
        <v>1816</v>
      </c>
      <c r="Q182" s="1" t="s">
        <v>25</v>
      </c>
      <c r="R182" s="1" t="s">
        <v>1816</v>
      </c>
    </row>
    <row r="183" spans="1:18" x14ac:dyDescent="0.35">
      <c r="A183" s="1" t="s">
        <v>15</v>
      </c>
      <c r="B183" s="1" t="s">
        <v>709</v>
      </c>
      <c r="C183" t="str">
        <f t="shared" si="4"/>
        <v>UPDATE mst_QuerysSqlite SET Id='182' WHERE Id='471'</v>
      </c>
      <c r="D183">
        <f t="shared" si="5"/>
        <v>471</v>
      </c>
      <c r="E183">
        <v>171</v>
      </c>
      <c r="F183" s="1" t="s">
        <v>118</v>
      </c>
      <c r="G183" s="1" t="s">
        <v>19</v>
      </c>
      <c r="H183" s="1" t="s">
        <v>1609</v>
      </c>
      <c r="I183" s="1" t="s">
        <v>1610</v>
      </c>
      <c r="J183" s="1" t="s">
        <v>18</v>
      </c>
      <c r="K183" s="1" t="s">
        <v>21</v>
      </c>
      <c r="L183" s="1" t="s">
        <v>120</v>
      </c>
      <c r="M183" s="1" t="s">
        <v>23</v>
      </c>
      <c r="N183" s="1" t="s">
        <v>24</v>
      </c>
      <c r="O183" s="1" t="s">
        <v>1232</v>
      </c>
      <c r="P183" s="1" t="s">
        <v>1611</v>
      </c>
      <c r="Q183" s="1" t="s">
        <v>1232</v>
      </c>
      <c r="R183" s="1" t="s">
        <v>1611</v>
      </c>
    </row>
    <row r="184" spans="1:18" x14ac:dyDescent="0.35">
      <c r="A184" s="1" t="s">
        <v>15</v>
      </c>
      <c r="B184" s="1" t="s">
        <v>713</v>
      </c>
      <c r="C184" t="str">
        <f t="shared" si="4"/>
        <v>UPDATE mst_QuerysSqlite SET Id='183' WHERE Id='472'</v>
      </c>
      <c r="D184">
        <f t="shared" si="5"/>
        <v>472</v>
      </c>
      <c r="E184">
        <v>172</v>
      </c>
      <c r="F184" s="1" t="s">
        <v>650</v>
      </c>
      <c r="G184" s="1" t="s">
        <v>19</v>
      </c>
      <c r="H184" s="1" t="s">
        <v>1258</v>
      </c>
      <c r="I184" s="1" t="s">
        <v>1612</v>
      </c>
      <c r="J184" s="1" t="s">
        <v>40</v>
      </c>
      <c r="K184" s="1" t="s">
        <v>21</v>
      </c>
      <c r="L184" s="1" t="s">
        <v>120</v>
      </c>
      <c r="M184" s="1" t="s">
        <v>131</v>
      </c>
      <c r="N184" s="1" t="s">
        <v>24</v>
      </c>
      <c r="O184" s="1" t="s">
        <v>1232</v>
      </c>
      <c r="P184" s="1" t="s">
        <v>1613</v>
      </c>
      <c r="Q184" s="1" t="s">
        <v>1232</v>
      </c>
      <c r="R184" s="1" t="s">
        <v>1613</v>
      </c>
    </row>
    <row r="185" spans="1:18" x14ac:dyDescent="0.35">
      <c r="A185" s="1" t="s">
        <v>15</v>
      </c>
      <c r="B185" s="1" t="s">
        <v>716</v>
      </c>
      <c r="C185" t="str">
        <f t="shared" si="4"/>
        <v>UPDATE mst_QuerysSqlite SET Id='184' WHERE Id='473'</v>
      </c>
      <c r="D185">
        <f t="shared" si="5"/>
        <v>473</v>
      </c>
      <c r="E185">
        <v>173</v>
      </c>
      <c r="F185" s="1" t="s">
        <v>654</v>
      </c>
      <c r="G185" s="1" t="s">
        <v>19</v>
      </c>
      <c r="H185" s="1" t="s">
        <v>1258</v>
      </c>
      <c r="I185" s="1" t="s">
        <v>1614</v>
      </c>
      <c r="J185" s="1" t="s">
        <v>18</v>
      </c>
      <c r="K185" s="1" t="s">
        <v>21</v>
      </c>
      <c r="L185" s="1" t="s">
        <v>120</v>
      </c>
      <c r="M185" s="1" t="s">
        <v>148</v>
      </c>
      <c r="N185" s="1" t="s">
        <v>24</v>
      </c>
      <c r="O185" s="1" t="s">
        <v>1232</v>
      </c>
      <c r="P185" s="1" t="s">
        <v>1615</v>
      </c>
      <c r="Q185" s="1" t="s">
        <v>1232</v>
      </c>
      <c r="R185" s="1" t="s">
        <v>1615</v>
      </c>
    </row>
    <row r="186" spans="1:18" x14ac:dyDescent="0.35">
      <c r="A186" s="1" t="s">
        <v>15</v>
      </c>
      <c r="B186" s="1" t="s">
        <v>720</v>
      </c>
      <c r="C186" t="str">
        <f t="shared" si="4"/>
        <v>UPDATE mst_QuerysSqlite SET Id='185' WHERE Id='474'</v>
      </c>
      <c r="D186">
        <f t="shared" si="5"/>
        <v>474</v>
      </c>
      <c r="E186">
        <v>174</v>
      </c>
      <c r="F186" s="1" t="s">
        <v>657</v>
      </c>
      <c r="G186" s="1" t="s">
        <v>19</v>
      </c>
      <c r="H186" s="1" t="s">
        <v>1258</v>
      </c>
      <c r="I186" s="1" t="s">
        <v>1616</v>
      </c>
      <c r="J186" s="1" t="s">
        <v>34</v>
      </c>
      <c r="K186" s="1" t="s">
        <v>21</v>
      </c>
      <c r="L186" s="1" t="s">
        <v>120</v>
      </c>
      <c r="M186" s="1" t="s">
        <v>143</v>
      </c>
      <c r="N186" s="1" t="s">
        <v>24</v>
      </c>
      <c r="O186" s="1" t="s">
        <v>1232</v>
      </c>
      <c r="P186" s="1" t="s">
        <v>1617</v>
      </c>
      <c r="Q186" s="1" t="s">
        <v>1232</v>
      </c>
      <c r="R186" s="1" t="s">
        <v>1617</v>
      </c>
    </row>
    <row r="187" spans="1:18" x14ac:dyDescent="0.35">
      <c r="A187" s="1" t="s">
        <v>15</v>
      </c>
      <c r="B187" s="1" t="s">
        <v>723</v>
      </c>
      <c r="C187" t="str">
        <f t="shared" si="4"/>
        <v>UPDATE mst_QuerysSqlite SET Id='186' WHERE Id='475'</v>
      </c>
      <c r="D187">
        <f t="shared" si="5"/>
        <v>475</v>
      </c>
      <c r="E187">
        <v>175</v>
      </c>
      <c r="F187" s="1" t="s">
        <v>661</v>
      </c>
      <c r="G187" s="1" t="s">
        <v>19</v>
      </c>
      <c r="H187" s="1" t="s">
        <v>1258</v>
      </c>
      <c r="I187" s="1" t="s">
        <v>1618</v>
      </c>
      <c r="J187" s="1" t="s">
        <v>40</v>
      </c>
      <c r="K187" s="1" t="s">
        <v>21</v>
      </c>
      <c r="L187" s="1" t="s">
        <v>120</v>
      </c>
      <c r="M187" s="1" t="s">
        <v>152</v>
      </c>
      <c r="N187" s="1" t="s">
        <v>24</v>
      </c>
      <c r="O187" s="1" t="s">
        <v>1232</v>
      </c>
      <c r="P187" s="1" t="s">
        <v>1619</v>
      </c>
      <c r="Q187" s="1" t="s">
        <v>1232</v>
      </c>
      <c r="R187" s="1" t="s">
        <v>1619</v>
      </c>
    </row>
    <row r="188" spans="1:18" x14ac:dyDescent="0.35">
      <c r="A188" s="1" t="s">
        <v>15</v>
      </c>
      <c r="B188" s="1" t="s">
        <v>727</v>
      </c>
      <c r="C188" t="str">
        <f t="shared" si="4"/>
        <v>UPDATE mst_QuerysSqlite SET Id='187' WHERE Id='476'</v>
      </c>
      <c r="D188">
        <f t="shared" si="5"/>
        <v>476</v>
      </c>
      <c r="E188">
        <v>176</v>
      </c>
      <c r="F188" s="1" t="s">
        <v>664</v>
      </c>
      <c r="G188" s="1" t="s">
        <v>19</v>
      </c>
      <c r="H188" s="1" t="s">
        <v>1258</v>
      </c>
      <c r="I188" s="1" t="s">
        <v>1620</v>
      </c>
      <c r="J188" s="1" t="s">
        <v>18</v>
      </c>
      <c r="K188" s="1" t="s">
        <v>21</v>
      </c>
      <c r="L188" s="1" t="s">
        <v>120</v>
      </c>
      <c r="M188" s="1" t="s">
        <v>143</v>
      </c>
      <c r="N188" s="1" t="s">
        <v>24</v>
      </c>
      <c r="O188" s="1" t="s">
        <v>1232</v>
      </c>
      <c r="P188" s="1" t="s">
        <v>1621</v>
      </c>
      <c r="Q188" s="1" t="s">
        <v>1232</v>
      </c>
      <c r="R188" s="1" t="s">
        <v>1621</v>
      </c>
    </row>
    <row r="189" spans="1:18" x14ac:dyDescent="0.35">
      <c r="A189" s="1" t="s">
        <v>15</v>
      </c>
      <c r="B189" s="1" t="s">
        <v>730</v>
      </c>
      <c r="C189" t="str">
        <f t="shared" si="4"/>
        <v>UPDATE mst_QuerysSqlite SET Id='188' WHERE Id='477'</v>
      </c>
      <c r="D189">
        <f t="shared" si="5"/>
        <v>477</v>
      </c>
      <c r="E189">
        <v>177</v>
      </c>
      <c r="F189" s="1" t="s">
        <v>668</v>
      </c>
      <c r="G189" s="1" t="s">
        <v>19</v>
      </c>
      <c r="H189" s="1" t="s">
        <v>1258</v>
      </c>
      <c r="I189" s="1" t="s">
        <v>1622</v>
      </c>
      <c r="J189" s="1" t="s">
        <v>18</v>
      </c>
      <c r="K189" s="1" t="s">
        <v>135</v>
      </c>
      <c r="L189" s="1" t="s">
        <v>120</v>
      </c>
      <c r="M189" s="1" t="s">
        <v>126</v>
      </c>
      <c r="N189" s="1" t="s">
        <v>24</v>
      </c>
      <c r="O189" s="1" t="s">
        <v>1232</v>
      </c>
      <c r="P189" s="1" t="s">
        <v>1623</v>
      </c>
      <c r="Q189" s="1" t="s">
        <v>1232</v>
      </c>
      <c r="R189" s="1" t="s">
        <v>1623</v>
      </c>
    </row>
    <row r="190" spans="1:18" x14ac:dyDescent="0.35">
      <c r="A190" s="1" t="s">
        <v>15</v>
      </c>
      <c r="B190" s="1" t="s">
        <v>734</v>
      </c>
      <c r="C190" t="str">
        <f t="shared" si="4"/>
        <v>UPDATE mst_QuerysSqlite SET Id='189' WHERE Id='478'</v>
      </c>
      <c r="D190">
        <f t="shared" si="5"/>
        <v>478</v>
      </c>
      <c r="E190">
        <v>178</v>
      </c>
      <c r="F190" s="1" t="s">
        <v>671</v>
      </c>
      <c r="G190" s="1" t="s">
        <v>18</v>
      </c>
      <c r="H190" s="1" t="s">
        <v>1258</v>
      </c>
      <c r="I190" s="1" t="s">
        <v>1624</v>
      </c>
      <c r="J190" s="1" t="s">
        <v>34</v>
      </c>
      <c r="K190" s="1" t="s">
        <v>135</v>
      </c>
      <c r="L190" s="1" t="s">
        <v>120</v>
      </c>
      <c r="M190" s="1" t="s">
        <v>126</v>
      </c>
      <c r="N190" s="1" t="s">
        <v>24</v>
      </c>
      <c r="O190" s="1" t="s">
        <v>1232</v>
      </c>
      <c r="P190" s="1" t="s">
        <v>1625</v>
      </c>
      <c r="Q190" s="1" t="s">
        <v>1232</v>
      </c>
      <c r="R190" s="1" t="s">
        <v>1625</v>
      </c>
    </row>
    <row r="191" spans="1:18" x14ac:dyDescent="0.35">
      <c r="A191" s="1" t="s">
        <v>15</v>
      </c>
      <c r="B191" s="1" t="s">
        <v>738</v>
      </c>
      <c r="C191" t="str">
        <f t="shared" si="4"/>
        <v>UPDATE mst_QuerysSqlite SET Id='190' WHERE Id='479'</v>
      </c>
      <c r="D191">
        <f t="shared" si="5"/>
        <v>479</v>
      </c>
      <c r="E191">
        <v>179</v>
      </c>
      <c r="F191" s="1" t="s">
        <v>83</v>
      </c>
      <c r="G191" s="1" t="s">
        <v>19</v>
      </c>
      <c r="H191" s="1" t="s">
        <v>1626</v>
      </c>
      <c r="I191" s="1" t="s">
        <v>1627</v>
      </c>
      <c r="J191" s="1" t="s">
        <v>18</v>
      </c>
      <c r="K191" s="1" t="s">
        <v>21</v>
      </c>
      <c r="L191" s="1" t="s">
        <v>86</v>
      </c>
      <c r="M191" s="1" t="s">
        <v>23</v>
      </c>
      <c r="N191" s="1" t="s">
        <v>24</v>
      </c>
      <c r="O191" s="1" t="s">
        <v>1232</v>
      </c>
      <c r="P191" s="1" t="s">
        <v>1628</v>
      </c>
      <c r="Q191" s="1" t="s">
        <v>1232</v>
      </c>
      <c r="R191" s="1" t="s">
        <v>1628</v>
      </c>
    </row>
    <row r="192" spans="1:18" x14ac:dyDescent="0.35">
      <c r="A192" s="1" t="s">
        <v>15</v>
      </c>
      <c r="B192" s="1" t="s">
        <v>742</v>
      </c>
      <c r="C192" t="str">
        <f t="shared" si="4"/>
        <v>UPDATE mst_QuerysSqlite SET Id='191' WHERE Id='480'</v>
      </c>
      <c r="D192">
        <f t="shared" si="5"/>
        <v>480</v>
      </c>
      <c r="E192">
        <v>180</v>
      </c>
      <c r="F192" s="1" t="s">
        <v>675</v>
      </c>
      <c r="G192" s="1" t="s">
        <v>19</v>
      </c>
      <c r="H192" s="1" t="s">
        <v>1258</v>
      </c>
      <c r="I192" s="1" t="s">
        <v>1629</v>
      </c>
      <c r="J192" s="1" t="s">
        <v>78</v>
      </c>
      <c r="K192" s="1" t="s">
        <v>21</v>
      </c>
      <c r="L192" s="1" t="s">
        <v>86</v>
      </c>
      <c r="M192" s="1" t="s">
        <v>131</v>
      </c>
      <c r="N192" s="1" t="s">
        <v>24</v>
      </c>
      <c r="O192" s="1" t="s">
        <v>1232</v>
      </c>
      <c r="P192" s="1" t="s">
        <v>1630</v>
      </c>
      <c r="Q192" s="1" t="s">
        <v>1232</v>
      </c>
      <c r="R192" s="1" t="s">
        <v>1630</v>
      </c>
    </row>
    <row r="193" spans="1:18" x14ac:dyDescent="0.35">
      <c r="A193" s="1" t="s">
        <v>15</v>
      </c>
      <c r="B193" s="1" t="s">
        <v>746</v>
      </c>
      <c r="C193" t="str">
        <f t="shared" si="4"/>
        <v>UPDATE mst_QuerysSqlite SET Id='192' WHERE Id='481'</v>
      </c>
      <c r="D193">
        <f t="shared" si="5"/>
        <v>481</v>
      </c>
      <c r="E193">
        <v>181</v>
      </c>
      <c r="F193" s="1" t="s">
        <v>678</v>
      </c>
      <c r="G193" s="1" t="s">
        <v>19</v>
      </c>
      <c r="H193" s="1" t="s">
        <v>1258</v>
      </c>
      <c r="I193" s="1" t="s">
        <v>1631</v>
      </c>
      <c r="J193" s="1" t="s">
        <v>18</v>
      </c>
      <c r="K193" s="1" t="s">
        <v>124</v>
      </c>
      <c r="L193" s="1" t="s">
        <v>86</v>
      </c>
      <c r="M193" s="1" t="s">
        <v>126</v>
      </c>
      <c r="N193" s="1" t="s">
        <v>24</v>
      </c>
      <c r="O193" s="1" t="s">
        <v>1232</v>
      </c>
      <c r="P193" s="1" t="s">
        <v>1632</v>
      </c>
      <c r="Q193" s="1" t="s">
        <v>1232</v>
      </c>
      <c r="R193" s="1" t="s">
        <v>1632</v>
      </c>
    </row>
    <row r="194" spans="1:18" x14ac:dyDescent="0.35">
      <c r="A194" s="1" t="s">
        <v>15</v>
      </c>
      <c r="B194" s="1" t="s">
        <v>750</v>
      </c>
      <c r="C194" t="str">
        <f t="shared" si="4"/>
        <v>UPDATE mst_QuerysSqlite SET Id='193' WHERE Id='482'</v>
      </c>
      <c r="D194">
        <f t="shared" si="5"/>
        <v>482</v>
      </c>
      <c r="E194">
        <v>182</v>
      </c>
      <c r="F194" s="1" t="s">
        <v>682</v>
      </c>
      <c r="G194" s="1" t="s">
        <v>19</v>
      </c>
      <c r="H194" s="1" t="s">
        <v>1258</v>
      </c>
      <c r="I194" s="1" t="s">
        <v>1633</v>
      </c>
      <c r="J194" s="1" t="s">
        <v>18</v>
      </c>
      <c r="K194" s="1" t="s">
        <v>21</v>
      </c>
      <c r="L194" s="1" t="s">
        <v>86</v>
      </c>
      <c r="M194" s="1" t="s">
        <v>148</v>
      </c>
      <c r="N194" s="1" t="s">
        <v>24</v>
      </c>
      <c r="O194" s="1" t="s">
        <v>1232</v>
      </c>
      <c r="P194" s="1" t="s">
        <v>1634</v>
      </c>
      <c r="Q194" s="1" t="s">
        <v>1232</v>
      </c>
      <c r="R194" s="1" t="s">
        <v>1634</v>
      </c>
    </row>
    <row r="195" spans="1:18" x14ac:dyDescent="0.35">
      <c r="A195" s="1" t="s">
        <v>15</v>
      </c>
      <c r="B195" s="1" t="s">
        <v>755</v>
      </c>
      <c r="C195" t="str">
        <f t="shared" ref="C195:C258" si="6">CONCATENATE("UPDATE mst_QuerysSqlite SET Id='",B195,"' WHERE Id='",D195,"'")</f>
        <v>UPDATE mst_QuerysSqlite SET Id='194' WHERE Id='483'</v>
      </c>
      <c r="D195">
        <f t="shared" ref="D195:D258" si="7">E195+300</f>
        <v>483</v>
      </c>
      <c r="E195">
        <v>183</v>
      </c>
      <c r="F195" s="1" t="s">
        <v>685</v>
      </c>
      <c r="G195" s="1" t="s">
        <v>19</v>
      </c>
      <c r="H195" s="1" t="s">
        <v>1258</v>
      </c>
      <c r="I195" s="1" t="s">
        <v>1635</v>
      </c>
      <c r="J195" s="1" t="s">
        <v>29</v>
      </c>
      <c r="K195" s="1" t="s">
        <v>21</v>
      </c>
      <c r="L195" s="1" t="s">
        <v>86</v>
      </c>
      <c r="M195" s="1" t="s">
        <v>143</v>
      </c>
      <c r="N195" s="1" t="s">
        <v>24</v>
      </c>
      <c r="O195" s="1" t="s">
        <v>1232</v>
      </c>
      <c r="P195" s="1" t="s">
        <v>1636</v>
      </c>
      <c r="Q195" s="1" t="s">
        <v>1232</v>
      </c>
      <c r="R195" s="1" t="s">
        <v>1636</v>
      </c>
    </row>
    <row r="196" spans="1:18" x14ac:dyDescent="0.35">
      <c r="A196" s="1" t="s">
        <v>15</v>
      </c>
      <c r="B196" s="1" t="s">
        <v>759</v>
      </c>
      <c r="C196" t="str">
        <f t="shared" si="6"/>
        <v>UPDATE mst_QuerysSqlite SET Id='195' WHERE Id='484'</v>
      </c>
      <c r="D196">
        <f t="shared" si="7"/>
        <v>484</v>
      </c>
      <c r="E196">
        <v>184</v>
      </c>
      <c r="F196" s="1" t="s">
        <v>689</v>
      </c>
      <c r="G196" s="1" t="s">
        <v>19</v>
      </c>
      <c r="H196" s="1" t="s">
        <v>1258</v>
      </c>
      <c r="I196" s="1" t="s">
        <v>1637</v>
      </c>
      <c r="J196" s="1" t="s">
        <v>78</v>
      </c>
      <c r="K196" s="1" t="s">
        <v>21</v>
      </c>
      <c r="L196" s="1" t="s">
        <v>86</v>
      </c>
      <c r="M196" s="1" t="s">
        <v>152</v>
      </c>
      <c r="N196" s="1" t="s">
        <v>24</v>
      </c>
      <c r="O196" s="1" t="s">
        <v>1232</v>
      </c>
      <c r="P196" s="1" t="s">
        <v>1638</v>
      </c>
      <c r="Q196" s="1" t="s">
        <v>1232</v>
      </c>
      <c r="R196" s="1" t="s">
        <v>1638</v>
      </c>
    </row>
    <row r="197" spans="1:18" x14ac:dyDescent="0.35">
      <c r="A197" s="1" t="s">
        <v>15</v>
      </c>
      <c r="B197" s="1" t="s">
        <v>763</v>
      </c>
      <c r="C197" t="str">
        <f t="shared" si="6"/>
        <v>UPDATE mst_QuerysSqlite SET Id='196' WHERE Id='485'</v>
      </c>
      <c r="D197">
        <f t="shared" si="7"/>
        <v>485</v>
      </c>
      <c r="E197">
        <v>185</v>
      </c>
      <c r="F197" s="1" t="s">
        <v>692</v>
      </c>
      <c r="G197" s="1" t="s">
        <v>19</v>
      </c>
      <c r="H197" s="1" t="s">
        <v>1258</v>
      </c>
      <c r="I197" s="1" t="s">
        <v>1639</v>
      </c>
      <c r="J197" s="1" t="s">
        <v>18</v>
      </c>
      <c r="K197" s="1" t="s">
        <v>21</v>
      </c>
      <c r="L197" s="1" t="s">
        <v>86</v>
      </c>
      <c r="M197" s="1" t="s">
        <v>143</v>
      </c>
      <c r="N197" s="1" t="s">
        <v>24</v>
      </c>
      <c r="O197" s="1" t="s">
        <v>1232</v>
      </c>
      <c r="P197" s="1" t="s">
        <v>1640</v>
      </c>
      <c r="Q197" s="1" t="s">
        <v>1232</v>
      </c>
      <c r="R197" s="1" t="s">
        <v>1640</v>
      </c>
    </row>
    <row r="198" spans="1:18" x14ac:dyDescent="0.35">
      <c r="A198" s="1" t="s">
        <v>15</v>
      </c>
      <c r="B198" s="1" t="s">
        <v>766</v>
      </c>
      <c r="C198" t="str">
        <f t="shared" si="6"/>
        <v>UPDATE mst_QuerysSqlite SET Id='197' WHERE Id='486'</v>
      </c>
      <c r="D198">
        <f t="shared" si="7"/>
        <v>486</v>
      </c>
      <c r="E198">
        <v>186</v>
      </c>
      <c r="F198" s="1" t="s">
        <v>696</v>
      </c>
      <c r="G198" s="1" t="s">
        <v>19</v>
      </c>
      <c r="H198" s="1" t="s">
        <v>1258</v>
      </c>
      <c r="I198" s="1" t="s">
        <v>1641</v>
      </c>
      <c r="J198" s="1" t="s">
        <v>18</v>
      </c>
      <c r="K198" s="1" t="s">
        <v>135</v>
      </c>
      <c r="L198" s="1" t="s">
        <v>86</v>
      </c>
      <c r="M198" s="1" t="s">
        <v>126</v>
      </c>
      <c r="N198" s="1" t="s">
        <v>24</v>
      </c>
      <c r="O198" s="1" t="s">
        <v>1232</v>
      </c>
      <c r="P198" s="1" t="s">
        <v>1642</v>
      </c>
      <c r="Q198" s="1" t="s">
        <v>1232</v>
      </c>
      <c r="R198" s="1" t="s">
        <v>1642</v>
      </c>
    </row>
    <row r="199" spans="1:18" x14ac:dyDescent="0.35">
      <c r="A199" s="1" t="s">
        <v>15</v>
      </c>
      <c r="B199" s="1" t="s">
        <v>770</v>
      </c>
      <c r="C199" t="str">
        <f t="shared" si="6"/>
        <v>UPDATE mst_QuerysSqlite SET Id='198' WHERE Id='487'</v>
      </c>
      <c r="D199">
        <f t="shared" si="7"/>
        <v>487</v>
      </c>
      <c r="E199">
        <v>187</v>
      </c>
      <c r="F199" s="1" t="s">
        <v>699</v>
      </c>
      <c r="G199" s="1" t="s">
        <v>19</v>
      </c>
      <c r="H199" s="1" t="s">
        <v>1258</v>
      </c>
      <c r="I199" s="1" t="s">
        <v>1643</v>
      </c>
      <c r="J199" s="1" t="s">
        <v>40</v>
      </c>
      <c r="K199" s="1" t="s">
        <v>135</v>
      </c>
      <c r="L199" s="1" t="s">
        <v>86</v>
      </c>
      <c r="M199" s="1" t="s">
        <v>126</v>
      </c>
      <c r="N199" s="1" t="s">
        <v>24</v>
      </c>
      <c r="O199" s="1" t="s">
        <v>1232</v>
      </c>
      <c r="P199" s="1" t="s">
        <v>1644</v>
      </c>
      <c r="Q199" s="1" t="s">
        <v>1232</v>
      </c>
      <c r="R199" s="1" t="s">
        <v>1644</v>
      </c>
    </row>
    <row r="200" spans="1:18" x14ac:dyDescent="0.35">
      <c r="A200" s="1" t="s">
        <v>15</v>
      </c>
      <c r="B200" s="1" t="s">
        <v>773</v>
      </c>
      <c r="C200" t="str">
        <f t="shared" si="6"/>
        <v>UPDATE mst_QuerysSqlite SET Id='199' WHERE Id='488'</v>
      </c>
      <c r="D200">
        <f t="shared" si="7"/>
        <v>488</v>
      </c>
      <c r="E200">
        <v>188</v>
      </c>
      <c r="F200" s="1" t="s">
        <v>703</v>
      </c>
      <c r="G200" s="1" t="s">
        <v>19</v>
      </c>
      <c r="H200" s="1" t="s">
        <v>1258</v>
      </c>
      <c r="I200" s="1" t="s">
        <v>1645</v>
      </c>
      <c r="J200" s="1" t="s">
        <v>29</v>
      </c>
      <c r="K200" s="1" t="s">
        <v>135</v>
      </c>
      <c r="L200" s="1" t="s">
        <v>86</v>
      </c>
      <c r="M200" s="1" t="s">
        <v>126</v>
      </c>
      <c r="N200" s="1" t="s">
        <v>24</v>
      </c>
      <c r="O200" s="1" t="s">
        <v>1232</v>
      </c>
      <c r="P200" s="1" t="s">
        <v>1646</v>
      </c>
      <c r="Q200" s="1" t="s">
        <v>1232</v>
      </c>
      <c r="R200" s="1" t="s">
        <v>1646</v>
      </c>
    </row>
    <row r="201" spans="1:18" x14ac:dyDescent="0.35">
      <c r="A201" s="1" t="s">
        <v>15</v>
      </c>
      <c r="B201" s="1" t="s">
        <v>777</v>
      </c>
      <c r="C201" t="str">
        <f t="shared" si="6"/>
        <v>UPDATE mst_QuerysSqlite SET Id='200' WHERE Id='489'</v>
      </c>
      <c r="D201">
        <f t="shared" si="7"/>
        <v>489</v>
      </c>
      <c r="E201">
        <v>189</v>
      </c>
      <c r="F201" s="1" t="s">
        <v>707</v>
      </c>
      <c r="G201" s="1" t="s">
        <v>19</v>
      </c>
      <c r="H201" s="1" t="s">
        <v>1258</v>
      </c>
      <c r="I201" s="1" t="s">
        <v>1647</v>
      </c>
      <c r="J201" s="1" t="s">
        <v>18</v>
      </c>
      <c r="K201" s="1" t="s">
        <v>124</v>
      </c>
      <c r="L201" s="1" t="s">
        <v>86</v>
      </c>
      <c r="M201" s="1" t="s">
        <v>126</v>
      </c>
      <c r="N201" s="1" t="s">
        <v>24</v>
      </c>
      <c r="O201" s="1" t="s">
        <v>1232</v>
      </c>
      <c r="P201" s="1" t="s">
        <v>1648</v>
      </c>
      <c r="Q201" s="1" t="s">
        <v>1232</v>
      </c>
      <c r="R201" s="1" t="s">
        <v>1648</v>
      </c>
    </row>
    <row r="202" spans="1:18" x14ac:dyDescent="0.35">
      <c r="A202" s="1" t="s">
        <v>15</v>
      </c>
      <c r="B202" s="1" t="s">
        <v>781</v>
      </c>
      <c r="C202" t="str">
        <f t="shared" si="6"/>
        <v>UPDATE mst_QuerysSqlite SET Id='201' WHERE Id='490'</v>
      </c>
      <c r="D202">
        <f t="shared" si="7"/>
        <v>490</v>
      </c>
      <c r="E202">
        <v>190</v>
      </c>
      <c r="F202" s="1" t="s">
        <v>782</v>
      </c>
      <c r="G202" s="1" t="s">
        <v>18</v>
      </c>
      <c r="H202" s="1" t="s">
        <v>1258</v>
      </c>
      <c r="I202" s="1" t="s">
        <v>1649</v>
      </c>
      <c r="J202" s="1" t="s">
        <v>18</v>
      </c>
      <c r="K202" s="1" t="s">
        <v>135</v>
      </c>
      <c r="L202" s="1" t="s">
        <v>86</v>
      </c>
      <c r="M202" s="1" t="s">
        <v>126</v>
      </c>
      <c r="N202" s="1" t="s">
        <v>24</v>
      </c>
      <c r="O202" s="1" t="s">
        <v>1232</v>
      </c>
      <c r="P202" s="1" t="s">
        <v>1650</v>
      </c>
      <c r="Q202" s="1" t="s">
        <v>1232</v>
      </c>
      <c r="R202" s="1" t="s">
        <v>1650</v>
      </c>
    </row>
    <row r="203" spans="1:18" x14ac:dyDescent="0.35">
      <c r="A203" s="1" t="s">
        <v>15</v>
      </c>
      <c r="B203" s="1" t="s">
        <v>784</v>
      </c>
      <c r="C203" t="str">
        <f t="shared" si="6"/>
        <v>UPDATE mst_QuerysSqlite SET Id='202' WHERE Id='491'</v>
      </c>
      <c r="D203">
        <f t="shared" si="7"/>
        <v>491</v>
      </c>
      <c r="E203">
        <v>191</v>
      </c>
      <c r="F203" s="1" t="s">
        <v>789</v>
      </c>
      <c r="G203" s="1" t="s">
        <v>19</v>
      </c>
      <c r="H203" s="1" t="s">
        <v>1258</v>
      </c>
      <c r="I203" s="1" t="s">
        <v>1651</v>
      </c>
      <c r="J203" s="1" t="s">
        <v>29</v>
      </c>
      <c r="K203" s="1" t="s">
        <v>135</v>
      </c>
      <c r="L203" s="1" t="s">
        <v>86</v>
      </c>
      <c r="M203" s="1" t="s">
        <v>126</v>
      </c>
      <c r="N203" s="1" t="s">
        <v>24</v>
      </c>
      <c r="O203" s="1" t="s">
        <v>1232</v>
      </c>
      <c r="P203" s="1" t="s">
        <v>1652</v>
      </c>
      <c r="Q203" s="1" t="s">
        <v>1232</v>
      </c>
      <c r="R203" s="1" t="s">
        <v>1652</v>
      </c>
    </row>
    <row r="204" spans="1:18" x14ac:dyDescent="0.35">
      <c r="A204" s="1" t="s">
        <v>15</v>
      </c>
      <c r="B204" s="1" t="s">
        <v>788</v>
      </c>
      <c r="C204" t="str">
        <f t="shared" si="6"/>
        <v>UPDATE mst_QuerysSqlite SET Id='203' WHERE Id='492'</v>
      </c>
      <c r="D204">
        <f t="shared" si="7"/>
        <v>492</v>
      </c>
      <c r="E204">
        <v>192</v>
      </c>
      <c r="F204" s="1" t="s">
        <v>797</v>
      </c>
      <c r="G204" s="1" t="s">
        <v>19</v>
      </c>
      <c r="H204" s="1" t="s">
        <v>1258</v>
      </c>
      <c r="I204" s="1" t="s">
        <v>1653</v>
      </c>
      <c r="J204" s="1" t="s">
        <v>40</v>
      </c>
      <c r="K204" s="1" t="s">
        <v>135</v>
      </c>
      <c r="L204" s="1" t="s">
        <v>86</v>
      </c>
      <c r="M204" s="1" t="s">
        <v>126</v>
      </c>
      <c r="N204" s="1" t="s">
        <v>24</v>
      </c>
      <c r="O204" s="1" t="s">
        <v>1232</v>
      </c>
      <c r="P204" s="1" t="s">
        <v>1654</v>
      </c>
      <c r="Q204" s="1" t="s">
        <v>1232</v>
      </c>
      <c r="R204" s="1" t="s">
        <v>1654</v>
      </c>
    </row>
    <row r="205" spans="1:18" x14ac:dyDescent="0.35">
      <c r="A205" s="1" t="s">
        <v>15</v>
      </c>
      <c r="B205" s="1" t="s">
        <v>792</v>
      </c>
      <c r="C205" t="str">
        <f t="shared" si="6"/>
        <v>UPDATE mst_QuerysSqlite SET Id='204' WHERE Id='493'</v>
      </c>
      <c r="D205">
        <f t="shared" si="7"/>
        <v>493</v>
      </c>
      <c r="E205">
        <v>193</v>
      </c>
      <c r="F205" s="1" t="s">
        <v>804</v>
      </c>
      <c r="G205" s="1" t="s">
        <v>19</v>
      </c>
      <c r="H205" s="1" t="s">
        <v>1258</v>
      </c>
      <c r="I205" s="1" t="s">
        <v>1655</v>
      </c>
      <c r="J205" s="1" t="s">
        <v>29</v>
      </c>
      <c r="K205" s="1" t="s">
        <v>21</v>
      </c>
      <c r="L205" s="1" t="s">
        <v>86</v>
      </c>
      <c r="M205" s="1" t="s">
        <v>143</v>
      </c>
      <c r="N205" s="1" t="s">
        <v>24</v>
      </c>
      <c r="O205" s="1" t="s">
        <v>1232</v>
      </c>
      <c r="P205" s="1" t="s">
        <v>1656</v>
      </c>
      <c r="Q205" s="1" t="s">
        <v>1232</v>
      </c>
      <c r="R205" s="1" t="s">
        <v>1656</v>
      </c>
    </row>
    <row r="206" spans="1:18" x14ac:dyDescent="0.35">
      <c r="A206" s="1" t="s">
        <v>15</v>
      </c>
      <c r="B206" s="1" t="s">
        <v>796</v>
      </c>
      <c r="C206" t="str">
        <f t="shared" si="6"/>
        <v>UPDATE mst_QuerysSqlite SET Id='205' WHERE Id='494'</v>
      </c>
      <c r="D206">
        <f t="shared" si="7"/>
        <v>494</v>
      </c>
      <c r="E206">
        <v>194</v>
      </c>
      <c r="F206" s="1" t="s">
        <v>808</v>
      </c>
      <c r="G206" s="1" t="s">
        <v>19</v>
      </c>
      <c r="H206" s="1" t="s">
        <v>1258</v>
      </c>
      <c r="I206" s="1" t="s">
        <v>1657</v>
      </c>
      <c r="J206" s="1" t="s">
        <v>34</v>
      </c>
      <c r="K206" s="1" t="s">
        <v>21</v>
      </c>
      <c r="L206" s="1" t="s">
        <v>86</v>
      </c>
      <c r="M206" s="1" t="s">
        <v>143</v>
      </c>
      <c r="N206" s="1" t="s">
        <v>24</v>
      </c>
      <c r="O206" s="1" t="s">
        <v>1232</v>
      </c>
      <c r="P206" s="1" t="s">
        <v>1658</v>
      </c>
      <c r="Q206" s="1" t="s">
        <v>1232</v>
      </c>
      <c r="R206" s="1" t="s">
        <v>1658</v>
      </c>
    </row>
    <row r="207" spans="1:18" x14ac:dyDescent="0.35">
      <c r="A207" s="1" t="s">
        <v>15</v>
      </c>
      <c r="B207" s="1" t="s">
        <v>800</v>
      </c>
      <c r="C207" t="str">
        <f t="shared" si="6"/>
        <v>UPDATE mst_QuerysSqlite SET Id='206' WHERE Id='495'</v>
      </c>
      <c r="D207">
        <f t="shared" si="7"/>
        <v>495</v>
      </c>
      <c r="E207">
        <v>195</v>
      </c>
      <c r="F207" s="1" t="s">
        <v>812</v>
      </c>
      <c r="G207" s="1" t="s">
        <v>19</v>
      </c>
      <c r="H207" s="1" t="s">
        <v>1258</v>
      </c>
      <c r="I207" s="1" t="s">
        <v>1659</v>
      </c>
      <c r="J207" s="1" t="s">
        <v>34</v>
      </c>
      <c r="K207" s="1" t="s">
        <v>21</v>
      </c>
      <c r="L207" s="1" t="s">
        <v>86</v>
      </c>
      <c r="M207" s="1" t="s">
        <v>143</v>
      </c>
      <c r="N207" s="1" t="s">
        <v>24</v>
      </c>
      <c r="O207" s="1" t="s">
        <v>1232</v>
      </c>
      <c r="P207" s="1" t="s">
        <v>1660</v>
      </c>
      <c r="Q207" s="1" t="s">
        <v>1232</v>
      </c>
      <c r="R207" s="1" t="s">
        <v>1660</v>
      </c>
    </row>
    <row r="208" spans="1:18" x14ac:dyDescent="0.35">
      <c r="A208" s="1" t="s">
        <v>15</v>
      </c>
      <c r="B208" s="1" t="s">
        <v>803</v>
      </c>
      <c r="C208" t="str">
        <f t="shared" si="6"/>
        <v>UPDATE mst_QuerysSqlite SET Id='207' WHERE Id='496'</v>
      </c>
      <c r="D208">
        <f t="shared" si="7"/>
        <v>496</v>
      </c>
      <c r="E208">
        <v>196</v>
      </c>
      <c r="F208" s="1" t="s">
        <v>816</v>
      </c>
      <c r="G208" s="1" t="s">
        <v>19</v>
      </c>
      <c r="H208" s="1" t="s">
        <v>1258</v>
      </c>
      <c r="I208" s="1" t="s">
        <v>1661</v>
      </c>
      <c r="J208" s="1" t="s">
        <v>34</v>
      </c>
      <c r="K208" s="1" t="s">
        <v>21</v>
      </c>
      <c r="L208" s="1" t="s">
        <v>86</v>
      </c>
      <c r="M208" s="1" t="s">
        <v>143</v>
      </c>
      <c r="N208" s="1" t="s">
        <v>24</v>
      </c>
      <c r="O208" s="1" t="s">
        <v>1232</v>
      </c>
      <c r="P208" s="1" t="s">
        <v>1662</v>
      </c>
      <c r="Q208" s="1" t="s">
        <v>1232</v>
      </c>
      <c r="R208" s="1" t="s">
        <v>1662</v>
      </c>
    </row>
    <row r="209" spans="1:18" x14ac:dyDescent="0.35">
      <c r="A209" s="1" t="s">
        <v>15</v>
      </c>
      <c r="B209" s="1" t="s">
        <v>807</v>
      </c>
      <c r="C209" t="str">
        <f t="shared" si="6"/>
        <v>UPDATE mst_QuerysSqlite SET Id='208' WHERE Id='497'</v>
      </c>
      <c r="D209">
        <f t="shared" si="7"/>
        <v>497</v>
      </c>
      <c r="E209">
        <v>197</v>
      </c>
      <c r="F209" s="1" t="s">
        <v>820</v>
      </c>
      <c r="G209" s="1" t="s">
        <v>19</v>
      </c>
      <c r="H209" s="1" t="s">
        <v>1258</v>
      </c>
      <c r="I209" s="1" t="s">
        <v>1663</v>
      </c>
      <c r="J209" s="1" t="s">
        <v>29</v>
      </c>
      <c r="K209" s="1" t="s">
        <v>21</v>
      </c>
      <c r="L209" s="1" t="s">
        <v>86</v>
      </c>
      <c r="M209" s="1" t="s">
        <v>143</v>
      </c>
      <c r="N209" s="1" t="s">
        <v>24</v>
      </c>
      <c r="O209" s="1" t="s">
        <v>1232</v>
      </c>
      <c r="P209" s="1" t="s">
        <v>1664</v>
      </c>
      <c r="Q209" s="1" t="s">
        <v>1232</v>
      </c>
      <c r="R209" s="1" t="s">
        <v>1664</v>
      </c>
    </row>
    <row r="210" spans="1:18" x14ac:dyDescent="0.35">
      <c r="A210" s="1" t="s">
        <v>15</v>
      </c>
      <c r="B210" s="1" t="s">
        <v>811</v>
      </c>
      <c r="C210" t="str">
        <f t="shared" si="6"/>
        <v>UPDATE mst_QuerysSqlite SET Id='209' WHERE Id='498'</v>
      </c>
      <c r="D210">
        <f t="shared" si="7"/>
        <v>498</v>
      </c>
      <c r="E210">
        <v>198</v>
      </c>
      <c r="F210" s="1" t="s">
        <v>88</v>
      </c>
      <c r="G210" s="1" t="s">
        <v>19</v>
      </c>
      <c r="H210" s="1" t="s">
        <v>1665</v>
      </c>
      <c r="I210" s="1" t="s">
        <v>1666</v>
      </c>
      <c r="J210" s="1" t="s">
        <v>18</v>
      </c>
      <c r="K210" s="1" t="s">
        <v>21</v>
      </c>
      <c r="L210" s="1" t="s">
        <v>91</v>
      </c>
      <c r="M210" s="1" t="s">
        <v>23</v>
      </c>
      <c r="N210" s="1" t="s">
        <v>24</v>
      </c>
      <c r="O210" s="1" t="s">
        <v>1232</v>
      </c>
      <c r="P210" s="1" t="s">
        <v>1667</v>
      </c>
      <c r="Q210" s="1" t="s">
        <v>1232</v>
      </c>
      <c r="R210" s="1" t="s">
        <v>1667</v>
      </c>
    </row>
    <row r="211" spans="1:18" x14ac:dyDescent="0.35">
      <c r="A211" s="1" t="s">
        <v>15</v>
      </c>
      <c r="B211" s="1" t="s">
        <v>815</v>
      </c>
      <c r="C211" t="str">
        <f t="shared" si="6"/>
        <v>UPDATE mst_QuerysSqlite SET Id='210' WHERE Id='499'</v>
      </c>
      <c r="D211">
        <f t="shared" si="7"/>
        <v>499</v>
      </c>
      <c r="E211">
        <v>199</v>
      </c>
      <c r="F211" s="1" t="s">
        <v>710</v>
      </c>
      <c r="G211" s="1" t="s">
        <v>19</v>
      </c>
      <c r="H211" s="1" t="s">
        <v>1258</v>
      </c>
      <c r="I211" s="1" t="s">
        <v>1668</v>
      </c>
      <c r="J211" s="1" t="s">
        <v>84</v>
      </c>
      <c r="K211" s="1" t="s">
        <v>21</v>
      </c>
      <c r="L211" s="1" t="s">
        <v>91</v>
      </c>
      <c r="M211" s="1" t="s">
        <v>131</v>
      </c>
      <c r="N211" s="1" t="s">
        <v>24</v>
      </c>
      <c r="O211" s="1" t="s">
        <v>1232</v>
      </c>
      <c r="P211" s="1" t="s">
        <v>1669</v>
      </c>
      <c r="Q211" s="1" t="s">
        <v>1232</v>
      </c>
      <c r="R211" s="1" t="s">
        <v>1669</v>
      </c>
    </row>
    <row r="212" spans="1:18" x14ac:dyDescent="0.35">
      <c r="A212" s="1" t="s">
        <v>15</v>
      </c>
      <c r="B212" s="1" t="s">
        <v>819</v>
      </c>
      <c r="C212" t="str">
        <f t="shared" si="6"/>
        <v>UPDATE mst_QuerysSqlite SET Id='211' WHERE Id='500'</v>
      </c>
      <c r="D212">
        <f t="shared" si="7"/>
        <v>500</v>
      </c>
      <c r="E212">
        <v>200</v>
      </c>
      <c r="F212" s="1" t="s">
        <v>714</v>
      </c>
      <c r="G212" s="1" t="s">
        <v>19</v>
      </c>
      <c r="H212" s="1" t="s">
        <v>1258</v>
      </c>
      <c r="I212" s="1" t="s">
        <v>1670</v>
      </c>
      <c r="J212" s="1" t="s">
        <v>29</v>
      </c>
      <c r="K212" s="1" t="s">
        <v>124</v>
      </c>
      <c r="L212" s="1" t="s">
        <v>91</v>
      </c>
      <c r="M212" s="1" t="s">
        <v>126</v>
      </c>
      <c r="N212" s="1" t="s">
        <v>24</v>
      </c>
      <c r="O212" s="1" t="s">
        <v>1232</v>
      </c>
      <c r="P212" s="1" t="s">
        <v>1671</v>
      </c>
      <c r="Q212" s="1" t="s">
        <v>1232</v>
      </c>
      <c r="R212" s="1" t="s">
        <v>1671</v>
      </c>
    </row>
    <row r="213" spans="1:18" x14ac:dyDescent="0.35">
      <c r="A213" s="1" t="s">
        <v>15</v>
      </c>
      <c r="B213" s="1" t="s">
        <v>823</v>
      </c>
      <c r="C213" t="str">
        <f t="shared" si="6"/>
        <v>UPDATE mst_QuerysSqlite SET Id='212' WHERE Id='501'</v>
      </c>
      <c r="D213">
        <f t="shared" si="7"/>
        <v>501</v>
      </c>
      <c r="E213">
        <v>201</v>
      </c>
      <c r="F213" s="1" t="s">
        <v>717</v>
      </c>
      <c r="G213" s="1" t="s">
        <v>19</v>
      </c>
      <c r="H213" s="1" t="s">
        <v>1258</v>
      </c>
      <c r="I213" s="1" t="s">
        <v>1672</v>
      </c>
      <c r="J213" s="1" t="s">
        <v>18</v>
      </c>
      <c r="K213" s="1" t="s">
        <v>21</v>
      </c>
      <c r="L213" s="1" t="s">
        <v>91</v>
      </c>
      <c r="M213" s="1" t="s">
        <v>148</v>
      </c>
      <c r="N213" s="1" t="s">
        <v>24</v>
      </c>
      <c r="O213" s="1" t="s">
        <v>1232</v>
      </c>
      <c r="P213" s="1" t="s">
        <v>1673</v>
      </c>
      <c r="Q213" s="1" t="s">
        <v>1232</v>
      </c>
      <c r="R213" s="1" t="s">
        <v>1673</v>
      </c>
    </row>
    <row r="214" spans="1:18" x14ac:dyDescent="0.35">
      <c r="A214" s="1" t="s">
        <v>15</v>
      </c>
      <c r="B214" s="1" t="s">
        <v>851</v>
      </c>
      <c r="C214" t="str">
        <f t="shared" si="6"/>
        <v>UPDATE mst_QuerysSqlite SET Id='213' WHERE Id='502'</v>
      </c>
      <c r="D214">
        <f t="shared" si="7"/>
        <v>502</v>
      </c>
      <c r="E214">
        <v>202</v>
      </c>
      <c r="F214" s="1" t="s">
        <v>721</v>
      </c>
      <c r="G214" s="1" t="s">
        <v>19</v>
      </c>
      <c r="H214" s="1" t="s">
        <v>1258</v>
      </c>
      <c r="I214" s="1" t="s">
        <v>1674</v>
      </c>
      <c r="J214" s="1" t="s">
        <v>34</v>
      </c>
      <c r="K214" s="1" t="s">
        <v>21</v>
      </c>
      <c r="L214" s="1" t="s">
        <v>91</v>
      </c>
      <c r="M214" s="1" t="s">
        <v>143</v>
      </c>
      <c r="N214" s="1" t="s">
        <v>24</v>
      </c>
      <c r="O214" s="1" t="s">
        <v>1232</v>
      </c>
      <c r="P214" s="1" t="s">
        <v>1675</v>
      </c>
      <c r="Q214" s="1" t="s">
        <v>1232</v>
      </c>
      <c r="R214" s="1" t="s">
        <v>1675</v>
      </c>
    </row>
    <row r="215" spans="1:18" x14ac:dyDescent="0.35">
      <c r="A215" s="1" t="s">
        <v>15</v>
      </c>
      <c r="B215" s="1" t="s">
        <v>852</v>
      </c>
      <c r="C215" t="str">
        <f t="shared" si="6"/>
        <v>UPDATE mst_QuerysSqlite SET Id='214' WHERE Id='503'</v>
      </c>
      <c r="D215">
        <f t="shared" si="7"/>
        <v>503</v>
      </c>
      <c r="E215">
        <v>203</v>
      </c>
      <c r="F215" s="1" t="s">
        <v>724</v>
      </c>
      <c r="G215" s="1" t="s">
        <v>19</v>
      </c>
      <c r="H215" s="1" t="s">
        <v>1258</v>
      </c>
      <c r="I215" s="1" t="s">
        <v>1676</v>
      </c>
      <c r="J215" s="1" t="s">
        <v>84</v>
      </c>
      <c r="K215" s="1" t="s">
        <v>21</v>
      </c>
      <c r="L215" s="1" t="s">
        <v>91</v>
      </c>
      <c r="M215" s="1" t="s">
        <v>152</v>
      </c>
      <c r="N215" s="1" t="s">
        <v>24</v>
      </c>
      <c r="O215" s="1" t="s">
        <v>1232</v>
      </c>
      <c r="P215" s="1" t="s">
        <v>1677</v>
      </c>
      <c r="Q215" s="1" t="s">
        <v>1232</v>
      </c>
      <c r="R215" s="1" t="s">
        <v>1677</v>
      </c>
    </row>
    <row r="216" spans="1:18" x14ac:dyDescent="0.35">
      <c r="A216" s="1" t="s">
        <v>15</v>
      </c>
      <c r="B216" s="1" t="s">
        <v>853</v>
      </c>
      <c r="C216" t="str">
        <f t="shared" si="6"/>
        <v>UPDATE mst_QuerysSqlite SET Id='215' WHERE Id='504'</v>
      </c>
      <c r="D216">
        <f t="shared" si="7"/>
        <v>504</v>
      </c>
      <c r="E216">
        <v>204</v>
      </c>
      <c r="F216" s="1" t="s">
        <v>728</v>
      </c>
      <c r="G216" s="1" t="s">
        <v>19</v>
      </c>
      <c r="H216" s="1" t="s">
        <v>1258</v>
      </c>
      <c r="I216" s="1" t="s">
        <v>1678</v>
      </c>
      <c r="J216" s="1" t="s">
        <v>18</v>
      </c>
      <c r="K216" s="1" t="s">
        <v>21</v>
      </c>
      <c r="L216" s="1" t="s">
        <v>91</v>
      </c>
      <c r="M216" s="1" t="s">
        <v>143</v>
      </c>
      <c r="N216" s="1" t="s">
        <v>24</v>
      </c>
      <c r="O216" s="1" t="s">
        <v>1232</v>
      </c>
      <c r="P216" s="1" t="s">
        <v>1679</v>
      </c>
      <c r="Q216" s="1" t="s">
        <v>1232</v>
      </c>
      <c r="R216" s="1" t="s">
        <v>1679</v>
      </c>
    </row>
    <row r="217" spans="1:18" x14ac:dyDescent="0.35">
      <c r="A217" s="1" t="s">
        <v>15</v>
      </c>
      <c r="B217" s="1" t="s">
        <v>854</v>
      </c>
      <c r="C217" t="str">
        <f t="shared" si="6"/>
        <v>UPDATE mst_QuerysSqlite SET Id='216' WHERE Id='505'</v>
      </c>
      <c r="D217">
        <f t="shared" si="7"/>
        <v>505</v>
      </c>
      <c r="E217">
        <v>205</v>
      </c>
      <c r="F217" s="1" t="s">
        <v>731</v>
      </c>
      <c r="G217" s="1" t="s">
        <v>19</v>
      </c>
      <c r="H217" s="1" t="s">
        <v>1258</v>
      </c>
      <c r="I217" s="1" t="s">
        <v>1680</v>
      </c>
      <c r="J217" s="1" t="s">
        <v>18</v>
      </c>
      <c r="K217" s="1" t="s">
        <v>135</v>
      </c>
      <c r="L217" s="1" t="s">
        <v>91</v>
      </c>
      <c r="M217" s="1" t="s">
        <v>126</v>
      </c>
      <c r="N217" s="1" t="s">
        <v>24</v>
      </c>
      <c r="O217" s="1" t="s">
        <v>1232</v>
      </c>
      <c r="P217" s="1" t="s">
        <v>1681</v>
      </c>
      <c r="Q217" s="1" t="s">
        <v>1232</v>
      </c>
      <c r="R217" s="1" t="s">
        <v>1681</v>
      </c>
    </row>
    <row r="218" spans="1:18" x14ac:dyDescent="0.35">
      <c r="A218" s="1" t="s">
        <v>15</v>
      </c>
      <c r="B218" s="1" t="s">
        <v>855</v>
      </c>
      <c r="C218" t="str">
        <f t="shared" si="6"/>
        <v>UPDATE mst_QuerysSqlite SET Id='217' WHERE Id='506'</v>
      </c>
      <c r="D218">
        <f t="shared" si="7"/>
        <v>506</v>
      </c>
      <c r="E218">
        <v>206</v>
      </c>
      <c r="F218" s="1" t="s">
        <v>735</v>
      </c>
      <c r="G218" s="1" t="s">
        <v>19</v>
      </c>
      <c r="H218" s="1" t="s">
        <v>1258</v>
      </c>
      <c r="I218" s="1" t="s">
        <v>1682</v>
      </c>
      <c r="J218" s="1" t="s">
        <v>34</v>
      </c>
      <c r="K218" s="1" t="s">
        <v>135</v>
      </c>
      <c r="L218" s="1" t="s">
        <v>91</v>
      </c>
      <c r="M218" s="1" t="s">
        <v>126</v>
      </c>
      <c r="N218" s="1" t="s">
        <v>24</v>
      </c>
      <c r="O218" s="1" t="s">
        <v>1232</v>
      </c>
      <c r="P218" s="1" t="s">
        <v>1683</v>
      </c>
      <c r="Q218" s="1" t="s">
        <v>1232</v>
      </c>
      <c r="R218" s="1" t="s">
        <v>1683</v>
      </c>
    </row>
    <row r="219" spans="1:18" x14ac:dyDescent="0.35">
      <c r="A219" s="1" t="s">
        <v>15</v>
      </c>
      <c r="B219" s="1" t="s">
        <v>856</v>
      </c>
      <c r="C219" t="str">
        <f t="shared" si="6"/>
        <v>UPDATE mst_QuerysSqlite SET Id='218' WHERE Id='507'</v>
      </c>
      <c r="D219">
        <f t="shared" si="7"/>
        <v>507</v>
      </c>
      <c r="E219">
        <v>207</v>
      </c>
      <c r="F219" s="1" t="s">
        <v>739</v>
      </c>
      <c r="G219" s="1" t="s">
        <v>19</v>
      </c>
      <c r="H219" s="1" t="s">
        <v>1258</v>
      </c>
      <c r="I219" s="1" t="s">
        <v>1684</v>
      </c>
      <c r="J219" s="1" t="s">
        <v>29</v>
      </c>
      <c r="K219" s="1" t="s">
        <v>135</v>
      </c>
      <c r="L219" s="1" t="s">
        <v>91</v>
      </c>
      <c r="M219" s="1" t="s">
        <v>126</v>
      </c>
      <c r="N219" s="1" t="s">
        <v>24</v>
      </c>
      <c r="O219" s="1" t="s">
        <v>1232</v>
      </c>
      <c r="P219" s="1" t="s">
        <v>1685</v>
      </c>
      <c r="Q219" s="1" t="s">
        <v>1232</v>
      </c>
      <c r="R219" s="1" t="s">
        <v>1685</v>
      </c>
    </row>
    <row r="220" spans="1:18" x14ac:dyDescent="0.35">
      <c r="A220" s="1" t="s">
        <v>15</v>
      </c>
      <c r="B220" s="1" t="s">
        <v>857</v>
      </c>
      <c r="C220" t="str">
        <f t="shared" si="6"/>
        <v>UPDATE mst_QuerysSqlite SET Id='219' WHERE Id='508'</v>
      </c>
      <c r="D220">
        <f t="shared" si="7"/>
        <v>508</v>
      </c>
      <c r="E220">
        <v>208</v>
      </c>
      <c r="F220" s="1" t="s">
        <v>743</v>
      </c>
      <c r="G220" s="1" t="s">
        <v>19</v>
      </c>
      <c r="H220" s="1" t="s">
        <v>1258</v>
      </c>
      <c r="I220" s="1" t="s">
        <v>1686</v>
      </c>
      <c r="J220" s="1" t="s">
        <v>29</v>
      </c>
      <c r="K220" s="1" t="s">
        <v>21</v>
      </c>
      <c r="L220" s="1" t="s">
        <v>91</v>
      </c>
      <c r="M220" s="1" t="s">
        <v>143</v>
      </c>
      <c r="N220" s="1" t="s">
        <v>24</v>
      </c>
      <c r="O220" s="1" t="s">
        <v>1232</v>
      </c>
      <c r="P220" s="1" t="s">
        <v>1687</v>
      </c>
      <c r="Q220" s="1" t="s">
        <v>1232</v>
      </c>
      <c r="R220" s="1" t="s">
        <v>1687</v>
      </c>
    </row>
    <row r="221" spans="1:18" x14ac:dyDescent="0.35">
      <c r="A221" s="1" t="s">
        <v>15</v>
      </c>
      <c r="B221" s="1" t="s">
        <v>858</v>
      </c>
      <c r="C221" t="str">
        <f t="shared" si="6"/>
        <v>UPDATE mst_QuerysSqlite SET Id='220' WHERE Id='509'</v>
      </c>
      <c r="D221">
        <f t="shared" si="7"/>
        <v>509</v>
      </c>
      <c r="E221">
        <v>209</v>
      </c>
      <c r="F221" s="1" t="s">
        <v>785</v>
      </c>
      <c r="G221" s="1" t="s">
        <v>19</v>
      </c>
      <c r="H221" s="1" t="s">
        <v>1258</v>
      </c>
      <c r="I221" s="1" t="s">
        <v>1688</v>
      </c>
      <c r="J221" s="1" t="s">
        <v>18</v>
      </c>
      <c r="K221" s="1" t="s">
        <v>135</v>
      </c>
      <c r="L221" s="1" t="s">
        <v>91</v>
      </c>
      <c r="M221" s="1" t="s">
        <v>126</v>
      </c>
      <c r="N221" s="1" t="s">
        <v>24</v>
      </c>
      <c r="O221" s="1" t="s">
        <v>1232</v>
      </c>
      <c r="P221" s="1" t="s">
        <v>1689</v>
      </c>
      <c r="Q221" s="1" t="s">
        <v>1232</v>
      </c>
      <c r="R221" s="1" t="s">
        <v>1689</v>
      </c>
    </row>
    <row r="222" spans="1:18" x14ac:dyDescent="0.35">
      <c r="A222" s="1" t="s">
        <v>15</v>
      </c>
      <c r="B222" s="1" t="s">
        <v>859</v>
      </c>
      <c r="C222" t="str">
        <f t="shared" si="6"/>
        <v>UPDATE mst_QuerysSqlite SET Id='221' WHERE Id='510'</v>
      </c>
      <c r="D222">
        <f t="shared" si="7"/>
        <v>510</v>
      </c>
      <c r="E222">
        <v>210</v>
      </c>
      <c r="F222" s="1" t="s">
        <v>793</v>
      </c>
      <c r="G222" s="1" t="s">
        <v>19</v>
      </c>
      <c r="H222" s="1" t="s">
        <v>1258</v>
      </c>
      <c r="I222" s="1" t="s">
        <v>1690</v>
      </c>
      <c r="J222" s="1" t="s">
        <v>29</v>
      </c>
      <c r="K222" s="1" t="s">
        <v>135</v>
      </c>
      <c r="L222" s="1" t="s">
        <v>91</v>
      </c>
      <c r="M222" s="1" t="s">
        <v>126</v>
      </c>
      <c r="N222" s="1" t="s">
        <v>24</v>
      </c>
      <c r="O222" s="1" t="s">
        <v>1232</v>
      </c>
      <c r="P222" s="1" t="s">
        <v>1691</v>
      </c>
      <c r="Q222" s="1" t="s">
        <v>1232</v>
      </c>
      <c r="R222" s="1" t="s">
        <v>1691</v>
      </c>
    </row>
    <row r="223" spans="1:18" x14ac:dyDescent="0.35">
      <c r="A223" s="1" t="s">
        <v>15</v>
      </c>
      <c r="B223" s="1" t="s">
        <v>860</v>
      </c>
      <c r="C223" t="str">
        <f t="shared" si="6"/>
        <v>UPDATE mst_QuerysSqlite SET Id='222' WHERE Id='511'</v>
      </c>
      <c r="D223">
        <f t="shared" si="7"/>
        <v>511</v>
      </c>
      <c r="E223">
        <v>211</v>
      </c>
      <c r="F223" s="1" t="s">
        <v>801</v>
      </c>
      <c r="G223" s="1" t="s">
        <v>19</v>
      </c>
      <c r="H223" s="1" t="s">
        <v>1258</v>
      </c>
      <c r="I223" s="1" t="s">
        <v>1692</v>
      </c>
      <c r="J223" s="1" t="s">
        <v>29</v>
      </c>
      <c r="K223" s="1" t="s">
        <v>21</v>
      </c>
      <c r="L223" s="1" t="s">
        <v>91</v>
      </c>
      <c r="M223" s="1" t="s">
        <v>143</v>
      </c>
      <c r="N223" s="1" t="s">
        <v>24</v>
      </c>
      <c r="O223" s="1" t="s">
        <v>1232</v>
      </c>
      <c r="P223" s="1" t="s">
        <v>1693</v>
      </c>
      <c r="Q223" s="1" t="s">
        <v>1232</v>
      </c>
      <c r="R223" s="1" t="s">
        <v>1693</v>
      </c>
    </row>
    <row r="224" spans="1:18" x14ac:dyDescent="0.35">
      <c r="A224" s="1" t="s">
        <v>15</v>
      </c>
      <c r="B224" s="1" t="s">
        <v>1173</v>
      </c>
      <c r="C224" t="str">
        <f t="shared" si="6"/>
        <v>UPDATE mst_QuerysSqlite SET Id='223' WHERE Id='512'</v>
      </c>
      <c r="D224">
        <f t="shared" si="7"/>
        <v>512</v>
      </c>
      <c r="E224">
        <v>212</v>
      </c>
      <c r="F224" s="1" t="s">
        <v>824</v>
      </c>
      <c r="G224" s="1" t="s">
        <v>19</v>
      </c>
      <c r="H224" s="1" t="s">
        <v>1258</v>
      </c>
      <c r="I224" s="1" t="s">
        <v>1694</v>
      </c>
      <c r="J224" s="1" t="s">
        <v>29</v>
      </c>
      <c r="K224" s="1" t="s">
        <v>21</v>
      </c>
      <c r="L224" s="1" t="s">
        <v>91</v>
      </c>
      <c r="M224" s="1" t="s">
        <v>131</v>
      </c>
      <c r="N224" s="1" t="s">
        <v>24</v>
      </c>
      <c r="O224" s="1" t="s">
        <v>1232</v>
      </c>
      <c r="P224" s="1" t="s">
        <v>1695</v>
      </c>
      <c r="Q224" s="1" t="s">
        <v>1232</v>
      </c>
      <c r="R224" s="1" t="s">
        <v>1695</v>
      </c>
    </row>
    <row r="225" spans="1:18" x14ac:dyDescent="0.35">
      <c r="A225" s="1" t="s">
        <v>15</v>
      </c>
      <c r="B225" s="1" t="s">
        <v>1174</v>
      </c>
      <c r="C225" t="str">
        <f t="shared" si="6"/>
        <v>UPDATE mst_QuerysSqlite SET Id='224' WHERE Id='513'</v>
      </c>
      <c r="D225">
        <f t="shared" si="7"/>
        <v>513</v>
      </c>
      <c r="E225">
        <v>213</v>
      </c>
      <c r="F225" s="1" t="s">
        <v>103</v>
      </c>
      <c r="G225" s="1" t="s">
        <v>18</v>
      </c>
      <c r="H225" s="1" t="s">
        <v>1696</v>
      </c>
      <c r="I225" s="1" t="s">
        <v>1697</v>
      </c>
      <c r="J225" s="1" t="s">
        <v>18</v>
      </c>
      <c r="K225" s="1" t="s">
        <v>21</v>
      </c>
      <c r="L225" s="1" t="s">
        <v>106</v>
      </c>
      <c r="M225" s="1" t="s">
        <v>23</v>
      </c>
      <c r="N225" s="1" t="s">
        <v>24</v>
      </c>
      <c r="O225" s="1" t="s">
        <v>1232</v>
      </c>
      <c r="P225" s="1" t="s">
        <v>1698</v>
      </c>
      <c r="Q225" s="1" t="s">
        <v>1232</v>
      </c>
      <c r="R225" s="1" t="s">
        <v>1698</v>
      </c>
    </row>
    <row r="226" spans="1:18" x14ac:dyDescent="0.35">
      <c r="A226" s="1" t="s">
        <v>15</v>
      </c>
      <c r="B226" s="1" t="s">
        <v>1175</v>
      </c>
      <c r="C226" t="str">
        <f t="shared" si="6"/>
        <v>UPDATE mst_QuerysSqlite SET Id='225' WHERE Id='514'</v>
      </c>
      <c r="D226">
        <f t="shared" si="7"/>
        <v>514</v>
      </c>
      <c r="E226">
        <v>214</v>
      </c>
      <c r="F226" s="1" t="s">
        <v>582</v>
      </c>
      <c r="G226" s="1" t="s">
        <v>18</v>
      </c>
      <c r="H226" s="1" t="s">
        <v>1258</v>
      </c>
      <c r="I226" s="1" t="s">
        <v>1699</v>
      </c>
      <c r="J226" s="1" t="s">
        <v>62</v>
      </c>
      <c r="K226" s="1" t="s">
        <v>21</v>
      </c>
      <c r="L226" s="1" t="s">
        <v>106</v>
      </c>
      <c r="M226" s="1" t="s">
        <v>131</v>
      </c>
      <c r="N226" s="1" t="s">
        <v>24</v>
      </c>
      <c r="O226" s="1" t="s">
        <v>1232</v>
      </c>
      <c r="P226" s="1" t="s">
        <v>1700</v>
      </c>
      <c r="Q226" s="1" t="s">
        <v>1232</v>
      </c>
      <c r="R226" s="1" t="s">
        <v>1700</v>
      </c>
    </row>
    <row r="227" spans="1:18" x14ac:dyDescent="0.35">
      <c r="A227" s="1" t="s">
        <v>15</v>
      </c>
      <c r="B227" s="1" t="s">
        <v>1176</v>
      </c>
      <c r="C227" t="str">
        <f t="shared" si="6"/>
        <v>UPDATE mst_QuerysSqlite SET Id='226' WHERE Id='515'</v>
      </c>
      <c r="D227">
        <f t="shared" si="7"/>
        <v>515</v>
      </c>
      <c r="E227">
        <v>215</v>
      </c>
      <c r="F227" s="1" t="s">
        <v>586</v>
      </c>
      <c r="G227" s="1" t="s">
        <v>18</v>
      </c>
      <c r="H227" s="1" t="s">
        <v>1258</v>
      </c>
      <c r="I227" s="1" t="s">
        <v>1701</v>
      </c>
      <c r="J227" s="1" t="s">
        <v>29</v>
      </c>
      <c r="K227" s="1" t="s">
        <v>135</v>
      </c>
      <c r="L227" s="1" t="s">
        <v>106</v>
      </c>
      <c r="M227" s="1" t="s">
        <v>126</v>
      </c>
      <c r="N227" s="1" t="s">
        <v>24</v>
      </c>
      <c r="O227" s="1" t="s">
        <v>1232</v>
      </c>
      <c r="P227" s="1" t="s">
        <v>1702</v>
      </c>
      <c r="Q227" s="1" t="s">
        <v>1232</v>
      </c>
      <c r="R227" s="1" t="s">
        <v>1702</v>
      </c>
    </row>
    <row r="228" spans="1:18" x14ac:dyDescent="0.35">
      <c r="A228" s="1" t="s">
        <v>15</v>
      </c>
      <c r="B228" s="1" t="s">
        <v>1177</v>
      </c>
      <c r="C228" t="str">
        <f t="shared" si="6"/>
        <v>UPDATE mst_QuerysSqlite SET Id='227' WHERE Id='516'</v>
      </c>
      <c r="D228">
        <f t="shared" si="7"/>
        <v>516</v>
      </c>
      <c r="E228">
        <v>216</v>
      </c>
      <c r="F228" s="1" t="s">
        <v>589</v>
      </c>
      <c r="G228" s="1" t="s">
        <v>18</v>
      </c>
      <c r="H228" s="1" t="s">
        <v>1258</v>
      </c>
      <c r="I228" s="1" t="s">
        <v>1703</v>
      </c>
      <c r="J228" s="1" t="s">
        <v>34</v>
      </c>
      <c r="K228" s="1" t="s">
        <v>21</v>
      </c>
      <c r="L228" s="1" t="s">
        <v>106</v>
      </c>
      <c r="M228" s="1" t="s">
        <v>143</v>
      </c>
      <c r="N228" s="1" t="s">
        <v>24</v>
      </c>
      <c r="O228" s="1" t="s">
        <v>1232</v>
      </c>
      <c r="P228" s="1" t="s">
        <v>1704</v>
      </c>
      <c r="Q228" s="1" t="s">
        <v>1232</v>
      </c>
      <c r="R228" s="1" t="s">
        <v>1704</v>
      </c>
    </row>
    <row r="229" spans="1:18" x14ac:dyDescent="0.35">
      <c r="A229" s="1" t="s">
        <v>15</v>
      </c>
      <c r="B229" s="1" t="s">
        <v>1178</v>
      </c>
      <c r="C229" t="str">
        <f t="shared" si="6"/>
        <v>UPDATE mst_QuerysSqlite SET Id='228' WHERE Id='517'</v>
      </c>
      <c r="D229">
        <f t="shared" si="7"/>
        <v>517</v>
      </c>
      <c r="E229">
        <v>217</v>
      </c>
      <c r="F229" s="1" t="s">
        <v>593</v>
      </c>
      <c r="G229" s="1" t="s">
        <v>18</v>
      </c>
      <c r="H229" s="1" t="s">
        <v>1258</v>
      </c>
      <c r="I229" s="1" t="s">
        <v>1705</v>
      </c>
      <c r="J229" s="1" t="s">
        <v>18</v>
      </c>
      <c r="K229" s="1" t="s">
        <v>21</v>
      </c>
      <c r="L229" s="1" t="s">
        <v>106</v>
      </c>
      <c r="M229" s="1" t="s">
        <v>148</v>
      </c>
      <c r="N229" s="1" t="s">
        <v>24</v>
      </c>
      <c r="O229" s="1" t="s">
        <v>1232</v>
      </c>
      <c r="P229" s="1" t="s">
        <v>1706</v>
      </c>
      <c r="Q229" s="1" t="s">
        <v>1232</v>
      </c>
      <c r="R229" s="1" t="s">
        <v>1706</v>
      </c>
    </row>
    <row r="230" spans="1:18" x14ac:dyDescent="0.35">
      <c r="A230" s="1" t="s">
        <v>15</v>
      </c>
      <c r="B230" s="1" t="s">
        <v>1179</v>
      </c>
      <c r="C230" t="str">
        <f t="shared" si="6"/>
        <v>UPDATE mst_QuerysSqlite SET Id='229' WHERE Id='518'</v>
      </c>
      <c r="D230">
        <f t="shared" si="7"/>
        <v>518</v>
      </c>
      <c r="E230">
        <v>218</v>
      </c>
      <c r="F230" s="1" t="s">
        <v>596</v>
      </c>
      <c r="G230" s="1" t="s">
        <v>18</v>
      </c>
      <c r="H230" s="1" t="s">
        <v>1258</v>
      </c>
      <c r="I230" s="1" t="s">
        <v>1707</v>
      </c>
      <c r="J230" s="1" t="s">
        <v>67</v>
      </c>
      <c r="K230" s="1" t="s">
        <v>21</v>
      </c>
      <c r="L230" s="1" t="s">
        <v>106</v>
      </c>
      <c r="M230" s="1" t="s">
        <v>152</v>
      </c>
      <c r="N230" s="1" t="s">
        <v>24</v>
      </c>
      <c r="O230" s="1" t="s">
        <v>1232</v>
      </c>
      <c r="P230" s="1" t="s">
        <v>1708</v>
      </c>
      <c r="Q230" s="1" t="s">
        <v>1232</v>
      </c>
      <c r="R230" s="1" t="s">
        <v>1708</v>
      </c>
    </row>
    <row r="231" spans="1:18" x14ac:dyDescent="0.35">
      <c r="A231" s="1" t="s">
        <v>15</v>
      </c>
      <c r="B231" s="1" t="s">
        <v>1180</v>
      </c>
      <c r="C231" t="str">
        <f t="shared" si="6"/>
        <v>UPDATE mst_QuerysSqlite SET Id='230' WHERE Id='519'</v>
      </c>
      <c r="D231">
        <f t="shared" si="7"/>
        <v>519</v>
      </c>
      <c r="E231">
        <v>219</v>
      </c>
      <c r="F231" s="1" t="s">
        <v>600</v>
      </c>
      <c r="G231" s="1" t="s">
        <v>18</v>
      </c>
      <c r="H231" s="1" t="s">
        <v>1258</v>
      </c>
      <c r="I231" s="1" t="s">
        <v>1709</v>
      </c>
      <c r="J231" s="1" t="s">
        <v>18</v>
      </c>
      <c r="K231" s="1" t="s">
        <v>21</v>
      </c>
      <c r="L231" s="1" t="s">
        <v>106</v>
      </c>
      <c r="M231" s="1" t="s">
        <v>143</v>
      </c>
      <c r="N231" s="1" t="s">
        <v>24</v>
      </c>
      <c r="O231" s="1" t="s">
        <v>1232</v>
      </c>
      <c r="P231" s="1" t="s">
        <v>1710</v>
      </c>
      <c r="Q231" s="1" t="s">
        <v>1232</v>
      </c>
      <c r="R231" s="1" t="s">
        <v>1710</v>
      </c>
    </row>
    <row r="232" spans="1:18" x14ac:dyDescent="0.35">
      <c r="A232" s="1" t="s">
        <v>15</v>
      </c>
      <c r="B232" s="1" t="s">
        <v>1181</v>
      </c>
      <c r="C232" t="str">
        <f t="shared" si="6"/>
        <v>UPDATE mst_QuerysSqlite SET Id='231' WHERE Id='520'</v>
      </c>
      <c r="D232">
        <f t="shared" si="7"/>
        <v>520</v>
      </c>
      <c r="E232">
        <v>220</v>
      </c>
      <c r="F232" s="1" t="s">
        <v>603</v>
      </c>
      <c r="G232" s="1" t="s">
        <v>18</v>
      </c>
      <c r="H232" s="1" t="s">
        <v>1258</v>
      </c>
      <c r="I232" s="1" t="s">
        <v>1711</v>
      </c>
      <c r="J232" s="1" t="s">
        <v>18</v>
      </c>
      <c r="K232" s="1" t="s">
        <v>135</v>
      </c>
      <c r="L232" s="1" t="s">
        <v>106</v>
      </c>
      <c r="M232" s="1" t="s">
        <v>126</v>
      </c>
      <c r="N232" s="1" t="s">
        <v>24</v>
      </c>
      <c r="O232" s="1" t="s">
        <v>1232</v>
      </c>
      <c r="P232" s="1" t="s">
        <v>1712</v>
      </c>
      <c r="Q232" s="1" t="s">
        <v>1232</v>
      </c>
      <c r="R232" s="1" t="s">
        <v>1712</v>
      </c>
    </row>
    <row r="233" spans="1:18" x14ac:dyDescent="0.35">
      <c r="A233" s="1" t="s">
        <v>15</v>
      </c>
      <c r="B233" s="1" t="s">
        <v>1182</v>
      </c>
      <c r="C233" t="str">
        <f t="shared" si="6"/>
        <v>UPDATE mst_QuerysSqlite SET Id='232' WHERE Id='521'</v>
      </c>
      <c r="D233">
        <f t="shared" si="7"/>
        <v>521</v>
      </c>
      <c r="E233">
        <v>221</v>
      </c>
      <c r="F233" s="1" t="s">
        <v>607</v>
      </c>
      <c r="G233" s="1" t="s">
        <v>18</v>
      </c>
      <c r="H233" s="1" t="s">
        <v>1258</v>
      </c>
      <c r="I233" s="1" t="s">
        <v>1713</v>
      </c>
      <c r="J233" s="1" t="s">
        <v>34</v>
      </c>
      <c r="K233" s="1" t="s">
        <v>135</v>
      </c>
      <c r="L233" s="1" t="s">
        <v>106</v>
      </c>
      <c r="M233" s="1" t="s">
        <v>126</v>
      </c>
      <c r="N233" s="1" t="s">
        <v>24</v>
      </c>
      <c r="O233" s="1" t="s">
        <v>1232</v>
      </c>
      <c r="P233" s="1" t="s">
        <v>1714</v>
      </c>
      <c r="Q233" s="1" t="s">
        <v>1232</v>
      </c>
      <c r="R233" s="1" t="s">
        <v>1714</v>
      </c>
    </row>
    <row r="234" spans="1:18" x14ac:dyDescent="0.35">
      <c r="A234" s="1" t="s">
        <v>15</v>
      </c>
      <c r="B234" s="1" t="s">
        <v>1183</v>
      </c>
      <c r="C234" t="str">
        <f t="shared" si="6"/>
        <v>UPDATE mst_QuerysSqlite SET Id='233' WHERE Id='522'</v>
      </c>
      <c r="D234">
        <f t="shared" si="7"/>
        <v>522</v>
      </c>
      <c r="E234">
        <v>222</v>
      </c>
      <c r="F234" s="1" t="s">
        <v>122</v>
      </c>
      <c r="G234" s="1" t="s">
        <v>18</v>
      </c>
      <c r="H234" s="1" t="s">
        <v>1258</v>
      </c>
      <c r="I234" s="1" t="s">
        <v>1715</v>
      </c>
      <c r="J234" s="1" t="s">
        <v>29</v>
      </c>
      <c r="K234" s="1" t="s">
        <v>124</v>
      </c>
      <c r="L234" s="1" t="s">
        <v>125</v>
      </c>
      <c r="M234" s="1" t="s">
        <v>126</v>
      </c>
      <c r="N234" s="1" t="s">
        <v>24</v>
      </c>
      <c r="O234" s="1" t="s">
        <v>1232</v>
      </c>
      <c r="P234" s="1" t="s">
        <v>1716</v>
      </c>
      <c r="Q234" s="1" t="s">
        <v>1232</v>
      </c>
      <c r="R234" s="1" t="s">
        <v>1716</v>
      </c>
    </row>
    <row r="235" spans="1:18" x14ac:dyDescent="0.35">
      <c r="A235" s="1" t="s">
        <v>15</v>
      </c>
      <c r="B235" s="1" t="s">
        <v>1184</v>
      </c>
      <c r="C235" t="str">
        <f t="shared" si="6"/>
        <v>UPDATE mst_QuerysSqlite SET Id='234' WHERE Id='534'</v>
      </c>
      <c r="D235">
        <f t="shared" si="7"/>
        <v>534</v>
      </c>
      <c r="E235">
        <v>234</v>
      </c>
      <c r="F235" s="1" t="s">
        <v>1143</v>
      </c>
      <c r="G235" s="1" t="s">
        <v>40</v>
      </c>
      <c r="H235" s="1" t="s">
        <v>1258</v>
      </c>
      <c r="I235" s="1" t="s">
        <v>1738</v>
      </c>
      <c r="J235" s="1" t="s">
        <v>18</v>
      </c>
      <c r="K235" s="1" t="s">
        <v>21</v>
      </c>
      <c r="L235" s="1" t="s">
        <v>1086</v>
      </c>
      <c r="M235" s="1" t="s">
        <v>23</v>
      </c>
      <c r="N235" s="1" t="s">
        <v>24</v>
      </c>
      <c r="O235" s="1" t="s">
        <v>25</v>
      </c>
      <c r="P235" s="1" t="s">
        <v>1739</v>
      </c>
      <c r="Q235" s="1" t="s">
        <v>25</v>
      </c>
      <c r="R235" s="1" t="s">
        <v>1739</v>
      </c>
    </row>
    <row r="236" spans="1:18" x14ac:dyDescent="0.35">
      <c r="A236" s="1" t="s">
        <v>15</v>
      </c>
      <c r="B236" s="1" t="s">
        <v>1185</v>
      </c>
      <c r="C236" t="str">
        <f t="shared" si="6"/>
        <v>UPDATE mst_QuerysSqlite SET Id='235' WHERE Id='535'</v>
      </c>
      <c r="D236">
        <f t="shared" si="7"/>
        <v>535</v>
      </c>
      <c r="E236">
        <v>235</v>
      </c>
      <c r="F236" s="1" t="s">
        <v>1144</v>
      </c>
      <c r="G236" s="1" t="s">
        <v>40</v>
      </c>
      <c r="H236" s="1" t="s">
        <v>1258</v>
      </c>
      <c r="I236" s="1" t="s">
        <v>1740</v>
      </c>
      <c r="J236" s="1" t="s">
        <v>51</v>
      </c>
      <c r="K236" s="1" t="s">
        <v>21</v>
      </c>
      <c r="L236" s="1" t="s">
        <v>1086</v>
      </c>
      <c r="M236" s="1" t="s">
        <v>131</v>
      </c>
      <c r="N236" s="1" t="s">
        <v>24</v>
      </c>
      <c r="O236" s="1" t="s">
        <v>25</v>
      </c>
      <c r="P236" s="1" t="s">
        <v>1741</v>
      </c>
      <c r="Q236" s="1" t="s">
        <v>25</v>
      </c>
      <c r="R236" s="1" t="s">
        <v>1741</v>
      </c>
    </row>
    <row r="237" spans="1:18" x14ac:dyDescent="0.35">
      <c r="A237" s="1" t="s">
        <v>15</v>
      </c>
      <c r="B237" s="1" t="s">
        <v>1186</v>
      </c>
      <c r="C237" t="str">
        <f t="shared" si="6"/>
        <v>UPDATE mst_QuerysSqlite SET Id='236' WHERE Id='536'</v>
      </c>
      <c r="D237">
        <f t="shared" si="7"/>
        <v>536</v>
      </c>
      <c r="E237">
        <v>236</v>
      </c>
      <c r="F237" s="1" t="s">
        <v>1145</v>
      </c>
      <c r="G237" s="1" t="s">
        <v>40</v>
      </c>
      <c r="H237" s="1" t="s">
        <v>1258</v>
      </c>
      <c r="I237" s="1" t="s">
        <v>1742</v>
      </c>
      <c r="J237" s="1" t="s">
        <v>18</v>
      </c>
      <c r="K237" s="1" t="s">
        <v>135</v>
      </c>
      <c r="L237" s="1" t="s">
        <v>1086</v>
      </c>
      <c r="M237" s="1" t="s">
        <v>126</v>
      </c>
      <c r="N237" s="1" t="s">
        <v>24</v>
      </c>
      <c r="O237" s="1" t="s">
        <v>25</v>
      </c>
      <c r="P237" s="1" t="s">
        <v>1743</v>
      </c>
      <c r="Q237" s="1" t="s">
        <v>25</v>
      </c>
      <c r="R237" s="1" t="s">
        <v>1743</v>
      </c>
    </row>
    <row r="238" spans="1:18" x14ac:dyDescent="0.35">
      <c r="A238" s="1" t="s">
        <v>15</v>
      </c>
      <c r="B238" s="1" t="s">
        <v>1187</v>
      </c>
      <c r="C238" t="str">
        <f t="shared" si="6"/>
        <v>UPDATE mst_QuerysSqlite SET Id='237' WHERE Id='537'</v>
      </c>
      <c r="D238">
        <f t="shared" si="7"/>
        <v>537</v>
      </c>
      <c r="E238">
        <v>237</v>
      </c>
      <c r="F238" s="1" t="s">
        <v>1146</v>
      </c>
      <c r="G238" s="1" t="s">
        <v>40</v>
      </c>
      <c r="H238" s="1" t="s">
        <v>1258</v>
      </c>
      <c r="I238" s="1" t="s">
        <v>1744</v>
      </c>
      <c r="J238" s="1" t="s">
        <v>18</v>
      </c>
      <c r="K238" s="1" t="s">
        <v>135</v>
      </c>
      <c r="L238" s="1" t="s">
        <v>1086</v>
      </c>
      <c r="M238" s="1" t="s">
        <v>126</v>
      </c>
      <c r="N238" s="1" t="s">
        <v>24</v>
      </c>
      <c r="O238" s="1" t="s">
        <v>25</v>
      </c>
      <c r="P238" s="1" t="s">
        <v>1745</v>
      </c>
      <c r="Q238" s="1" t="s">
        <v>25</v>
      </c>
      <c r="R238" s="1" t="s">
        <v>1745</v>
      </c>
    </row>
    <row r="239" spans="1:18" x14ac:dyDescent="0.35">
      <c r="A239" s="1" t="s">
        <v>15</v>
      </c>
      <c r="B239" s="1" t="s">
        <v>1188</v>
      </c>
      <c r="C239" t="str">
        <f t="shared" si="6"/>
        <v>UPDATE mst_QuerysSqlite SET Id='238' WHERE Id='538'</v>
      </c>
      <c r="D239">
        <f t="shared" si="7"/>
        <v>538</v>
      </c>
      <c r="E239">
        <v>238</v>
      </c>
      <c r="F239" s="1" t="s">
        <v>1147</v>
      </c>
      <c r="G239" s="1" t="s">
        <v>40</v>
      </c>
      <c r="H239" s="1" t="s">
        <v>1258</v>
      </c>
      <c r="I239" s="1" t="s">
        <v>1746</v>
      </c>
      <c r="J239" s="1" t="s">
        <v>45</v>
      </c>
      <c r="K239" s="1" t="s">
        <v>21</v>
      </c>
      <c r="L239" s="1" t="s">
        <v>1086</v>
      </c>
      <c r="M239" s="1" t="s">
        <v>143</v>
      </c>
      <c r="N239" s="1" t="s">
        <v>24</v>
      </c>
      <c r="O239" s="1" t="s">
        <v>25</v>
      </c>
      <c r="P239" s="1" t="s">
        <v>1747</v>
      </c>
      <c r="Q239" s="1" t="s">
        <v>25</v>
      </c>
      <c r="R239" s="1" t="s">
        <v>1747</v>
      </c>
    </row>
    <row r="240" spans="1:18" x14ac:dyDescent="0.35">
      <c r="A240" s="1" t="s">
        <v>15</v>
      </c>
      <c r="B240" s="1" t="s">
        <v>1189</v>
      </c>
      <c r="C240" t="str">
        <f t="shared" si="6"/>
        <v>UPDATE mst_QuerysSqlite SET Id='239' WHERE Id='539'</v>
      </c>
      <c r="D240">
        <f t="shared" si="7"/>
        <v>539</v>
      </c>
      <c r="E240">
        <v>239</v>
      </c>
      <c r="F240" s="1" t="s">
        <v>1148</v>
      </c>
      <c r="G240" s="1" t="s">
        <v>40</v>
      </c>
      <c r="H240" s="1" t="s">
        <v>1258</v>
      </c>
      <c r="I240" s="1" t="s">
        <v>1748</v>
      </c>
      <c r="J240" s="1" t="s">
        <v>18</v>
      </c>
      <c r="K240" s="1" t="s">
        <v>21</v>
      </c>
      <c r="L240" s="1" t="s">
        <v>1086</v>
      </c>
      <c r="M240" s="1" t="s">
        <v>148</v>
      </c>
      <c r="N240" s="1" t="s">
        <v>24</v>
      </c>
      <c r="O240" s="1" t="s">
        <v>25</v>
      </c>
      <c r="P240" s="1" t="s">
        <v>1749</v>
      </c>
      <c r="Q240" s="1" t="s">
        <v>25</v>
      </c>
      <c r="R240" s="1" t="s">
        <v>1749</v>
      </c>
    </row>
    <row r="241" spans="1:18" x14ac:dyDescent="0.35">
      <c r="A241" s="1" t="s">
        <v>15</v>
      </c>
      <c r="B241" s="1" t="s">
        <v>1190</v>
      </c>
      <c r="C241" t="str">
        <f t="shared" si="6"/>
        <v>UPDATE mst_QuerysSqlite SET Id='240' WHERE Id='540'</v>
      </c>
      <c r="D241">
        <f t="shared" si="7"/>
        <v>540</v>
      </c>
      <c r="E241">
        <v>240</v>
      </c>
      <c r="F241" s="1" t="s">
        <v>1149</v>
      </c>
      <c r="G241" s="1" t="s">
        <v>40</v>
      </c>
      <c r="H241" s="1" t="s">
        <v>1258</v>
      </c>
      <c r="I241" s="1" t="s">
        <v>1750</v>
      </c>
      <c r="J241" s="1" t="s">
        <v>73</v>
      </c>
      <c r="K241" s="1" t="s">
        <v>21</v>
      </c>
      <c r="L241" s="1" t="s">
        <v>1086</v>
      </c>
      <c r="M241" s="1" t="s">
        <v>152</v>
      </c>
      <c r="N241" s="1" t="s">
        <v>24</v>
      </c>
      <c r="O241" s="1" t="s">
        <v>25</v>
      </c>
      <c r="P241" s="1" t="s">
        <v>1751</v>
      </c>
      <c r="Q241" s="1" t="s">
        <v>25</v>
      </c>
      <c r="R241" s="1" t="s">
        <v>1751</v>
      </c>
    </row>
    <row r="242" spans="1:18" x14ac:dyDescent="0.35">
      <c r="A242" s="1" t="s">
        <v>15</v>
      </c>
      <c r="B242" s="1" t="s">
        <v>1191</v>
      </c>
      <c r="C242" t="str">
        <f t="shared" si="6"/>
        <v>UPDATE mst_QuerysSqlite SET Id='241' WHERE Id='541'</v>
      </c>
      <c r="D242">
        <f t="shared" si="7"/>
        <v>541</v>
      </c>
      <c r="E242">
        <v>241</v>
      </c>
      <c r="F242" s="1" t="s">
        <v>1150</v>
      </c>
      <c r="G242" s="1" t="s">
        <v>40</v>
      </c>
      <c r="H242" s="1" t="s">
        <v>1258</v>
      </c>
      <c r="I242" s="1" t="s">
        <v>1752</v>
      </c>
      <c r="J242" s="1" t="s">
        <v>18</v>
      </c>
      <c r="K242" s="1" t="s">
        <v>21</v>
      </c>
      <c r="L242" s="1" t="s">
        <v>1086</v>
      </c>
      <c r="M242" s="1" t="s">
        <v>143</v>
      </c>
      <c r="N242" s="1" t="s">
        <v>24</v>
      </c>
      <c r="O242" s="1" t="s">
        <v>25</v>
      </c>
      <c r="P242" s="1" t="s">
        <v>1753</v>
      </c>
      <c r="Q242" s="1" t="s">
        <v>25</v>
      </c>
      <c r="R242" s="1" t="s">
        <v>1753</v>
      </c>
    </row>
    <row r="243" spans="1:18" x14ac:dyDescent="0.35">
      <c r="A243" s="1" t="s">
        <v>15</v>
      </c>
      <c r="B243" s="1" t="s">
        <v>1192</v>
      </c>
      <c r="C243" t="str">
        <f t="shared" si="6"/>
        <v>UPDATE mst_QuerysSqlite SET Id='242' WHERE Id='542'</v>
      </c>
      <c r="D243">
        <f t="shared" si="7"/>
        <v>542</v>
      </c>
      <c r="E243">
        <v>242</v>
      </c>
      <c r="F243" s="1" t="s">
        <v>1151</v>
      </c>
      <c r="G243" s="1" t="s">
        <v>40</v>
      </c>
      <c r="H243" s="1" t="s">
        <v>1258</v>
      </c>
      <c r="I243" s="1" t="s">
        <v>1754</v>
      </c>
      <c r="J243" s="1" t="s">
        <v>18</v>
      </c>
      <c r="K243" s="1" t="s">
        <v>135</v>
      </c>
      <c r="L243" s="1" t="s">
        <v>1086</v>
      </c>
      <c r="M243" s="1" t="s">
        <v>126</v>
      </c>
      <c r="N243" s="1" t="s">
        <v>24</v>
      </c>
      <c r="O243" s="1" t="s">
        <v>25</v>
      </c>
      <c r="P243" s="1" t="s">
        <v>1755</v>
      </c>
      <c r="Q243" s="1" t="s">
        <v>25</v>
      </c>
      <c r="R243" s="1" t="s">
        <v>1755</v>
      </c>
    </row>
    <row r="244" spans="1:18" x14ac:dyDescent="0.35">
      <c r="A244" s="1" t="s">
        <v>15</v>
      </c>
      <c r="B244" s="1" t="s">
        <v>1193</v>
      </c>
      <c r="C244" t="str">
        <f t="shared" si="6"/>
        <v>UPDATE mst_QuerysSqlite SET Id='243' WHERE Id='543'</v>
      </c>
      <c r="D244">
        <f t="shared" si="7"/>
        <v>543</v>
      </c>
      <c r="E244">
        <v>243</v>
      </c>
      <c r="F244" s="1" t="s">
        <v>1152</v>
      </c>
      <c r="G244" s="1" t="s">
        <v>40</v>
      </c>
      <c r="H244" s="1" t="s">
        <v>1258</v>
      </c>
      <c r="I244" s="1" t="s">
        <v>1756</v>
      </c>
      <c r="J244" s="1" t="s">
        <v>18</v>
      </c>
      <c r="K244" s="1" t="s">
        <v>135</v>
      </c>
      <c r="L244" s="1" t="s">
        <v>1086</v>
      </c>
      <c r="M244" s="1" t="s">
        <v>126</v>
      </c>
      <c r="N244" s="1" t="s">
        <v>24</v>
      </c>
      <c r="O244" s="1" t="s">
        <v>25</v>
      </c>
      <c r="P244" s="1" t="s">
        <v>1757</v>
      </c>
      <c r="Q244" s="1" t="s">
        <v>25</v>
      </c>
      <c r="R244" s="1" t="s">
        <v>1757</v>
      </c>
    </row>
    <row r="245" spans="1:18" x14ac:dyDescent="0.35">
      <c r="A245" s="1" t="s">
        <v>15</v>
      </c>
      <c r="B245" s="1" t="s">
        <v>1194</v>
      </c>
      <c r="C245" t="str">
        <f t="shared" si="6"/>
        <v>UPDATE mst_QuerysSqlite SET Id='244' WHERE Id='544'</v>
      </c>
      <c r="D245">
        <f t="shared" si="7"/>
        <v>544</v>
      </c>
      <c r="E245">
        <v>244</v>
      </c>
      <c r="F245" s="1" t="s">
        <v>1217</v>
      </c>
      <c r="G245" s="1" t="s">
        <v>40</v>
      </c>
      <c r="H245" s="1" t="s">
        <v>1258</v>
      </c>
      <c r="I245" s="1" t="s">
        <v>1758</v>
      </c>
      <c r="J245" s="1" t="s">
        <v>29</v>
      </c>
      <c r="K245" s="1" t="s">
        <v>135</v>
      </c>
      <c r="L245" s="1" t="s">
        <v>1086</v>
      </c>
      <c r="M245" s="1" t="s">
        <v>126</v>
      </c>
      <c r="N245" s="1" t="s">
        <v>24</v>
      </c>
      <c r="O245" s="1" t="s">
        <v>25</v>
      </c>
      <c r="P245" s="1" t="s">
        <v>1759</v>
      </c>
      <c r="Q245" s="1" t="s">
        <v>25</v>
      </c>
      <c r="R245" s="1" t="s">
        <v>1759</v>
      </c>
    </row>
    <row r="246" spans="1:18" x14ac:dyDescent="0.35">
      <c r="A246" s="1" t="s">
        <v>15</v>
      </c>
      <c r="B246" s="1" t="s">
        <v>1195</v>
      </c>
      <c r="C246" t="str">
        <f t="shared" si="6"/>
        <v>UPDATE mst_QuerysSqlite SET Id='245' WHERE Id='545'</v>
      </c>
      <c r="D246">
        <f t="shared" si="7"/>
        <v>545</v>
      </c>
      <c r="E246">
        <v>245</v>
      </c>
      <c r="F246" s="1" t="s">
        <v>1223</v>
      </c>
      <c r="G246" s="1" t="s">
        <v>18</v>
      </c>
      <c r="H246" s="1" t="s">
        <v>1258</v>
      </c>
      <c r="I246" s="1" t="s">
        <v>1760</v>
      </c>
      <c r="J246" s="1" t="s">
        <v>18</v>
      </c>
      <c r="K246" s="1" t="s">
        <v>135</v>
      </c>
      <c r="L246" s="1" t="s">
        <v>1086</v>
      </c>
      <c r="M246" s="1" t="s">
        <v>126</v>
      </c>
      <c r="N246" s="1" t="s">
        <v>24</v>
      </c>
      <c r="O246" s="1" t="s">
        <v>25</v>
      </c>
      <c r="P246" s="1" t="s">
        <v>1761</v>
      </c>
      <c r="Q246" s="1" t="s">
        <v>25</v>
      </c>
      <c r="R246" s="1" t="s">
        <v>1761</v>
      </c>
    </row>
    <row r="247" spans="1:18" x14ac:dyDescent="0.35">
      <c r="A247" s="1" t="s">
        <v>15</v>
      </c>
      <c r="B247" s="1" t="s">
        <v>1196</v>
      </c>
      <c r="C247" t="str">
        <f t="shared" si="6"/>
        <v>UPDATE mst_QuerysSqlite SET Id='246' WHERE Id='546'</v>
      </c>
      <c r="D247">
        <f t="shared" si="7"/>
        <v>546</v>
      </c>
      <c r="E247">
        <v>246</v>
      </c>
      <c r="F247" s="1" t="s">
        <v>1153</v>
      </c>
      <c r="G247" s="1" t="s">
        <v>18</v>
      </c>
      <c r="H247" s="1" t="s">
        <v>1762</v>
      </c>
      <c r="I247" s="1" t="s">
        <v>1763</v>
      </c>
      <c r="J247" s="1" t="s">
        <v>18</v>
      </c>
      <c r="K247" s="1" t="s">
        <v>21</v>
      </c>
      <c r="L247" s="1" t="s">
        <v>1087</v>
      </c>
      <c r="M247" s="1" t="s">
        <v>23</v>
      </c>
      <c r="N247" s="1" t="s">
        <v>24</v>
      </c>
      <c r="O247" s="1" t="s">
        <v>25</v>
      </c>
      <c r="P247" s="1" t="s">
        <v>1764</v>
      </c>
      <c r="Q247" s="1" t="s">
        <v>25</v>
      </c>
      <c r="R247" s="1" t="s">
        <v>1764</v>
      </c>
    </row>
    <row r="248" spans="1:18" x14ac:dyDescent="0.35">
      <c r="A248" s="1" t="s">
        <v>15</v>
      </c>
      <c r="B248" s="1" t="s">
        <v>1197</v>
      </c>
      <c r="C248" t="str">
        <f t="shared" si="6"/>
        <v>UPDATE mst_QuerysSqlite SET Id='247' WHERE Id='547'</v>
      </c>
      <c r="D248">
        <f t="shared" si="7"/>
        <v>547</v>
      </c>
      <c r="E248">
        <v>247</v>
      </c>
      <c r="F248" s="1" t="s">
        <v>1154</v>
      </c>
      <c r="G248" s="1" t="s">
        <v>18</v>
      </c>
      <c r="H248" s="1" t="s">
        <v>1258</v>
      </c>
      <c r="I248" s="1" t="s">
        <v>1765</v>
      </c>
      <c r="J248" s="1" t="s">
        <v>18</v>
      </c>
      <c r="K248" s="1" t="s">
        <v>21</v>
      </c>
      <c r="L248" s="1" t="s">
        <v>1087</v>
      </c>
      <c r="M248" s="1" t="s">
        <v>131</v>
      </c>
      <c r="N248" s="1" t="s">
        <v>24</v>
      </c>
      <c r="O248" s="1" t="s">
        <v>25</v>
      </c>
      <c r="P248" s="1" t="s">
        <v>1766</v>
      </c>
      <c r="Q248" s="1" t="s">
        <v>25</v>
      </c>
      <c r="R248" s="1" t="s">
        <v>1766</v>
      </c>
    </row>
    <row r="249" spans="1:18" x14ac:dyDescent="0.35">
      <c r="A249" s="1" t="s">
        <v>15</v>
      </c>
      <c r="B249" s="1" t="s">
        <v>1198</v>
      </c>
      <c r="C249" t="str">
        <f t="shared" si="6"/>
        <v>UPDATE mst_QuerysSqlite SET Id='248' WHERE Id='548'</v>
      </c>
      <c r="D249">
        <f t="shared" si="7"/>
        <v>548</v>
      </c>
      <c r="E249">
        <v>248</v>
      </c>
      <c r="F249" s="1" t="s">
        <v>1155</v>
      </c>
      <c r="G249" s="1" t="s">
        <v>18</v>
      </c>
      <c r="H249" s="1" t="s">
        <v>1258</v>
      </c>
      <c r="I249" s="1" t="s">
        <v>1767</v>
      </c>
      <c r="J249" s="1" t="s">
        <v>18</v>
      </c>
      <c r="K249" s="1" t="s">
        <v>135</v>
      </c>
      <c r="L249" s="1" t="s">
        <v>1087</v>
      </c>
      <c r="M249" s="1" t="s">
        <v>126</v>
      </c>
      <c r="N249" s="1" t="s">
        <v>24</v>
      </c>
      <c r="O249" s="1" t="s">
        <v>25</v>
      </c>
      <c r="P249" s="1" t="s">
        <v>1768</v>
      </c>
      <c r="Q249" s="1" t="s">
        <v>25</v>
      </c>
      <c r="R249" s="1" t="s">
        <v>1768</v>
      </c>
    </row>
    <row r="250" spans="1:18" x14ac:dyDescent="0.35">
      <c r="A250" s="1" t="s">
        <v>15</v>
      </c>
      <c r="B250" s="1" t="s">
        <v>1199</v>
      </c>
      <c r="C250" t="str">
        <f t="shared" si="6"/>
        <v>UPDATE mst_QuerysSqlite SET Id='249' WHERE Id='549'</v>
      </c>
      <c r="D250">
        <f t="shared" si="7"/>
        <v>549</v>
      </c>
      <c r="E250">
        <v>249</v>
      </c>
      <c r="F250" s="1" t="s">
        <v>1156</v>
      </c>
      <c r="G250" s="1" t="s">
        <v>18</v>
      </c>
      <c r="H250" s="1" t="s">
        <v>1258</v>
      </c>
      <c r="I250" s="1" t="s">
        <v>1769</v>
      </c>
      <c r="J250" s="1" t="s">
        <v>18</v>
      </c>
      <c r="K250" s="1" t="s">
        <v>135</v>
      </c>
      <c r="L250" s="1" t="s">
        <v>1087</v>
      </c>
      <c r="M250" s="1" t="s">
        <v>126</v>
      </c>
      <c r="N250" s="1" t="s">
        <v>24</v>
      </c>
      <c r="O250" s="1" t="s">
        <v>25</v>
      </c>
      <c r="P250" s="1" t="s">
        <v>1770</v>
      </c>
      <c r="Q250" s="1" t="s">
        <v>25</v>
      </c>
      <c r="R250" s="1" t="s">
        <v>1770</v>
      </c>
    </row>
    <row r="251" spans="1:18" x14ac:dyDescent="0.35">
      <c r="A251" s="1" t="s">
        <v>15</v>
      </c>
      <c r="B251" s="1" t="s">
        <v>1200</v>
      </c>
      <c r="C251" t="str">
        <f t="shared" si="6"/>
        <v>UPDATE mst_QuerysSqlite SET Id='250' WHERE Id='550'</v>
      </c>
      <c r="D251">
        <f t="shared" si="7"/>
        <v>550</v>
      </c>
      <c r="E251">
        <v>250</v>
      </c>
      <c r="F251" s="1" t="s">
        <v>1157</v>
      </c>
      <c r="G251" s="1" t="s">
        <v>18</v>
      </c>
      <c r="H251" s="1" t="s">
        <v>1258</v>
      </c>
      <c r="I251" s="1" t="s">
        <v>1771</v>
      </c>
      <c r="J251" s="1" t="s">
        <v>18</v>
      </c>
      <c r="K251" s="1" t="s">
        <v>21</v>
      </c>
      <c r="L251" s="1" t="s">
        <v>1087</v>
      </c>
      <c r="M251" s="1" t="s">
        <v>143</v>
      </c>
      <c r="N251" s="1" t="s">
        <v>24</v>
      </c>
      <c r="O251" s="1" t="s">
        <v>25</v>
      </c>
      <c r="P251" s="1" t="s">
        <v>1772</v>
      </c>
      <c r="Q251" s="1" t="s">
        <v>25</v>
      </c>
      <c r="R251" s="1" t="s">
        <v>1772</v>
      </c>
    </row>
    <row r="252" spans="1:18" x14ac:dyDescent="0.35">
      <c r="A252" s="1" t="s">
        <v>15</v>
      </c>
      <c r="B252" s="1" t="s">
        <v>1201</v>
      </c>
      <c r="C252" t="str">
        <f t="shared" si="6"/>
        <v>UPDATE mst_QuerysSqlite SET Id='251' WHERE Id='551'</v>
      </c>
      <c r="D252">
        <f t="shared" si="7"/>
        <v>551</v>
      </c>
      <c r="E252">
        <v>251</v>
      </c>
      <c r="F252" s="1" t="s">
        <v>1158</v>
      </c>
      <c r="G252" s="1" t="s">
        <v>18</v>
      </c>
      <c r="H252" s="1" t="s">
        <v>1258</v>
      </c>
      <c r="I252" s="1" t="s">
        <v>1773</v>
      </c>
      <c r="J252" s="1" t="s">
        <v>18</v>
      </c>
      <c r="K252" s="1" t="s">
        <v>21</v>
      </c>
      <c r="L252" s="1" t="s">
        <v>1087</v>
      </c>
      <c r="M252" s="1" t="s">
        <v>148</v>
      </c>
      <c r="N252" s="1" t="s">
        <v>24</v>
      </c>
      <c r="O252" s="1" t="s">
        <v>25</v>
      </c>
      <c r="P252" s="1" t="s">
        <v>1774</v>
      </c>
      <c r="Q252" s="1" t="s">
        <v>25</v>
      </c>
      <c r="R252" s="1" t="s">
        <v>1774</v>
      </c>
    </row>
    <row r="253" spans="1:18" x14ac:dyDescent="0.35">
      <c r="A253" s="1" t="s">
        <v>15</v>
      </c>
      <c r="B253" s="1" t="s">
        <v>1202</v>
      </c>
      <c r="C253" t="str">
        <f t="shared" si="6"/>
        <v>UPDATE mst_QuerysSqlite SET Id='252' WHERE Id='552'</v>
      </c>
      <c r="D253">
        <f t="shared" si="7"/>
        <v>552</v>
      </c>
      <c r="E253">
        <v>252</v>
      </c>
      <c r="F253" s="1" t="s">
        <v>1159</v>
      </c>
      <c r="G253" s="1" t="s">
        <v>18</v>
      </c>
      <c r="H253" s="1" t="s">
        <v>1258</v>
      </c>
      <c r="I253" s="1" t="s">
        <v>1775</v>
      </c>
      <c r="J253" s="1" t="s">
        <v>67</v>
      </c>
      <c r="K253" s="1" t="s">
        <v>21</v>
      </c>
      <c r="L253" s="1" t="s">
        <v>1087</v>
      </c>
      <c r="M253" s="1" t="s">
        <v>152</v>
      </c>
      <c r="N253" s="1" t="s">
        <v>24</v>
      </c>
      <c r="O253" s="1" t="s">
        <v>25</v>
      </c>
      <c r="P253" s="1" t="s">
        <v>1776</v>
      </c>
      <c r="Q253" s="1" t="s">
        <v>25</v>
      </c>
      <c r="R253" s="1" t="s">
        <v>1776</v>
      </c>
    </row>
    <row r="254" spans="1:18" x14ac:dyDescent="0.35">
      <c r="A254" s="1" t="s">
        <v>15</v>
      </c>
      <c r="B254" s="1" t="s">
        <v>1203</v>
      </c>
      <c r="C254" t="str">
        <f t="shared" si="6"/>
        <v>UPDATE mst_QuerysSqlite SET Id='253' WHERE Id='553'</v>
      </c>
      <c r="D254">
        <f t="shared" si="7"/>
        <v>553</v>
      </c>
      <c r="E254">
        <v>253</v>
      </c>
      <c r="F254" s="1" t="s">
        <v>1160</v>
      </c>
      <c r="G254" s="1" t="s">
        <v>18</v>
      </c>
      <c r="H254" s="1" t="s">
        <v>1258</v>
      </c>
      <c r="I254" s="1" t="s">
        <v>1777</v>
      </c>
      <c r="J254" s="1" t="s">
        <v>18</v>
      </c>
      <c r="K254" s="1" t="s">
        <v>21</v>
      </c>
      <c r="L254" s="1" t="s">
        <v>1087</v>
      </c>
      <c r="M254" s="1" t="s">
        <v>143</v>
      </c>
      <c r="N254" s="1" t="s">
        <v>24</v>
      </c>
      <c r="O254" s="1" t="s">
        <v>25</v>
      </c>
      <c r="P254" s="1" t="s">
        <v>1778</v>
      </c>
      <c r="Q254" s="1" t="s">
        <v>25</v>
      </c>
      <c r="R254" s="1" t="s">
        <v>1778</v>
      </c>
    </row>
    <row r="255" spans="1:18" x14ac:dyDescent="0.35">
      <c r="A255" s="1" t="s">
        <v>15</v>
      </c>
      <c r="B255" s="1" t="s">
        <v>1204</v>
      </c>
      <c r="C255" t="str">
        <f t="shared" si="6"/>
        <v>UPDATE mst_QuerysSqlite SET Id='254' WHERE Id='554'</v>
      </c>
      <c r="D255">
        <f t="shared" si="7"/>
        <v>554</v>
      </c>
      <c r="E255">
        <v>254</v>
      </c>
      <c r="F255" s="1" t="s">
        <v>1161</v>
      </c>
      <c r="G255" s="1" t="s">
        <v>18</v>
      </c>
      <c r="H255" s="1" t="s">
        <v>1258</v>
      </c>
      <c r="I255" s="1" t="s">
        <v>1779</v>
      </c>
      <c r="J255" s="1" t="s">
        <v>18</v>
      </c>
      <c r="K255" s="1" t="s">
        <v>135</v>
      </c>
      <c r="L255" s="1" t="s">
        <v>1087</v>
      </c>
      <c r="M255" s="1" t="s">
        <v>126</v>
      </c>
      <c r="N255" s="1" t="s">
        <v>24</v>
      </c>
      <c r="O255" s="1" t="s">
        <v>25</v>
      </c>
      <c r="P255" s="1" t="s">
        <v>1780</v>
      </c>
      <c r="Q255" s="1" t="s">
        <v>25</v>
      </c>
      <c r="R255" s="1" t="s">
        <v>1780</v>
      </c>
    </row>
    <row r="256" spans="1:18" x14ac:dyDescent="0.35">
      <c r="A256" s="1" t="s">
        <v>15</v>
      </c>
      <c r="B256" s="1" t="s">
        <v>1205</v>
      </c>
      <c r="C256" t="str">
        <f t="shared" si="6"/>
        <v>UPDATE mst_QuerysSqlite SET Id='255' WHERE Id='555'</v>
      </c>
      <c r="D256">
        <f t="shared" si="7"/>
        <v>555</v>
      </c>
      <c r="E256">
        <v>255</v>
      </c>
      <c r="F256" s="1" t="s">
        <v>1162</v>
      </c>
      <c r="G256" s="1" t="s">
        <v>18</v>
      </c>
      <c r="H256" s="1" t="s">
        <v>1258</v>
      </c>
      <c r="I256" s="1" t="s">
        <v>1781</v>
      </c>
      <c r="J256" s="1" t="s">
        <v>18</v>
      </c>
      <c r="K256" s="1" t="s">
        <v>135</v>
      </c>
      <c r="L256" s="1" t="s">
        <v>1087</v>
      </c>
      <c r="M256" s="1" t="s">
        <v>126</v>
      </c>
      <c r="N256" s="1" t="s">
        <v>24</v>
      </c>
      <c r="O256" s="1" t="s">
        <v>25</v>
      </c>
      <c r="P256" s="1" t="s">
        <v>1782</v>
      </c>
      <c r="Q256" s="1" t="s">
        <v>25</v>
      </c>
      <c r="R256" s="1" t="s">
        <v>1782</v>
      </c>
    </row>
    <row r="257" spans="1:18" x14ac:dyDescent="0.35">
      <c r="A257" s="1" t="s">
        <v>15</v>
      </c>
      <c r="B257" s="1" t="s">
        <v>1206</v>
      </c>
      <c r="C257" t="str">
        <f t="shared" si="6"/>
        <v>UPDATE mst_QuerysSqlite SET Id='256' WHERE Id='556'</v>
      </c>
      <c r="D257">
        <f t="shared" si="7"/>
        <v>556</v>
      </c>
      <c r="E257">
        <v>256</v>
      </c>
      <c r="F257" s="1" t="s">
        <v>1216</v>
      </c>
      <c r="G257" s="1" t="s">
        <v>18</v>
      </c>
      <c r="H257" s="1" t="s">
        <v>1258</v>
      </c>
      <c r="I257" s="1" t="s">
        <v>1783</v>
      </c>
      <c r="J257" s="1" t="s">
        <v>29</v>
      </c>
      <c r="K257" s="1" t="s">
        <v>135</v>
      </c>
      <c r="L257" s="1" t="s">
        <v>1087</v>
      </c>
      <c r="M257" s="1" t="s">
        <v>126</v>
      </c>
      <c r="N257" s="1" t="s">
        <v>24</v>
      </c>
      <c r="O257" s="1" t="s">
        <v>25</v>
      </c>
      <c r="P257" s="1" t="s">
        <v>1784</v>
      </c>
      <c r="Q257" s="1" t="s">
        <v>25</v>
      </c>
      <c r="R257" s="1" t="s">
        <v>1784</v>
      </c>
    </row>
    <row r="258" spans="1:18" x14ac:dyDescent="0.35">
      <c r="A258" s="1" t="s">
        <v>15</v>
      </c>
      <c r="B258" s="1" t="s">
        <v>1207</v>
      </c>
      <c r="C258" t="str">
        <f t="shared" si="6"/>
        <v>UPDATE mst_QuerysSqlite SET Id='257' WHERE Id='557'</v>
      </c>
      <c r="D258">
        <f t="shared" si="7"/>
        <v>557</v>
      </c>
      <c r="E258">
        <v>257</v>
      </c>
      <c r="F258" s="1" t="s">
        <v>1246</v>
      </c>
      <c r="G258" s="1" t="s">
        <v>40</v>
      </c>
      <c r="H258" s="1" t="s">
        <v>1258</v>
      </c>
      <c r="I258" s="1" t="s">
        <v>1785</v>
      </c>
      <c r="J258" s="1" t="s">
        <v>19</v>
      </c>
      <c r="K258" s="1" t="s">
        <v>135</v>
      </c>
      <c r="L258" s="1" t="s">
        <v>1087</v>
      </c>
      <c r="M258" s="1" t="s">
        <v>126</v>
      </c>
      <c r="N258" s="1" t="s">
        <v>24</v>
      </c>
      <c r="O258" s="1" t="s">
        <v>25</v>
      </c>
      <c r="P258" s="1" t="s">
        <v>1786</v>
      </c>
      <c r="Q258" s="1" t="s">
        <v>25</v>
      </c>
      <c r="R258" s="1" t="s">
        <v>1786</v>
      </c>
    </row>
    <row r="259" spans="1:18" x14ac:dyDescent="0.35">
      <c r="A259" s="1" t="s">
        <v>15</v>
      </c>
      <c r="B259" s="1" t="s">
        <v>1208</v>
      </c>
      <c r="C259" t="str">
        <f t="shared" ref="C259:C272" si="8">CONCATENATE("UPDATE mst_QuerysSqlite SET Id='",B259,"' WHERE Id='",D259,"'")</f>
        <v>UPDATE mst_QuerysSqlite SET Id='258' WHERE Id='558'</v>
      </c>
      <c r="D259">
        <f t="shared" ref="D259:D272" si="9">E259+300</f>
        <v>558</v>
      </c>
      <c r="E259">
        <v>258</v>
      </c>
      <c r="F259" s="1" t="s">
        <v>1247</v>
      </c>
      <c r="G259" s="1" t="s">
        <v>40</v>
      </c>
      <c r="H259" s="1" t="s">
        <v>1258</v>
      </c>
      <c r="I259" s="1" t="s">
        <v>1787</v>
      </c>
      <c r="J259" s="1" t="s">
        <v>19</v>
      </c>
      <c r="K259" s="1" t="s">
        <v>135</v>
      </c>
      <c r="L259" s="1" t="s">
        <v>1087</v>
      </c>
      <c r="M259" s="1" t="s">
        <v>126</v>
      </c>
      <c r="N259" s="1" t="s">
        <v>24</v>
      </c>
      <c r="O259" s="1" t="s">
        <v>25</v>
      </c>
      <c r="P259" s="1" t="s">
        <v>1788</v>
      </c>
      <c r="Q259" s="1" t="s">
        <v>25</v>
      </c>
      <c r="R259" s="1" t="s">
        <v>1788</v>
      </c>
    </row>
    <row r="260" spans="1:18" x14ac:dyDescent="0.35">
      <c r="A260" s="1" t="s">
        <v>15</v>
      </c>
      <c r="B260" s="1" t="s">
        <v>1209</v>
      </c>
      <c r="C260" t="str">
        <f t="shared" si="8"/>
        <v>UPDATE mst_QuerysSqlite SET Id='259' WHERE Id='559'</v>
      </c>
      <c r="D260">
        <f t="shared" si="9"/>
        <v>559</v>
      </c>
      <c r="E260">
        <v>259</v>
      </c>
      <c r="F260" s="1" t="s">
        <v>1224</v>
      </c>
      <c r="G260" s="1" t="s">
        <v>18</v>
      </c>
      <c r="H260" s="1" t="s">
        <v>1258</v>
      </c>
      <c r="I260" s="1" t="s">
        <v>1789</v>
      </c>
      <c r="J260" s="1" t="s">
        <v>18</v>
      </c>
      <c r="K260" s="1" t="s">
        <v>135</v>
      </c>
      <c r="L260" s="1" t="s">
        <v>1087</v>
      </c>
      <c r="M260" s="1" t="s">
        <v>126</v>
      </c>
      <c r="N260" s="1" t="s">
        <v>24</v>
      </c>
      <c r="O260" s="1" t="s">
        <v>25</v>
      </c>
      <c r="P260" s="1" t="s">
        <v>1790</v>
      </c>
      <c r="Q260" s="1" t="s">
        <v>25</v>
      </c>
      <c r="R260" s="1" t="s">
        <v>1790</v>
      </c>
    </row>
    <row r="261" spans="1:18" x14ac:dyDescent="0.35">
      <c r="A261" s="1" t="s">
        <v>15</v>
      </c>
      <c r="B261" s="1" t="s">
        <v>1210</v>
      </c>
      <c r="C261" t="str">
        <f t="shared" si="8"/>
        <v>UPDATE mst_QuerysSqlite SET Id='260' WHERE Id='560'</v>
      </c>
      <c r="D261">
        <f t="shared" si="9"/>
        <v>560</v>
      </c>
      <c r="E261">
        <v>260</v>
      </c>
      <c r="F261" s="1" t="s">
        <v>1163</v>
      </c>
      <c r="G261" s="1" t="s">
        <v>18</v>
      </c>
      <c r="H261" s="1" t="s">
        <v>1791</v>
      </c>
      <c r="I261" s="1" t="s">
        <v>1792</v>
      </c>
      <c r="J261" s="1" t="s">
        <v>18</v>
      </c>
      <c r="K261" s="1" t="s">
        <v>21</v>
      </c>
      <c r="L261" s="1" t="s">
        <v>1088</v>
      </c>
      <c r="M261" s="1" t="s">
        <v>23</v>
      </c>
      <c r="N261" s="1" t="s">
        <v>24</v>
      </c>
      <c r="O261" s="1" t="s">
        <v>25</v>
      </c>
      <c r="P261" s="1" t="s">
        <v>1793</v>
      </c>
      <c r="Q261" s="1" t="s">
        <v>25</v>
      </c>
      <c r="R261" s="1" t="s">
        <v>1793</v>
      </c>
    </row>
    <row r="262" spans="1:18" x14ac:dyDescent="0.35">
      <c r="A262" s="1" t="s">
        <v>15</v>
      </c>
      <c r="B262" s="1" t="s">
        <v>1211</v>
      </c>
      <c r="C262" t="str">
        <f t="shared" si="8"/>
        <v>UPDATE mst_QuerysSqlite SET Id='261' WHERE Id='561'</v>
      </c>
      <c r="D262">
        <f t="shared" si="9"/>
        <v>561</v>
      </c>
      <c r="E262">
        <v>261</v>
      </c>
      <c r="F262" s="1" t="s">
        <v>1164</v>
      </c>
      <c r="G262" s="1" t="s">
        <v>18</v>
      </c>
      <c r="H262" s="1" t="s">
        <v>1258</v>
      </c>
      <c r="I262" s="1" t="s">
        <v>1794</v>
      </c>
      <c r="J262" s="1" t="s">
        <v>56</v>
      </c>
      <c r="K262" s="1" t="s">
        <v>21</v>
      </c>
      <c r="L262" s="1" t="s">
        <v>1088</v>
      </c>
      <c r="M262" s="1" t="s">
        <v>131</v>
      </c>
      <c r="N262" s="1" t="s">
        <v>24</v>
      </c>
      <c r="O262" s="1" t="s">
        <v>25</v>
      </c>
      <c r="P262" s="1" t="s">
        <v>1795</v>
      </c>
      <c r="Q262" s="1" t="s">
        <v>25</v>
      </c>
      <c r="R262" s="1" t="s">
        <v>1795</v>
      </c>
    </row>
    <row r="263" spans="1:18" x14ac:dyDescent="0.35">
      <c r="A263" s="1" t="s">
        <v>15</v>
      </c>
      <c r="B263" s="1" t="s">
        <v>1212</v>
      </c>
      <c r="C263" t="str">
        <f t="shared" si="8"/>
        <v>UPDATE mst_QuerysSqlite SET Id='262' WHERE Id='562'</v>
      </c>
      <c r="D263">
        <f t="shared" si="9"/>
        <v>562</v>
      </c>
      <c r="E263">
        <v>262</v>
      </c>
      <c r="F263" s="1" t="s">
        <v>1165</v>
      </c>
      <c r="G263" s="1" t="s">
        <v>18</v>
      </c>
      <c r="H263" s="1" t="s">
        <v>1258</v>
      </c>
      <c r="I263" s="1" t="s">
        <v>1796</v>
      </c>
      <c r="J263" s="1" t="s">
        <v>18</v>
      </c>
      <c r="K263" s="1" t="s">
        <v>135</v>
      </c>
      <c r="L263" s="1" t="s">
        <v>1088</v>
      </c>
      <c r="M263" s="1" t="s">
        <v>126</v>
      </c>
      <c r="N263" s="1" t="s">
        <v>24</v>
      </c>
      <c r="O263" s="1" t="s">
        <v>25</v>
      </c>
      <c r="P263" s="1" t="s">
        <v>1797</v>
      </c>
      <c r="Q263" s="1" t="s">
        <v>25</v>
      </c>
      <c r="R263" s="1" t="s">
        <v>1797</v>
      </c>
    </row>
    <row r="264" spans="1:18" x14ac:dyDescent="0.35">
      <c r="A264" s="1" t="s">
        <v>15</v>
      </c>
      <c r="B264" s="1" t="s">
        <v>1213</v>
      </c>
      <c r="C264" t="str">
        <f t="shared" si="8"/>
        <v>UPDATE mst_QuerysSqlite SET Id='263' WHERE Id='563'</v>
      </c>
      <c r="D264">
        <f t="shared" si="9"/>
        <v>563</v>
      </c>
      <c r="E264">
        <v>263</v>
      </c>
      <c r="F264" s="1" t="s">
        <v>1166</v>
      </c>
      <c r="G264" s="1" t="s">
        <v>18</v>
      </c>
      <c r="H264" s="1" t="s">
        <v>1258</v>
      </c>
      <c r="I264" s="1" t="s">
        <v>1798</v>
      </c>
      <c r="J264" s="1" t="s">
        <v>18</v>
      </c>
      <c r="K264" s="1" t="s">
        <v>135</v>
      </c>
      <c r="L264" s="1" t="s">
        <v>1088</v>
      </c>
      <c r="M264" s="1" t="s">
        <v>126</v>
      </c>
      <c r="N264" s="1" t="s">
        <v>24</v>
      </c>
      <c r="O264" s="1" t="s">
        <v>25</v>
      </c>
      <c r="P264" s="1" t="s">
        <v>1799</v>
      </c>
      <c r="Q264" s="1" t="s">
        <v>25</v>
      </c>
      <c r="R264" s="1" t="s">
        <v>1799</v>
      </c>
    </row>
    <row r="265" spans="1:18" x14ac:dyDescent="0.35">
      <c r="A265" s="1" t="s">
        <v>15</v>
      </c>
      <c r="B265" s="1" t="s">
        <v>1219</v>
      </c>
      <c r="C265" t="str">
        <f t="shared" si="8"/>
        <v>UPDATE mst_QuerysSqlite SET Id='264' WHERE Id='564'</v>
      </c>
      <c r="D265">
        <f t="shared" si="9"/>
        <v>564</v>
      </c>
      <c r="E265">
        <v>264</v>
      </c>
      <c r="F265" s="1" t="s">
        <v>1167</v>
      </c>
      <c r="G265" s="1" t="s">
        <v>18</v>
      </c>
      <c r="H265" s="1" t="s">
        <v>1258</v>
      </c>
      <c r="I265" s="1" t="s">
        <v>1800</v>
      </c>
      <c r="J265" s="1" t="s">
        <v>18</v>
      </c>
      <c r="K265" s="1" t="s">
        <v>21</v>
      </c>
      <c r="L265" s="1" t="s">
        <v>1088</v>
      </c>
      <c r="M265" s="1" t="s">
        <v>143</v>
      </c>
      <c r="N265" s="1" t="s">
        <v>24</v>
      </c>
      <c r="O265" s="1" t="s">
        <v>25</v>
      </c>
      <c r="P265" s="1" t="s">
        <v>1801</v>
      </c>
      <c r="Q265" s="1" t="s">
        <v>25</v>
      </c>
      <c r="R265" s="1" t="s">
        <v>1801</v>
      </c>
    </row>
    <row r="266" spans="1:18" x14ac:dyDescent="0.35">
      <c r="A266" s="1" t="s">
        <v>15</v>
      </c>
      <c r="B266" s="1" t="s">
        <v>1220</v>
      </c>
      <c r="C266" t="str">
        <f t="shared" si="8"/>
        <v>UPDATE mst_QuerysSqlite SET Id='265' WHERE Id='565'</v>
      </c>
      <c r="D266">
        <f t="shared" si="9"/>
        <v>565</v>
      </c>
      <c r="E266">
        <v>265</v>
      </c>
      <c r="F266" s="1" t="s">
        <v>1168</v>
      </c>
      <c r="G266" s="1" t="s">
        <v>18</v>
      </c>
      <c r="H266" s="1" t="s">
        <v>1258</v>
      </c>
      <c r="I266" s="1" t="s">
        <v>1802</v>
      </c>
      <c r="J266" s="1" t="s">
        <v>18</v>
      </c>
      <c r="K266" s="1" t="s">
        <v>21</v>
      </c>
      <c r="L266" s="1" t="s">
        <v>1088</v>
      </c>
      <c r="M266" s="1" t="s">
        <v>148</v>
      </c>
      <c r="N266" s="1" t="s">
        <v>24</v>
      </c>
      <c r="O266" s="1" t="s">
        <v>25</v>
      </c>
      <c r="P266" s="1" t="s">
        <v>1803</v>
      </c>
      <c r="Q266" s="1" t="s">
        <v>25</v>
      </c>
      <c r="R266" s="1" t="s">
        <v>1803</v>
      </c>
    </row>
    <row r="267" spans="1:18" x14ac:dyDescent="0.35">
      <c r="A267" s="1" t="s">
        <v>15</v>
      </c>
      <c r="B267" s="1" t="s">
        <v>1221</v>
      </c>
      <c r="C267" t="str">
        <f t="shared" si="8"/>
        <v>UPDATE mst_QuerysSqlite SET Id='266' WHERE Id='566'</v>
      </c>
      <c r="D267">
        <f t="shared" si="9"/>
        <v>566</v>
      </c>
      <c r="E267">
        <v>266</v>
      </c>
      <c r="F267" s="1" t="s">
        <v>1169</v>
      </c>
      <c r="G267" s="1" t="s">
        <v>18</v>
      </c>
      <c r="H267" s="1" t="s">
        <v>1258</v>
      </c>
      <c r="I267" s="1" t="s">
        <v>1804</v>
      </c>
      <c r="J267" s="1" t="s">
        <v>62</v>
      </c>
      <c r="K267" s="1" t="s">
        <v>21</v>
      </c>
      <c r="L267" s="1" t="s">
        <v>1088</v>
      </c>
      <c r="M267" s="1" t="s">
        <v>152</v>
      </c>
      <c r="N267" s="1" t="s">
        <v>24</v>
      </c>
      <c r="O267" s="1" t="s">
        <v>25</v>
      </c>
      <c r="P267" s="1" t="s">
        <v>1805</v>
      </c>
      <c r="Q267" s="1" t="s">
        <v>25</v>
      </c>
      <c r="R267" s="1" t="s">
        <v>1805</v>
      </c>
    </row>
    <row r="268" spans="1:18" x14ac:dyDescent="0.35">
      <c r="A268" s="1" t="s">
        <v>15</v>
      </c>
      <c r="B268" s="1" t="s">
        <v>1222</v>
      </c>
      <c r="C268" t="str">
        <f t="shared" si="8"/>
        <v>UPDATE mst_QuerysSqlite SET Id='267' WHERE Id='567'</v>
      </c>
      <c r="D268">
        <f t="shared" si="9"/>
        <v>567</v>
      </c>
      <c r="E268">
        <v>267</v>
      </c>
      <c r="F268" s="1" t="s">
        <v>1170</v>
      </c>
      <c r="G268" s="1" t="s">
        <v>18</v>
      </c>
      <c r="H268" s="1" t="s">
        <v>1258</v>
      </c>
      <c r="I268" s="1" t="s">
        <v>1806</v>
      </c>
      <c r="J268" s="1" t="s">
        <v>18</v>
      </c>
      <c r="K268" s="1" t="s">
        <v>21</v>
      </c>
      <c r="L268" s="1" t="s">
        <v>1088</v>
      </c>
      <c r="M268" s="1" t="s">
        <v>143</v>
      </c>
      <c r="N268" s="1" t="s">
        <v>24</v>
      </c>
      <c r="O268" s="1" t="s">
        <v>25</v>
      </c>
      <c r="P268" s="1" t="s">
        <v>1807</v>
      </c>
      <c r="Q268" s="1" t="s">
        <v>25</v>
      </c>
      <c r="R268" s="1" t="s">
        <v>1807</v>
      </c>
    </row>
    <row r="269" spans="1:18" x14ac:dyDescent="0.35">
      <c r="A269" s="1" t="s">
        <v>15</v>
      </c>
      <c r="B269" s="1" t="s">
        <v>1227</v>
      </c>
      <c r="C269" t="str">
        <f t="shared" si="8"/>
        <v>UPDATE mst_QuerysSqlite SET Id='268' WHERE Id='568'</v>
      </c>
      <c r="D269">
        <f t="shared" si="9"/>
        <v>568</v>
      </c>
      <c r="E269">
        <v>268</v>
      </c>
      <c r="F269" s="1" t="s">
        <v>1171</v>
      </c>
      <c r="G269" s="1" t="s">
        <v>18</v>
      </c>
      <c r="H269" s="1" t="s">
        <v>1258</v>
      </c>
      <c r="I269" s="1" t="s">
        <v>1808</v>
      </c>
      <c r="J269" s="1" t="s">
        <v>18</v>
      </c>
      <c r="K269" s="1" t="s">
        <v>135</v>
      </c>
      <c r="L269" s="1" t="s">
        <v>1088</v>
      </c>
      <c r="M269" s="1" t="s">
        <v>126</v>
      </c>
      <c r="N269" s="1" t="s">
        <v>24</v>
      </c>
      <c r="O269" s="1" t="s">
        <v>25</v>
      </c>
      <c r="P269" s="1" t="s">
        <v>1809</v>
      </c>
      <c r="Q269" s="1" t="s">
        <v>25</v>
      </c>
      <c r="R269" s="1" t="s">
        <v>1809</v>
      </c>
    </row>
    <row r="270" spans="1:18" x14ac:dyDescent="0.35">
      <c r="A270" s="1" t="s">
        <v>15</v>
      </c>
      <c r="B270" s="1" t="s">
        <v>1228</v>
      </c>
      <c r="C270" t="str">
        <f t="shared" si="8"/>
        <v>UPDATE mst_QuerysSqlite SET Id='269' WHERE Id='569'</v>
      </c>
      <c r="D270">
        <f t="shared" si="9"/>
        <v>569</v>
      </c>
      <c r="E270">
        <v>269</v>
      </c>
      <c r="F270" s="1" t="s">
        <v>1172</v>
      </c>
      <c r="G270" s="1" t="s">
        <v>18</v>
      </c>
      <c r="H270" s="1" t="s">
        <v>1258</v>
      </c>
      <c r="I270" s="1" t="s">
        <v>1810</v>
      </c>
      <c r="J270" s="1" t="s">
        <v>18</v>
      </c>
      <c r="K270" s="1" t="s">
        <v>135</v>
      </c>
      <c r="L270" s="1" t="s">
        <v>1088</v>
      </c>
      <c r="M270" s="1" t="s">
        <v>126</v>
      </c>
      <c r="N270" s="1" t="s">
        <v>24</v>
      </c>
      <c r="O270" s="1" t="s">
        <v>25</v>
      </c>
      <c r="P270" s="1" t="s">
        <v>1811</v>
      </c>
      <c r="Q270" s="1" t="s">
        <v>25</v>
      </c>
      <c r="R270" s="1" t="s">
        <v>1811</v>
      </c>
    </row>
    <row r="271" spans="1:18" x14ac:dyDescent="0.35">
      <c r="A271" s="1" t="s">
        <v>15</v>
      </c>
      <c r="B271" s="1" t="s">
        <v>1229</v>
      </c>
      <c r="C271" t="str">
        <f t="shared" si="8"/>
        <v>UPDATE mst_QuerysSqlite SET Id='270' WHERE Id='570'</v>
      </c>
      <c r="D271">
        <f t="shared" si="9"/>
        <v>570</v>
      </c>
      <c r="E271">
        <v>270</v>
      </c>
      <c r="F271" s="1" t="s">
        <v>1218</v>
      </c>
      <c r="G271" s="1" t="s">
        <v>18</v>
      </c>
      <c r="H271" s="1" t="s">
        <v>1258</v>
      </c>
      <c r="I271" s="1" t="s">
        <v>1812</v>
      </c>
      <c r="J271" s="1" t="s">
        <v>45</v>
      </c>
      <c r="K271" s="1" t="s">
        <v>135</v>
      </c>
      <c r="L271" s="1" t="s">
        <v>1088</v>
      </c>
      <c r="M271" s="1" t="s">
        <v>126</v>
      </c>
      <c r="N271" s="1" t="s">
        <v>24</v>
      </c>
      <c r="O271" s="1" t="s">
        <v>25</v>
      </c>
      <c r="P271" s="1" t="s">
        <v>1813</v>
      </c>
      <c r="Q271" s="1" t="s">
        <v>25</v>
      </c>
      <c r="R271" s="1" t="s">
        <v>1813</v>
      </c>
    </row>
    <row r="272" spans="1:18" x14ac:dyDescent="0.35">
      <c r="A272" s="1" t="s">
        <v>15</v>
      </c>
      <c r="B272" s="1" t="s">
        <v>1230</v>
      </c>
      <c r="C272" t="str">
        <f t="shared" si="8"/>
        <v>UPDATE mst_QuerysSqlite SET Id='271' WHERE Id='571'</v>
      </c>
      <c r="D272">
        <f t="shared" si="9"/>
        <v>571</v>
      </c>
      <c r="E272">
        <v>271</v>
      </c>
      <c r="F272" s="1" t="s">
        <v>1225</v>
      </c>
      <c r="G272" s="1" t="s">
        <v>18</v>
      </c>
      <c r="H272" s="1" t="s">
        <v>1258</v>
      </c>
      <c r="I272" s="1" t="s">
        <v>1814</v>
      </c>
      <c r="J272" s="1" t="s">
        <v>18</v>
      </c>
      <c r="K272" s="1" t="s">
        <v>135</v>
      </c>
      <c r="L272" s="1" t="s">
        <v>1088</v>
      </c>
      <c r="M272" s="1" t="s">
        <v>126</v>
      </c>
      <c r="N272" s="1" t="s">
        <v>24</v>
      </c>
      <c r="O272" s="1" t="s">
        <v>25</v>
      </c>
      <c r="P272" s="1" t="s">
        <v>1815</v>
      </c>
      <c r="Q272" s="1" t="s">
        <v>25</v>
      </c>
      <c r="R272" s="1" t="s">
        <v>1815</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EC725-4BD0-4949-AAC8-1A14C697AA27}">
  <dimension ref="A1:P264"/>
  <sheetViews>
    <sheetView topLeftCell="A241" workbookViewId="0">
      <selection activeCell="C260" sqref="C260"/>
    </sheetView>
  </sheetViews>
  <sheetFormatPr baseColWidth="10" defaultRowHeight="14.25" x14ac:dyDescent="0.35"/>
  <cols>
    <col min="1" max="8" width="11.42578125" style="1"/>
    <col min="9" max="9" width="37.28515625" style="1" customWidth="1"/>
    <col min="10" max="16384" width="11.42578125" style="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11</v>
      </c>
      <c r="O1" s="1" t="s">
        <v>14</v>
      </c>
      <c r="P1" s="5" t="s">
        <v>839</v>
      </c>
    </row>
    <row r="2" spans="1:16" x14ac:dyDescent="0.35">
      <c r="A2" s="1" t="s">
        <v>15</v>
      </c>
      <c r="B2" s="1" t="s">
        <v>16</v>
      </c>
      <c r="C2" s="1" t="s">
        <v>1075</v>
      </c>
      <c r="D2" s="1" t="s">
        <v>18</v>
      </c>
      <c r="E2" s="1" t="s">
        <v>18</v>
      </c>
      <c r="F2" s="1" t="s">
        <v>1817</v>
      </c>
      <c r="G2" s="1" t="s">
        <v>18</v>
      </c>
      <c r="H2" s="1" t="s">
        <v>21</v>
      </c>
      <c r="I2" s="1" t="s">
        <v>1085</v>
      </c>
      <c r="J2" s="1" t="s">
        <v>23</v>
      </c>
      <c r="K2" s="1" t="s">
        <v>24</v>
      </c>
      <c r="L2" s="1" t="s">
        <v>1232</v>
      </c>
      <c r="M2" s="1" t="s">
        <v>1719</v>
      </c>
      <c r="N2" s="1" t="s">
        <v>1232</v>
      </c>
      <c r="O2" s="1" t="s">
        <v>1719</v>
      </c>
      <c r="P2" s="6" t="str">
        <f>CONCATENATE("INSERT INTO mst_QuerysSqlite VALUES('",A2,"','",B2,"','",C2,"','",D2,"','",E2,"','",SUBSTITUTE(F2,"''","''''"),"','",G2,"','",H2,"','",I2,"','",J2,"','",K2,"','44363337',GETDATE(),'44363337',GETDATE())")</f>
        <v>INSERT INTO mst_QuerysSqlite VALUES('01','001','CREAR TABLA mst_Tablas','0','0','-- Id: 224 / NombreQuery: CREAR TABLA mst_Tablas _x000D_
CREATE TABLE IF NOT EXISTS mst_Tablas(_x000D_
Id VARCHAR(3) PRIMARY KEY,_x000D_
Nombre VARCHAR(500),_x000D_
Indice INT,_x000D_
Columnas INT,_x000D_
FechaHoraCreacion DATETIME,_x000D_
fechaHoraActualizacion DATETIME_x000D_
);','0','NONQUERY','mst_Tablas','CREATE TABLE','AC','44363337',GETDATE(),'44363337',GETDATE())</v>
      </c>
    </row>
    <row r="3" spans="1:16" x14ac:dyDescent="0.35">
      <c r="A3" s="1" t="s">
        <v>15</v>
      </c>
      <c r="B3" s="1" t="s">
        <v>27</v>
      </c>
      <c r="C3" s="1" t="s">
        <v>1076</v>
      </c>
      <c r="D3" s="1" t="s">
        <v>18</v>
      </c>
      <c r="E3" s="1" t="s">
        <v>1258</v>
      </c>
      <c r="F3" s="1" t="s">
        <v>1720</v>
      </c>
      <c r="G3" s="1" t="s">
        <v>18</v>
      </c>
      <c r="H3" s="1" t="s">
        <v>21</v>
      </c>
      <c r="I3" s="1" t="s">
        <v>1085</v>
      </c>
      <c r="J3" s="1" t="s">
        <v>131</v>
      </c>
      <c r="K3" s="1" t="s">
        <v>24</v>
      </c>
      <c r="L3" s="1" t="s">
        <v>1232</v>
      </c>
      <c r="M3" s="1" t="s">
        <v>1721</v>
      </c>
      <c r="N3" s="1" t="s">
        <v>1232</v>
      </c>
      <c r="O3" s="1" t="s">
        <v>1721</v>
      </c>
      <c r="P3" s="6" t="str">
        <f t="shared" ref="P3:P66" si="0">CONCATENATE("INSERT INTO mst_QuerysSqlite VALUES('",A3,"','",B3,"','",C3,"','",D3,"','",E3,"','",SUBSTITUTE(F3,"''","''''"),"','",G3,"','",H3,"','",I3,"','",J3,"','",K3,"','44363337',GETDATE(),'44363337',GETDATE())")</f>
        <v>INSERT INTO mst_QuerysSqlite VALUES('01','002','ACTUALIZAR mst_Tablas','0','999','-- Id: 225 / NombreQuery: ACTUALIZAR mst_Tablas ','0','NONQUERY','mst_Tablas','UPDATE','AC','44363337',GETDATE(),'44363337',GETDATE())</v>
      </c>
    </row>
    <row r="4" spans="1:16" x14ac:dyDescent="0.35">
      <c r="A4" s="1" t="s">
        <v>15</v>
      </c>
      <c r="B4" s="1" t="s">
        <v>32</v>
      </c>
      <c r="C4" s="1" t="s">
        <v>1077</v>
      </c>
      <c r="D4" s="1" t="s">
        <v>18</v>
      </c>
      <c r="E4" s="1" t="s">
        <v>1258</v>
      </c>
      <c r="F4" s="1" t="s">
        <v>1722</v>
      </c>
      <c r="G4" s="1" t="s">
        <v>18</v>
      </c>
      <c r="H4" s="1" t="s">
        <v>135</v>
      </c>
      <c r="I4" s="1" t="s">
        <v>1085</v>
      </c>
      <c r="J4" s="1" t="s">
        <v>126</v>
      </c>
      <c r="K4" s="1" t="s">
        <v>24</v>
      </c>
      <c r="L4" s="1" t="s">
        <v>1232</v>
      </c>
      <c r="M4" s="1" t="s">
        <v>1723</v>
      </c>
      <c r="N4" s="1" t="s">
        <v>1232</v>
      </c>
      <c r="O4" s="1" t="s">
        <v>1723</v>
      </c>
      <c r="P4" s="6" t="str">
        <f t="shared" si="0"/>
        <v>INSERT INTO mst_QuerysSqlite VALUES('01','003','CLAVE VALOR mst_Tablas','0','999','-- Id: 226 / NombreQuery: CLAVE VALOR mst_Tablas ','0','DATATABLE','mst_Tablas','READ','AC','44363337',GETDATE(),'44363337',GETDATE())</v>
      </c>
    </row>
    <row r="5" spans="1:16" x14ac:dyDescent="0.35">
      <c r="A5" s="1" t="s">
        <v>15</v>
      </c>
      <c r="B5" s="1" t="s">
        <v>38</v>
      </c>
      <c r="C5" s="1" t="s">
        <v>1078</v>
      </c>
      <c r="D5" s="1" t="s">
        <v>18</v>
      </c>
      <c r="E5" s="1" t="s">
        <v>1258</v>
      </c>
      <c r="F5" s="1" t="s">
        <v>1724</v>
      </c>
      <c r="G5" s="1" t="s">
        <v>18</v>
      </c>
      <c r="H5" s="1" t="s">
        <v>135</v>
      </c>
      <c r="I5" s="1" t="s">
        <v>1085</v>
      </c>
      <c r="J5" s="1" t="s">
        <v>126</v>
      </c>
      <c r="K5" s="1" t="s">
        <v>24</v>
      </c>
      <c r="L5" s="1" t="s">
        <v>1232</v>
      </c>
      <c r="M5" s="1" t="s">
        <v>1725</v>
      </c>
      <c r="N5" s="1" t="s">
        <v>1232</v>
      </c>
      <c r="O5" s="1" t="s">
        <v>1725</v>
      </c>
      <c r="P5" s="6" t="str">
        <f t="shared" si="0"/>
        <v>INSERT INTO mst_QuerysSqlite VALUES('01','004','DESCARGAR DATA mst_Tablas','0','999','-- Id: 227 / NombreQuery: DESCARGAR DATA mst_Tablas ','0','DATATABLE','mst_Tablas','READ','AC','44363337',GETDATE(),'44363337',GETDATE())</v>
      </c>
    </row>
    <row r="6" spans="1:16" x14ac:dyDescent="0.35">
      <c r="A6" s="1" t="s">
        <v>15</v>
      </c>
      <c r="B6" s="1" t="s">
        <v>43</v>
      </c>
      <c r="C6" s="1" t="s">
        <v>1079</v>
      </c>
      <c r="D6" s="1" t="s">
        <v>18</v>
      </c>
      <c r="E6" s="1" t="s">
        <v>1258</v>
      </c>
      <c r="F6" s="1" t="s">
        <v>1726</v>
      </c>
      <c r="G6" s="1" t="s">
        <v>18</v>
      </c>
      <c r="H6" s="1" t="s">
        <v>21</v>
      </c>
      <c r="I6" s="1" t="s">
        <v>1085</v>
      </c>
      <c r="J6" s="1" t="s">
        <v>143</v>
      </c>
      <c r="K6" s="1" t="s">
        <v>24</v>
      </c>
      <c r="L6" s="1" t="s">
        <v>1232</v>
      </c>
      <c r="M6" s="1" t="s">
        <v>1727</v>
      </c>
      <c r="N6" s="1" t="s">
        <v>1232</v>
      </c>
      <c r="O6" s="1" t="s">
        <v>1727</v>
      </c>
      <c r="P6" s="6" t="str">
        <f t="shared" si="0"/>
        <v>INSERT INTO mst_QuerysSqlite VALUES('01','005','ELIMINAR mst_Tablas','0','999','-- Id: 228 / NombreQuery: ELIMINAR mst_Tablas ','0','NONQUERY','mst_Tablas','DELETE','AC','44363337',GETDATE(),'44363337',GETDATE())</v>
      </c>
    </row>
    <row r="7" spans="1:16" x14ac:dyDescent="0.35">
      <c r="A7" s="1" t="s">
        <v>15</v>
      </c>
      <c r="B7" s="1" t="s">
        <v>49</v>
      </c>
      <c r="C7" s="1" t="s">
        <v>1080</v>
      </c>
      <c r="D7" s="1" t="s">
        <v>18</v>
      </c>
      <c r="E7" s="1" t="s">
        <v>1258</v>
      </c>
      <c r="F7" s="1" t="s">
        <v>1818</v>
      </c>
      <c r="G7" s="1" t="s">
        <v>18</v>
      </c>
      <c r="H7" s="1" t="s">
        <v>21</v>
      </c>
      <c r="I7" s="1" t="s">
        <v>1085</v>
      </c>
      <c r="J7" s="1" t="s">
        <v>148</v>
      </c>
      <c r="K7" s="1" t="s">
        <v>24</v>
      </c>
      <c r="L7" s="1" t="s">
        <v>1232</v>
      </c>
      <c r="M7" s="1" t="s">
        <v>1729</v>
      </c>
      <c r="N7" s="1" t="s">
        <v>1232</v>
      </c>
      <c r="O7" s="1" t="s">
        <v>1729</v>
      </c>
      <c r="P7" s="6" t="str">
        <f t="shared" si="0"/>
        <v>INSERT INTO mst_QuerysSqlite VALUES('01','006','ELIMINAR TABLA mst_Tablas','0','999','-- Id: 229 / NombreQuery: ELIMINAR TABLA mst_Tablas _x000D_
DROP TABLE IF EXISTS mst_Tablas','0','NONQUERY','mst_Tablas','DELETE TABLE','AC','44363337',GETDATE(),'44363337',GETDATE())</v>
      </c>
    </row>
    <row r="8" spans="1:16" x14ac:dyDescent="0.35">
      <c r="A8" s="1" t="s">
        <v>15</v>
      </c>
      <c r="B8" s="1" t="s">
        <v>54</v>
      </c>
      <c r="C8" s="1" t="s">
        <v>1081</v>
      </c>
      <c r="D8" s="1" t="s">
        <v>18</v>
      </c>
      <c r="E8" s="1" t="s">
        <v>1258</v>
      </c>
      <c r="F8" s="1" t="s">
        <v>1730</v>
      </c>
      <c r="G8" s="1" t="s">
        <v>18</v>
      </c>
      <c r="H8" s="1" t="s">
        <v>21</v>
      </c>
      <c r="I8" s="1" t="s">
        <v>1085</v>
      </c>
      <c r="J8" s="1" t="s">
        <v>152</v>
      </c>
      <c r="K8" s="1" t="s">
        <v>24</v>
      </c>
      <c r="L8" s="1" t="s">
        <v>1232</v>
      </c>
      <c r="M8" s="1" t="s">
        <v>1731</v>
      </c>
      <c r="N8" s="1" t="s">
        <v>1232</v>
      </c>
      <c r="O8" s="1" t="s">
        <v>1731</v>
      </c>
      <c r="P8" s="6" t="str">
        <f t="shared" si="0"/>
        <v>INSERT INTO mst_QuerysSqlite VALUES('01','007','INSERTAR mst_Tablas','0','999','-- Id: 230 / NombreQuery: INSERTAR mst_Tablas ','0','NONQUERY','mst_Tablas','CREATE','AC','44363337',GETDATE(),'44363337',GETDATE())</v>
      </c>
    </row>
    <row r="9" spans="1:16" x14ac:dyDescent="0.35">
      <c r="A9" s="1" t="s">
        <v>15</v>
      </c>
      <c r="B9" s="1" t="s">
        <v>60</v>
      </c>
      <c r="C9" s="1" t="s">
        <v>1082</v>
      </c>
      <c r="D9" s="1" t="s">
        <v>18</v>
      </c>
      <c r="E9" s="1" t="s">
        <v>1258</v>
      </c>
      <c r="F9" s="1" t="s">
        <v>1732</v>
      </c>
      <c r="G9" s="1" t="s">
        <v>18</v>
      </c>
      <c r="H9" s="1" t="s">
        <v>21</v>
      </c>
      <c r="I9" s="1" t="s">
        <v>1085</v>
      </c>
      <c r="J9" s="1" t="s">
        <v>143</v>
      </c>
      <c r="K9" s="1" t="s">
        <v>24</v>
      </c>
      <c r="L9" s="1" t="s">
        <v>1232</v>
      </c>
      <c r="M9" s="1" t="s">
        <v>1733</v>
      </c>
      <c r="N9" s="1" t="s">
        <v>1232</v>
      </c>
      <c r="O9" s="1" t="s">
        <v>1733</v>
      </c>
      <c r="P9" s="6" t="str">
        <f t="shared" si="0"/>
        <v>INSERT INTO mst_QuerysSqlite VALUES('01','008','LIMPIAR TABLA mst_Tablas','0','999','-- Id: 231 / NombreQuery: LIMPIAR TABLA mst_Tablas ','0','NONQUERY','mst_Tablas','DELETE','AC','44363337',GETDATE(),'44363337',GETDATE())</v>
      </c>
    </row>
    <row r="10" spans="1:16" x14ac:dyDescent="0.35">
      <c r="A10" s="1" t="s">
        <v>15</v>
      </c>
      <c r="B10" s="1" t="s">
        <v>65</v>
      </c>
      <c r="C10" s="1" t="s">
        <v>1083</v>
      </c>
      <c r="D10" s="1" t="s">
        <v>18</v>
      </c>
      <c r="E10" s="1" t="s">
        <v>1258</v>
      </c>
      <c r="F10" s="1" t="s">
        <v>1734</v>
      </c>
      <c r="G10" s="1" t="s">
        <v>18</v>
      </c>
      <c r="H10" s="1" t="s">
        <v>135</v>
      </c>
      <c r="I10" s="1" t="s">
        <v>1085</v>
      </c>
      <c r="J10" s="1" t="s">
        <v>126</v>
      </c>
      <c r="K10" s="1" t="s">
        <v>24</v>
      </c>
      <c r="L10" s="1" t="s">
        <v>1232</v>
      </c>
      <c r="M10" s="1" t="s">
        <v>1735</v>
      </c>
      <c r="N10" s="1" t="s">
        <v>1232</v>
      </c>
      <c r="O10" s="1" t="s">
        <v>1735</v>
      </c>
      <c r="P10" s="6" t="str">
        <f t="shared" si="0"/>
        <v>INSERT INTO mst_QuerysSqlite VALUES('01','009','LISTAR mst_Tablas','0','999','-- Id: 232 / NombreQuery: LISTAR mst_Tablas ','0','DATATABLE','mst_Tablas','READ','AC','44363337',GETDATE(),'44363337',GETDATE())</v>
      </c>
    </row>
    <row r="11" spans="1:16" x14ac:dyDescent="0.35">
      <c r="A11" s="1" t="s">
        <v>15</v>
      </c>
      <c r="B11" s="1" t="s">
        <v>71</v>
      </c>
      <c r="C11" s="1" t="s">
        <v>1084</v>
      </c>
      <c r="D11" s="1" t="s">
        <v>18</v>
      </c>
      <c r="E11" s="1" t="s">
        <v>1258</v>
      </c>
      <c r="F11" s="1" t="s">
        <v>1736</v>
      </c>
      <c r="G11" s="1" t="s">
        <v>18</v>
      </c>
      <c r="H11" s="1" t="s">
        <v>135</v>
      </c>
      <c r="I11" s="1" t="s">
        <v>1085</v>
      </c>
      <c r="J11" s="1" t="s">
        <v>126</v>
      </c>
      <c r="K11" s="1" t="s">
        <v>24</v>
      </c>
      <c r="L11" s="1" t="s">
        <v>1232</v>
      </c>
      <c r="M11" s="1" t="s">
        <v>1737</v>
      </c>
      <c r="N11" s="1" t="s">
        <v>1232</v>
      </c>
      <c r="O11" s="1" t="s">
        <v>1737</v>
      </c>
      <c r="P11" s="6" t="str">
        <f t="shared" si="0"/>
        <v>INSERT INTO mst_QuerysSqlite VALUES('01','010','OBTENER mst_Tablas','0','999','-- Id: 233 / NombreQuery: OBTENER mst_Tablas ','0','DATATABLE','mst_Tablas','READ','AC','44363337',GETDATE(),'44363337',GETDATE())</v>
      </c>
    </row>
    <row r="12" spans="1:16" x14ac:dyDescent="0.35">
      <c r="A12" s="1" t="s">
        <v>15</v>
      </c>
      <c r="B12" s="1" t="s">
        <v>76</v>
      </c>
      <c r="C12" s="1" t="s">
        <v>17</v>
      </c>
      <c r="D12" s="1" t="s">
        <v>18</v>
      </c>
      <c r="E12" s="1" t="s">
        <v>19</v>
      </c>
      <c r="F12" s="1" t="s">
        <v>1819</v>
      </c>
      <c r="G12" s="1" t="s">
        <v>18</v>
      </c>
      <c r="H12" s="1" t="s">
        <v>21</v>
      </c>
      <c r="I12" s="1" t="s">
        <v>22</v>
      </c>
      <c r="J12" s="1" t="s">
        <v>23</v>
      </c>
      <c r="K12" s="1" t="s">
        <v>24</v>
      </c>
      <c r="L12" s="1" t="s">
        <v>1232</v>
      </c>
      <c r="M12" s="1" t="s">
        <v>1257</v>
      </c>
      <c r="N12" s="1" t="s">
        <v>1232</v>
      </c>
      <c r="O12" s="1" t="s">
        <v>1257</v>
      </c>
      <c r="P12" s="6" t="str">
        <f t="shared" si="0"/>
        <v>INSERT INTO mst_QuerysSqlite VALUES('01','011','CREAR TABLA mst_Estados','0','1','-- Id: 001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);','0','NONQUERY','mst_Estados','CREATE TABLE','AC','44363337',GETDATE(),'44363337',GETDATE())</v>
      </c>
    </row>
    <row r="13" spans="1:16" x14ac:dyDescent="0.35">
      <c r="A13" s="1" t="s">
        <v>15</v>
      </c>
      <c r="B13" s="1" t="s">
        <v>82</v>
      </c>
      <c r="C13" s="1" t="s">
        <v>289</v>
      </c>
      <c r="D13" s="1" t="s">
        <v>18</v>
      </c>
      <c r="E13" s="1" t="s">
        <v>1258</v>
      </c>
      <c r="F13" s="1" t="s">
        <v>1820</v>
      </c>
      <c r="G13" s="1" t="s">
        <v>34</v>
      </c>
      <c r="H13" s="1" t="s">
        <v>21</v>
      </c>
      <c r="I13" s="1" t="s">
        <v>22</v>
      </c>
      <c r="J13" s="1" t="s">
        <v>131</v>
      </c>
      <c r="K13" s="1" t="s">
        <v>24</v>
      </c>
      <c r="L13" s="1" t="s">
        <v>1232</v>
      </c>
      <c r="M13" s="1" t="s">
        <v>1260</v>
      </c>
      <c r="N13" s="1" t="s">
        <v>1232</v>
      </c>
      <c r="O13" s="1" t="s">
        <v>1260</v>
      </c>
      <c r="P13" s="6" t="str">
        <f t="shared" si="0"/>
        <v>INSERT INTO mst_QuerysSqlite VALUES('01','012','ACTUALIZAR mst_Estados','0','999','-- Id: 002 / NombreQuery: ACTUALIZAR mst_Estados _x000D_
UPDATE mst_Estados_x000D_
   SET Dex = ?,_x000D_
       IdUsuarioActualiza = ?,_x000D_
       FechaHoraActualizacion = DATETIME(''''now'''',_x000D_
                                         ''''localtime'''') _x000D_
 WHERE Id = ?;','3','NONQUERY','mst_Estados','UPDATE','AC','44363337',GETDATE(),'44363337',GETDATE())</v>
      </c>
    </row>
    <row r="14" spans="1:16" x14ac:dyDescent="0.35">
      <c r="A14" s="1" t="s">
        <v>15</v>
      </c>
      <c r="B14" s="1" t="s">
        <v>87</v>
      </c>
      <c r="C14" s="1" t="s">
        <v>293</v>
      </c>
      <c r="D14" s="1" t="s">
        <v>18</v>
      </c>
      <c r="E14" s="1" t="s">
        <v>1258</v>
      </c>
      <c r="F14" s="1" t="s">
        <v>1821</v>
      </c>
      <c r="G14" s="1" t="s">
        <v>18</v>
      </c>
      <c r="H14" s="1" t="s">
        <v>135</v>
      </c>
      <c r="I14" s="1" t="s">
        <v>22</v>
      </c>
      <c r="J14" s="1" t="s">
        <v>126</v>
      </c>
      <c r="K14" s="1" t="s">
        <v>24</v>
      </c>
      <c r="L14" s="1" t="s">
        <v>1232</v>
      </c>
      <c r="M14" s="1" t="s">
        <v>1262</v>
      </c>
      <c r="N14" s="1" t="s">
        <v>1232</v>
      </c>
      <c r="O14" s="1" t="s">
        <v>1262</v>
      </c>
      <c r="P14" s="6" t="str">
        <f t="shared" si="0"/>
        <v>INSERT INTO mst_QuerysSqlite VALUES('01','013','CLAVE VALOR mst_Estados','0','999','-- Id: 003 / NombreQuery: CLAVE VALOR mst_Estados _x000D_
SELECT Id Clave,_x000D_
       Dex Valor,_x000D_
       Id || '''' | '''' || Dex Concatenado_x000D_
  FROM mst_Estados;','0','DATATABLE','mst_Estados','READ','AC','44363337',GETDATE(),'44363337',GETDATE())</v>
      </c>
    </row>
    <row r="15" spans="1:16" x14ac:dyDescent="0.35">
      <c r="A15" s="1" t="s">
        <v>15</v>
      </c>
      <c r="B15" s="1" t="s">
        <v>93</v>
      </c>
      <c r="C15" s="1" t="s">
        <v>296</v>
      </c>
      <c r="D15" s="1" t="s">
        <v>18</v>
      </c>
      <c r="E15" s="1" t="s">
        <v>1258</v>
      </c>
      <c r="F15" s="1" t="s">
        <v>1822</v>
      </c>
      <c r="G15" s="1" t="s">
        <v>18</v>
      </c>
      <c r="H15" s="1" t="s">
        <v>135</v>
      </c>
      <c r="I15" s="1" t="s">
        <v>22</v>
      </c>
      <c r="J15" s="1" t="s">
        <v>126</v>
      </c>
      <c r="K15" s="1" t="s">
        <v>24</v>
      </c>
      <c r="L15" s="1" t="s">
        <v>1232</v>
      </c>
      <c r="M15" s="1" t="s">
        <v>1264</v>
      </c>
      <c r="N15" s="1" t="s">
        <v>1232</v>
      </c>
      <c r="O15" s="1" t="s">
        <v>1264</v>
      </c>
      <c r="P15" s="6" t="str">
        <f t="shared" si="0"/>
        <v>INSERT INTO mst_QuerysSqlite VALUES('01','014','DESCARGAR DATA mst_Estados','0','999','-- Id: 004 / NombreQuery: DESCARGAR DATA mst_Estados _x000D_
EXEC sp_Dgm_Gen_ListarEstados','0','DATATABLE','mst_Estados','READ','AC','44363337',GETDATE(),'44363337',GETDATE())</v>
      </c>
    </row>
    <row r="16" spans="1:16" x14ac:dyDescent="0.35">
      <c r="A16" s="1" t="s">
        <v>15</v>
      </c>
      <c r="B16" s="1" t="s">
        <v>97</v>
      </c>
      <c r="C16" s="1" t="s">
        <v>300</v>
      </c>
      <c r="D16" s="1" t="s">
        <v>18</v>
      </c>
      <c r="E16" s="1" t="s">
        <v>1258</v>
      </c>
      <c r="F16" s="1" t="s">
        <v>1823</v>
      </c>
      <c r="G16" s="1" t="s">
        <v>19</v>
      </c>
      <c r="H16" s="1" t="s">
        <v>21</v>
      </c>
      <c r="I16" s="1" t="s">
        <v>22</v>
      </c>
      <c r="J16" s="1" t="s">
        <v>143</v>
      </c>
      <c r="K16" s="1" t="s">
        <v>24</v>
      </c>
      <c r="L16" s="1" t="s">
        <v>1232</v>
      </c>
      <c r="M16" s="1" t="s">
        <v>1266</v>
      </c>
      <c r="N16" s="1" t="s">
        <v>1232</v>
      </c>
      <c r="O16" s="1" t="s">
        <v>1266</v>
      </c>
      <c r="P16" s="6" t="str">
        <f t="shared" si="0"/>
        <v>INSERT INTO mst_QuerysSqlite VALUES('01','015','ELIMINAR mst_Estados','0','999','-- Id: 005 / NombreQuery: ELIMINAR mst_Estados _x000D_
DELETE FROM mst_Estados_x000D_
      WHERE Id = ?;','1','NONQUERY','mst_Estados','DELETE','AC','44363337',GETDATE(),'44363337',GETDATE())</v>
      </c>
    </row>
    <row r="17" spans="1:16" x14ac:dyDescent="0.35">
      <c r="A17" s="1" t="s">
        <v>15</v>
      </c>
      <c r="B17" s="1" t="s">
        <v>102</v>
      </c>
      <c r="C17" s="1" t="s">
        <v>303</v>
      </c>
      <c r="D17" s="1" t="s">
        <v>18</v>
      </c>
      <c r="E17" s="1" t="s">
        <v>1258</v>
      </c>
      <c r="F17" s="1" t="s">
        <v>1824</v>
      </c>
      <c r="G17" s="1" t="s">
        <v>18</v>
      </c>
      <c r="H17" s="1" t="s">
        <v>21</v>
      </c>
      <c r="I17" s="1" t="s">
        <v>22</v>
      </c>
      <c r="J17" s="1" t="s">
        <v>148</v>
      </c>
      <c r="K17" s="1" t="s">
        <v>24</v>
      </c>
      <c r="L17" s="1" t="s">
        <v>1232</v>
      </c>
      <c r="M17" s="1" t="s">
        <v>1268</v>
      </c>
      <c r="N17" s="1" t="s">
        <v>1232</v>
      </c>
      <c r="O17" s="1" t="s">
        <v>1268</v>
      </c>
      <c r="P17" s="6" t="str">
        <f t="shared" si="0"/>
        <v>INSERT INTO mst_QuerysSqlite VALUES('01','016','ELIMINAR TABLA mst_Estados','0','999','-- Id: 006 / NombreQuery: ELIMINAR TABLA mst_Estados _x000D_
DROP TABLE IF EXISTS mst_Estados;','0','NONQUERY','mst_Estados','DELETE TABLE','AC','44363337',GETDATE(),'44363337',GETDATE())</v>
      </c>
    </row>
    <row r="18" spans="1:16" x14ac:dyDescent="0.35">
      <c r="A18" s="1" t="s">
        <v>15</v>
      </c>
      <c r="B18" s="1" t="s">
        <v>108</v>
      </c>
      <c r="C18" s="1" t="s">
        <v>307</v>
      </c>
      <c r="D18" s="1" t="s">
        <v>18</v>
      </c>
      <c r="E18" s="1" t="s">
        <v>1258</v>
      </c>
      <c r="F18" s="1" t="s">
        <v>1825</v>
      </c>
      <c r="G18" s="1" t="s">
        <v>40</v>
      </c>
      <c r="H18" s="1" t="s">
        <v>21</v>
      </c>
      <c r="I18" s="1" t="s">
        <v>22</v>
      </c>
      <c r="J18" s="1" t="s">
        <v>152</v>
      </c>
      <c r="K18" s="1" t="s">
        <v>24</v>
      </c>
      <c r="L18" s="1" t="s">
        <v>1232</v>
      </c>
      <c r="M18" s="1" t="s">
        <v>1270</v>
      </c>
      <c r="N18" s="1" t="s">
        <v>1232</v>
      </c>
      <c r="O18" s="1" t="s">
        <v>1270</v>
      </c>
      <c r="P18" s="6" t="str">
        <f t="shared" si="0"/>
        <v>INSERT INTO mst_QuerysSqlite VALUES('01','017','INSERTAR mst_Estados','0','999','-- Id: 007 / NombreQuery: INSERTAR mst_Estados _x000D_
INSERT INTO mst_Estados VALUES (_x000D_
                           ?,--Id,_x000D_
                           ?,--Dex,_x000D_
                           ?,--IdUsuarioCrea,_x000D_
                           DATETIME(''''now'''',''''localtime''''),_x000D_
                           ?,--IdUsuarioActualiza,_x000D_
                           DATETIME(''''now'''',''''localtime'''') _x000D_
                        );','4','NONQUERY','mst_Estados','CREATE','AC','44363337',GETDATE(),'44363337',GETDATE())</v>
      </c>
    </row>
    <row r="19" spans="1:16" x14ac:dyDescent="0.35">
      <c r="A19" s="1" t="s">
        <v>15</v>
      </c>
      <c r="B19" s="1" t="s">
        <v>112</v>
      </c>
      <c r="C19" s="1" t="s">
        <v>310</v>
      </c>
      <c r="D19" s="1" t="s">
        <v>18</v>
      </c>
      <c r="E19" s="1" t="s">
        <v>1258</v>
      </c>
      <c r="F19" s="1" t="s">
        <v>1826</v>
      </c>
      <c r="G19" s="1" t="s">
        <v>18</v>
      </c>
      <c r="H19" s="1" t="s">
        <v>21</v>
      </c>
      <c r="I19" s="1" t="s">
        <v>22</v>
      </c>
      <c r="J19" s="1" t="s">
        <v>143</v>
      </c>
      <c r="K19" s="1" t="s">
        <v>24</v>
      </c>
      <c r="L19" s="1" t="s">
        <v>1232</v>
      </c>
      <c r="M19" s="1" t="s">
        <v>1272</v>
      </c>
      <c r="N19" s="1" t="s">
        <v>1232</v>
      </c>
      <c r="O19" s="1" t="s">
        <v>1272</v>
      </c>
      <c r="P19" s="6" t="str">
        <f t="shared" si="0"/>
        <v>INSERT INTO mst_QuerysSqlite VALUES('01','018','LIMPIAR TABLA mst_Estados','0','999','-- Id: 008 / NombreQuery: LIMPIAR TABLA mst_Estados _x000D_
DELETE FROM mst_Estados;','0','NONQUERY','mst_Estados','DELETE','AC','44363337',GETDATE(),'44363337',GETDATE())</v>
      </c>
    </row>
    <row r="20" spans="1:16" x14ac:dyDescent="0.35">
      <c r="A20" s="1" t="s">
        <v>15</v>
      </c>
      <c r="B20" s="1" t="s">
        <v>117</v>
      </c>
      <c r="C20" s="1" t="s">
        <v>314</v>
      </c>
      <c r="D20" s="1" t="s">
        <v>18</v>
      </c>
      <c r="E20" s="1" t="s">
        <v>1258</v>
      </c>
      <c r="F20" s="1" t="s">
        <v>1827</v>
      </c>
      <c r="G20" s="1" t="s">
        <v>18</v>
      </c>
      <c r="H20" s="1" t="s">
        <v>135</v>
      </c>
      <c r="I20" s="1" t="s">
        <v>22</v>
      </c>
      <c r="J20" s="1" t="s">
        <v>126</v>
      </c>
      <c r="K20" s="1" t="s">
        <v>24</v>
      </c>
      <c r="L20" s="1" t="s">
        <v>1232</v>
      </c>
      <c r="M20" s="1" t="s">
        <v>1274</v>
      </c>
      <c r="N20" s="1" t="s">
        <v>1232</v>
      </c>
      <c r="O20" s="1" t="s">
        <v>1274</v>
      </c>
      <c r="P20" s="6" t="str">
        <f t="shared" si="0"/>
        <v>INSERT INTO mst_QuerysSqlite VALUES('01','019','LISTAR mst_Estados','0','999','-- Id: 009 / NombreQuery: LISTAR mst_Estados _x000D_
SELECT *_x000D_
  FROM mst_Estados;','0','DATATABLE','mst_Estados','READ','AC','44363337',GETDATE(),'44363337',GETDATE())</v>
      </c>
    </row>
    <row r="21" spans="1:16" x14ac:dyDescent="0.35">
      <c r="A21" s="1" t="s">
        <v>15</v>
      </c>
      <c r="B21" s="1" t="s">
        <v>121</v>
      </c>
      <c r="C21" s="1" t="s">
        <v>317</v>
      </c>
      <c r="D21" s="1" t="s">
        <v>18</v>
      </c>
      <c r="E21" s="1" t="s">
        <v>1258</v>
      </c>
      <c r="F21" s="1" t="s">
        <v>1828</v>
      </c>
      <c r="G21" s="1" t="s">
        <v>19</v>
      </c>
      <c r="H21" s="1" t="s">
        <v>135</v>
      </c>
      <c r="I21" s="1" t="s">
        <v>22</v>
      </c>
      <c r="J21" s="1" t="s">
        <v>126</v>
      </c>
      <c r="K21" s="1" t="s">
        <v>24</v>
      </c>
      <c r="L21" s="1" t="s">
        <v>1232</v>
      </c>
      <c r="M21" s="1" t="s">
        <v>1276</v>
      </c>
      <c r="N21" s="1" t="s">
        <v>1232</v>
      </c>
      <c r="O21" s="1" t="s">
        <v>1276</v>
      </c>
      <c r="P21" s="6" t="str">
        <f t="shared" si="0"/>
        <v>INSERT INTO mst_QuerysSqlite VALUES('01','020','OBTENER mst_Estados','0','999','-- Id: 010 / NombreQuery: OBTENER mst_Estados _x000D_
SELECT *_x000D_
  FROM mst_Estados_x000D_
 WHERE Id = ?;','1','DATATABLE','mst_Estados','READ','AC','44363337',GETDATE(),'44363337',GETDATE())</v>
      </c>
    </row>
    <row r="22" spans="1:16" x14ac:dyDescent="0.35">
      <c r="A22" s="1" t="s">
        <v>15</v>
      </c>
      <c r="B22" s="1" t="s">
        <v>128</v>
      </c>
      <c r="C22" s="1" t="s">
        <v>28</v>
      </c>
      <c r="D22" s="1" t="s">
        <v>18</v>
      </c>
      <c r="E22" s="1" t="s">
        <v>29</v>
      </c>
      <c r="F22" s="1" t="s">
        <v>1829</v>
      </c>
      <c r="G22" s="1" t="s">
        <v>18</v>
      </c>
      <c r="H22" s="1" t="s">
        <v>21</v>
      </c>
      <c r="I22" s="1" t="s">
        <v>31</v>
      </c>
      <c r="J22" s="1" t="s">
        <v>23</v>
      </c>
      <c r="K22" s="1" t="s">
        <v>24</v>
      </c>
      <c r="L22" s="1" t="s">
        <v>1232</v>
      </c>
      <c r="M22" s="1" t="s">
        <v>1278</v>
      </c>
      <c r="N22" s="1" t="s">
        <v>1232</v>
      </c>
      <c r="O22" s="1" t="s">
        <v>1278</v>
      </c>
      <c r="P22" s="6" t="str">
        <f t="shared" si="0"/>
        <v>INSERT INTO mst_QuerysSqlite VALUES('01','021','CREAR TABLA mst_Empresas','0','2','-- Id: 011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','0','NONQUERY','mst_Empresas','CREATE TABLE','AC','44363337',GETDATE(),'44363337',GETDATE())</v>
      </c>
    </row>
    <row r="23" spans="1:16" x14ac:dyDescent="0.35">
      <c r="A23" s="1" t="s">
        <v>15</v>
      </c>
      <c r="B23" s="1" t="s">
        <v>132</v>
      </c>
      <c r="C23" s="1" t="s">
        <v>257</v>
      </c>
      <c r="D23" s="1" t="s">
        <v>18</v>
      </c>
      <c r="E23" s="1" t="s">
        <v>1258</v>
      </c>
      <c r="F23" s="1" t="s">
        <v>1830</v>
      </c>
      <c r="G23" s="1" t="s">
        <v>56</v>
      </c>
      <c r="H23" s="1" t="s">
        <v>21</v>
      </c>
      <c r="I23" s="1" t="s">
        <v>31</v>
      </c>
      <c r="J23" s="1" t="s">
        <v>131</v>
      </c>
      <c r="K23" s="1" t="s">
        <v>24</v>
      </c>
      <c r="L23" s="1" t="s">
        <v>1232</v>
      </c>
      <c r="M23" s="1" t="s">
        <v>1280</v>
      </c>
      <c r="N23" s="1" t="s">
        <v>1232</v>
      </c>
      <c r="O23" s="1" t="s">
        <v>1280</v>
      </c>
      <c r="P23" s="6" t="str">
        <f t="shared" si="0"/>
        <v>INSERT INTO mst_QuerysSqlite VALUES('01','022','ACTUALIZAR mst_Empresas','0','999','-- Id: 012 / NombreQuery: ACTUALIZAR mst_Empresas _x000D_
UPDATE mst_Empresas_x000D_
   SET RazonSocial = ?,_x000D_
       Ruc = ?,_x000D_
       Direccion = ?,_x000D_
       Email = ?,_x000D_
       Telefono = ?,_x000D_
       IdEstado = ?,_x000D_
       FechaHoraActualizacion = DATETIME(''''now'''',_x000D_
                                         ''''localtime'''') _x000D_
 WHERE Id = ?;','7','NONQUERY','mst_Empresas','UPDATE','AC','44363337',GETDATE(),'44363337',GETDATE())</v>
      </c>
    </row>
    <row r="24" spans="1:16" x14ac:dyDescent="0.35">
      <c r="A24" s="1" t="s">
        <v>15</v>
      </c>
      <c r="B24" s="1" t="s">
        <v>137</v>
      </c>
      <c r="C24" s="1" t="s">
        <v>261</v>
      </c>
      <c r="D24" s="1" t="s">
        <v>18</v>
      </c>
      <c r="E24" s="1" t="s">
        <v>1258</v>
      </c>
      <c r="F24" s="1" t="s">
        <v>1831</v>
      </c>
      <c r="G24" s="1" t="s">
        <v>18</v>
      </c>
      <c r="H24" s="1" t="s">
        <v>135</v>
      </c>
      <c r="I24" s="1" t="s">
        <v>31</v>
      </c>
      <c r="J24" s="1" t="s">
        <v>126</v>
      </c>
      <c r="K24" s="1" t="s">
        <v>24</v>
      </c>
      <c r="L24" s="1" t="s">
        <v>1232</v>
      </c>
      <c r="M24" s="1" t="s">
        <v>1282</v>
      </c>
      <c r="N24" s="1" t="s">
        <v>1232</v>
      </c>
      <c r="O24" s="1" t="s">
        <v>1282</v>
      </c>
      <c r="P24" s="6" t="str">
        <f t="shared" si="0"/>
        <v>INSERT INTO mst_QuerysSqlite VALUES('01','023','CLAVE VALOR mst_Empresas','0','999','-- Id: 013 / NombreQuery: CLAVE VALOR mst_Empresas _x000D_
SELECT Id Clave,_x000D_
       RazonSocial Valor,_x000D_
       Id || '''' | '''' || RazonSocial Concatenado_x000D_
  FROM mst_Empresas;','0','DATATABLE','mst_Empresas','READ','AC','44363337',GETDATE(),'44363337',GETDATE())</v>
      </c>
    </row>
    <row r="25" spans="1:16" x14ac:dyDescent="0.35">
      <c r="A25" s="1" t="s">
        <v>15</v>
      </c>
      <c r="B25" s="1" t="s">
        <v>140</v>
      </c>
      <c r="C25" s="1" t="s">
        <v>264</v>
      </c>
      <c r="D25" s="1" t="s">
        <v>18</v>
      </c>
      <c r="E25" s="1" t="s">
        <v>1258</v>
      </c>
      <c r="F25" s="1" t="s">
        <v>1832</v>
      </c>
      <c r="G25" s="1" t="s">
        <v>18</v>
      </c>
      <c r="H25" s="1" t="s">
        <v>135</v>
      </c>
      <c r="I25" s="1" t="s">
        <v>31</v>
      </c>
      <c r="J25" s="1" t="s">
        <v>126</v>
      </c>
      <c r="K25" s="1" t="s">
        <v>24</v>
      </c>
      <c r="L25" s="1" t="s">
        <v>1232</v>
      </c>
      <c r="M25" s="1" t="s">
        <v>1284</v>
      </c>
      <c r="N25" s="1" t="s">
        <v>1232</v>
      </c>
      <c r="O25" s="1" t="s">
        <v>1284</v>
      </c>
      <c r="P25" s="6" t="str">
        <f t="shared" si="0"/>
        <v>INSERT INTO mst_QuerysSqlite VALUES('01','024','DESCARGAR DATA mst_Empresas','0','999','-- Id: 014 / NombreQuery: DESCARGAR DATA mst_Empresas _x000D_
EXEC sp_Dgm_Gen_ListarEmpresas','0','DATATABLE','mst_Empresas','READ','AC','44363337',GETDATE(),'44363337',GETDATE())</v>
      </c>
    </row>
    <row r="26" spans="1:16" x14ac:dyDescent="0.35">
      <c r="A26" s="1" t="s">
        <v>15</v>
      </c>
      <c r="B26" s="1" t="s">
        <v>145</v>
      </c>
      <c r="C26" s="1" t="s">
        <v>268</v>
      </c>
      <c r="D26" s="1" t="s">
        <v>18</v>
      </c>
      <c r="E26" s="1" t="s">
        <v>1258</v>
      </c>
      <c r="F26" s="1" t="s">
        <v>1833</v>
      </c>
      <c r="G26" s="1" t="s">
        <v>19</v>
      </c>
      <c r="H26" s="1" t="s">
        <v>21</v>
      </c>
      <c r="I26" s="1" t="s">
        <v>31</v>
      </c>
      <c r="J26" s="1" t="s">
        <v>143</v>
      </c>
      <c r="K26" s="1" t="s">
        <v>24</v>
      </c>
      <c r="L26" s="1" t="s">
        <v>1232</v>
      </c>
      <c r="M26" s="1" t="s">
        <v>1286</v>
      </c>
      <c r="N26" s="1" t="s">
        <v>1232</v>
      </c>
      <c r="O26" s="1" t="s">
        <v>1286</v>
      </c>
      <c r="P26" s="6" t="str">
        <f t="shared" si="0"/>
        <v>INSERT INTO mst_QuerysSqlite VALUES('01','025','ELIMINAR mst_Empresas','0','999','-- Id: 015 / NombreQuery: ELIMINAR mst_Empresas _x000D_
DELETE FROM mst_Empresas_x000D_
      WHERE Id = ?;','1','NONQUERY','mst_Empresas','DELETE','AC','44363337',GETDATE(),'44363337',GETDATE())</v>
      </c>
    </row>
    <row r="27" spans="1:16" x14ac:dyDescent="0.35">
      <c r="A27" s="1" t="s">
        <v>15</v>
      </c>
      <c r="B27" s="1" t="s">
        <v>149</v>
      </c>
      <c r="C27" s="1" t="s">
        <v>271</v>
      </c>
      <c r="D27" s="1" t="s">
        <v>18</v>
      </c>
      <c r="E27" s="1" t="s">
        <v>1258</v>
      </c>
      <c r="F27" s="1" t="s">
        <v>1834</v>
      </c>
      <c r="G27" s="1" t="s">
        <v>18</v>
      </c>
      <c r="H27" s="1" t="s">
        <v>21</v>
      </c>
      <c r="I27" s="1" t="s">
        <v>31</v>
      </c>
      <c r="J27" s="1" t="s">
        <v>148</v>
      </c>
      <c r="K27" s="1" t="s">
        <v>24</v>
      </c>
      <c r="L27" s="1" t="s">
        <v>1232</v>
      </c>
      <c r="M27" s="1" t="s">
        <v>1288</v>
      </c>
      <c r="N27" s="1" t="s">
        <v>1232</v>
      </c>
      <c r="O27" s="1" t="s">
        <v>1288</v>
      </c>
      <c r="P27" s="6" t="str">
        <f t="shared" si="0"/>
        <v>INSERT INTO mst_QuerysSqlite VALUES('01','026','ELIMINAR TABLA mst_Empresas','0','999','-- Id: 016 / NombreQuery: ELIMINAR TABLA mst_Empresas _x000D_
DROP TABLE IF EXISTS mst_Empresas;','0','NONQUERY','mst_Empresas','DELETE TABLE','AC','44363337',GETDATE(),'44363337',GETDATE())</v>
      </c>
    </row>
    <row r="28" spans="1:16" x14ac:dyDescent="0.35">
      <c r="A28" s="1" t="s">
        <v>15</v>
      </c>
      <c r="B28" s="1" t="s">
        <v>154</v>
      </c>
      <c r="C28" s="1" t="s">
        <v>275</v>
      </c>
      <c r="D28" s="1" t="s">
        <v>18</v>
      </c>
      <c r="E28" s="1" t="s">
        <v>1258</v>
      </c>
      <c r="F28" s="1" t="s">
        <v>1835</v>
      </c>
      <c r="G28" s="1" t="s">
        <v>56</v>
      </c>
      <c r="H28" s="1" t="s">
        <v>21</v>
      </c>
      <c r="I28" s="1" t="s">
        <v>31</v>
      </c>
      <c r="J28" s="1" t="s">
        <v>152</v>
      </c>
      <c r="K28" s="1" t="s">
        <v>24</v>
      </c>
      <c r="L28" s="1" t="s">
        <v>1232</v>
      </c>
      <c r="M28" s="1" t="s">
        <v>1290</v>
      </c>
      <c r="N28" s="1" t="s">
        <v>1232</v>
      </c>
      <c r="O28" s="1" t="s">
        <v>1290</v>
      </c>
      <c r="P28" s="6" t="str">
        <f t="shared" si="0"/>
        <v>INSERT INTO mst_QuerysSqlite VALUES('01','027','INSERTAR mst_Empresas','0','999','-- Id: 017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);','7','NONQUERY','mst_Empresas','CREATE','AC','44363337',GETDATE(),'44363337',GETDATE())</v>
      </c>
    </row>
    <row r="29" spans="1:16" x14ac:dyDescent="0.35">
      <c r="A29" s="1" t="s">
        <v>15</v>
      </c>
      <c r="B29" s="1" t="s">
        <v>157</v>
      </c>
      <c r="C29" s="1" t="s">
        <v>279</v>
      </c>
      <c r="D29" s="1" t="s">
        <v>18</v>
      </c>
      <c r="E29" s="1" t="s">
        <v>1258</v>
      </c>
      <c r="F29" s="1" t="s">
        <v>1836</v>
      </c>
      <c r="G29" s="1" t="s">
        <v>18</v>
      </c>
      <c r="H29" s="1" t="s">
        <v>21</v>
      </c>
      <c r="I29" s="1" t="s">
        <v>31</v>
      </c>
      <c r="J29" s="1" t="s">
        <v>143</v>
      </c>
      <c r="K29" s="1" t="s">
        <v>24</v>
      </c>
      <c r="L29" s="1" t="s">
        <v>1232</v>
      </c>
      <c r="M29" s="1" t="s">
        <v>1292</v>
      </c>
      <c r="N29" s="1" t="s">
        <v>1232</v>
      </c>
      <c r="O29" s="1" t="s">
        <v>1292</v>
      </c>
      <c r="P29" s="6" t="str">
        <f t="shared" si="0"/>
        <v>INSERT INTO mst_QuerysSqlite VALUES('01','028','LIMPIAR TABLA mst_Empresas','0','999','-- Id: 018 / NombreQuery: LIMPIAR TABLA mst_Empresas _x000D_
DELETE FROM mst_Empresas;','0','NONQUERY','mst_Empresas','DELETE','AC','44363337',GETDATE(),'44363337',GETDATE())</v>
      </c>
    </row>
    <row r="30" spans="1:16" x14ac:dyDescent="0.35">
      <c r="A30" s="1" t="s">
        <v>15</v>
      </c>
      <c r="B30" s="1" t="s">
        <v>161</v>
      </c>
      <c r="C30" s="1" t="s">
        <v>282</v>
      </c>
      <c r="D30" s="1" t="s">
        <v>18</v>
      </c>
      <c r="E30" s="1" t="s">
        <v>1258</v>
      </c>
      <c r="F30" s="1" t="s">
        <v>1837</v>
      </c>
      <c r="G30" s="1" t="s">
        <v>18</v>
      </c>
      <c r="H30" s="1" t="s">
        <v>135</v>
      </c>
      <c r="I30" s="1" t="s">
        <v>31</v>
      </c>
      <c r="J30" s="1" t="s">
        <v>126</v>
      </c>
      <c r="K30" s="1" t="s">
        <v>24</v>
      </c>
      <c r="L30" s="1" t="s">
        <v>1232</v>
      </c>
      <c r="M30" s="1" t="s">
        <v>1294</v>
      </c>
      <c r="N30" s="1" t="s">
        <v>1232</v>
      </c>
      <c r="O30" s="1" t="s">
        <v>1294</v>
      </c>
      <c r="P30" s="6" t="str">
        <f t="shared" si="0"/>
        <v>INSERT INTO mst_QuerysSqlite VALUES('01','029','LISTAR mst_Empresas','0','999','-- Id: 019 / NombreQuery: LISTAR mst_Empresas _x000D_
SELECT *_x000D_
  FROM mst_Empresas;','0','DATATABLE','mst_Empresas','READ','AC','44363337',GETDATE(),'44363337',GETDATE())</v>
      </c>
    </row>
    <row r="31" spans="1:16" x14ac:dyDescent="0.35">
      <c r="A31" s="1" t="s">
        <v>15</v>
      </c>
      <c r="B31" s="1" t="s">
        <v>165</v>
      </c>
      <c r="C31" s="1" t="s">
        <v>286</v>
      </c>
      <c r="D31" s="1" t="s">
        <v>18</v>
      </c>
      <c r="E31" s="1" t="s">
        <v>1258</v>
      </c>
      <c r="F31" s="1" t="s">
        <v>1838</v>
      </c>
      <c r="G31" s="1" t="s">
        <v>19</v>
      </c>
      <c r="H31" s="1" t="s">
        <v>135</v>
      </c>
      <c r="I31" s="1" t="s">
        <v>31</v>
      </c>
      <c r="J31" s="1" t="s">
        <v>126</v>
      </c>
      <c r="K31" s="1" t="s">
        <v>24</v>
      </c>
      <c r="L31" s="1" t="s">
        <v>1232</v>
      </c>
      <c r="M31" s="1" t="s">
        <v>1296</v>
      </c>
      <c r="N31" s="1" t="s">
        <v>1232</v>
      </c>
      <c r="O31" s="1" t="s">
        <v>1296</v>
      </c>
      <c r="P31" s="6" t="str">
        <f t="shared" si="0"/>
        <v>INSERT INTO mst_QuerysSqlite VALUES('01','030','OBTENER mst_Empresas','0','999','-- Id: 020 / NombreQuery: OBTENER mst_Empresas _x000D_
SELECT *_x000D_
  FROM mst_Empresas_x000D_
 WHERE Id = ?;','1','DATATABLE','mst_Empresas','READ','AC','44363337',GETDATE(),'44363337',GETDATE())</v>
      </c>
    </row>
    <row r="32" spans="1:16" x14ac:dyDescent="0.35">
      <c r="A32" s="1" t="s">
        <v>15</v>
      </c>
      <c r="B32" s="1" t="s">
        <v>168</v>
      </c>
      <c r="C32" s="1" t="s">
        <v>33</v>
      </c>
      <c r="D32" s="1" t="s">
        <v>18</v>
      </c>
      <c r="E32" s="1" t="s">
        <v>34</v>
      </c>
      <c r="F32" s="1" t="s">
        <v>1839</v>
      </c>
      <c r="G32" s="1" t="s">
        <v>18</v>
      </c>
      <c r="H32" s="1" t="s">
        <v>21</v>
      </c>
      <c r="I32" s="1" t="s">
        <v>36</v>
      </c>
      <c r="J32" s="1" t="s">
        <v>23</v>
      </c>
      <c r="K32" s="1" t="s">
        <v>24</v>
      </c>
      <c r="L32" s="1" t="s">
        <v>1232</v>
      </c>
      <c r="M32" s="1" t="s">
        <v>1298</v>
      </c>
      <c r="N32" s="1" t="s">
        <v>1232</v>
      </c>
      <c r="O32" s="1" t="s">
        <v>1298</v>
      </c>
      <c r="P32" s="6" t="str">
        <f t="shared" si="0"/>
        <v>INSERT INTO mst_QuerysSqlite VALUES('01','031','CREAR TABLA mst_Modulos','0','3','-- Id: 021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);','0','NONQUERY','mst_Modulos','CREATE TABLE','AC','44363337',GETDATE(),'44363337',GETDATE())</v>
      </c>
    </row>
    <row r="33" spans="1:16" x14ac:dyDescent="0.35">
      <c r="A33" s="1" t="s">
        <v>15</v>
      </c>
      <c r="B33" s="1" t="s">
        <v>172</v>
      </c>
      <c r="C33" s="1" t="s">
        <v>353</v>
      </c>
      <c r="D33" s="1" t="s">
        <v>18</v>
      </c>
      <c r="E33" s="1" t="s">
        <v>1258</v>
      </c>
      <c r="F33" s="1" t="s">
        <v>1840</v>
      </c>
      <c r="G33" s="1" t="s">
        <v>45</v>
      </c>
      <c r="H33" s="1" t="s">
        <v>21</v>
      </c>
      <c r="I33" s="1" t="s">
        <v>36</v>
      </c>
      <c r="J33" s="1" t="s">
        <v>131</v>
      </c>
      <c r="K33" s="1" t="s">
        <v>24</v>
      </c>
      <c r="L33" s="1" t="s">
        <v>1232</v>
      </c>
      <c r="M33" s="1" t="s">
        <v>1300</v>
      </c>
      <c r="N33" s="1" t="s">
        <v>1232</v>
      </c>
      <c r="O33" s="1" t="s">
        <v>1300</v>
      </c>
      <c r="P33" s="6" t="str">
        <f t="shared" si="0"/>
        <v>INSERT INTO mst_QuerysSqlite VALUES('01','032','ACTUALIZAR mst_Modulos','0','999','-- Id: 022 / NombreQuery: ACTUALIZAR mst_Modulos _x000D_
UPDATE mst_Modulos_x000D_
   SET Dex = ?,_x000D_
       Icono = ?,_x000D_
       IdEstado = ?,_x000D_
       --IdUsuarioActualiza = ?,_x000D_
       FechaHoraActualizacion = DATETIME(''''now'''',''''localtime'''') _x000D_
 WHERE Id = ?;','5','NONQUERY','mst_Modulos','UPDATE','AC','44363337',GETDATE(),'44363337',GETDATE())</v>
      </c>
    </row>
    <row r="34" spans="1:16" x14ac:dyDescent="0.35">
      <c r="A34" s="1" t="s">
        <v>15</v>
      </c>
      <c r="B34" s="1" t="s">
        <v>175</v>
      </c>
      <c r="C34" s="1" t="s">
        <v>356</v>
      </c>
      <c r="D34" s="1" t="s">
        <v>18</v>
      </c>
      <c r="E34" s="1" t="s">
        <v>1258</v>
      </c>
      <c r="F34" s="1" t="s">
        <v>1841</v>
      </c>
      <c r="G34" s="1" t="s">
        <v>18</v>
      </c>
      <c r="H34" s="1" t="s">
        <v>135</v>
      </c>
      <c r="I34" s="1" t="s">
        <v>36</v>
      </c>
      <c r="J34" s="1" t="s">
        <v>126</v>
      </c>
      <c r="K34" s="1" t="s">
        <v>24</v>
      </c>
      <c r="L34" s="1" t="s">
        <v>1232</v>
      </c>
      <c r="M34" s="1" t="s">
        <v>1302</v>
      </c>
      <c r="N34" s="1" t="s">
        <v>1232</v>
      </c>
      <c r="O34" s="1" t="s">
        <v>1302</v>
      </c>
      <c r="P34" s="6" t="str">
        <f t="shared" si="0"/>
        <v>INSERT INTO mst_QuerysSqlite VALUES('01','033','CLAVE VALOR mst_Modulos','0','999','-- Id: 023 / NombreQuery: CLAVE VALOR mst_Modulos _x000D_
SELECT Id Clave,_x000D_
       Dex Valor,_x000D_
       Id || '''' | '''' || Dex Concatenado_x000D_
  FROM mst_Modulos;','0','DATATABLE','mst_Modulos','READ','AC','44363337',GETDATE(),'44363337',GETDATE())</v>
      </c>
    </row>
    <row r="35" spans="1:16" x14ac:dyDescent="0.35">
      <c r="A35" s="1" t="s">
        <v>15</v>
      </c>
      <c r="B35" s="1" t="s">
        <v>179</v>
      </c>
      <c r="C35" s="1" t="s">
        <v>360</v>
      </c>
      <c r="D35" s="1" t="s">
        <v>18</v>
      </c>
      <c r="E35" s="1" t="s">
        <v>1258</v>
      </c>
      <c r="F35" s="1" t="s">
        <v>1842</v>
      </c>
      <c r="G35" s="1" t="s">
        <v>18</v>
      </c>
      <c r="H35" s="1" t="s">
        <v>135</v>
      </c>
      <c r="I35" s="1" t="s">
        <v>36</v>
      </c>
      <c r="J35" s="1" t="s">
        <v>126</v>
      </c>
      <c r="K35" s="1" t="s">
        <v>24</v>
      </c>
      <c r="L35" s="1" t="s">
        <v>1232</v>
      </c>
      <c r="M35" s="1" t="s">
        <v>1304</v>
      </c>
      <c r="N35" s="1" t="s">
        <v>1232</v>
      </c>
      <c r="O35" s="1" t="s">
        <v>1304</v>
      </c>
      <c r="P35" s="6" t="str">
        <f t="shared" si="0"/>
        <v>INSERT INTO mst_QuerysSqlite VALUES('01','034','DESCARGAR DATA mst_Modulos','0','999','-- Id: 024 / NombreQuery: DESCARGAR DATA mst_Modulos _x000D_
EXEC sp_Dgm_Gen_ListarModulos','0','DATATABLE','mst_Modulos','READ','AC','44363337',GETDATE(),'44363337',GETDATE())</v>
      </c>
    </row>
    <row r="36" spans="1:16" x14ac:dyDescent="0.35">
      <c r="A36" s="1" t="s">
        <v>15</v>
      </c>
      <c r="B36" s="1" t="s">
        <v>182</v>
      </c>
      <c r="C36" s="1" t="s">
        <v>363</v>
      </c>
      <c r="D36" s="1" t="s">
        <v>18</v>
      </c>
      <c r="E36" s="1" t="s">
        <v>1258</v>
      </c>
      <c r="F36" s="1" t="s">
        <v>1843</v>
      </c>
      <c r="G36" s="1" t="s">
        <v>19</v>
      </c>
      <c r="H36" s="1" t="s">
        <v>21</v>
      </c>
      <c r="I36" s="1" t="s">
        <v>36</v>
      </c>
      <c r="J36" s="1" t="s">
        <v>143</v>
      </c>
      <c r="K36" s="1" t="s">
        <v>24</v>
      </c>
      <c r="L36" s="1" t="s">
        <v>1232</v>
      </c>
      <c r="M36" s="1" t="s">
        <v>1306</v>
      </c>
      <c r="N36" s="1" t="s">
        <v>1232</v>
      </c>
      <c r="O36" s="1" t="s">
        <v>1306</v>
      </c>
      <c r="P36" s="6" t="str">
        <f t="shared" si="0"/>
        <v>INSERT INTO mst_QuerysSqlite VALUES('01','035','ELIMINAR mst_Modulos','0','999','-- Id: 025 / NombreQuery: ELIMINAR mst_Modulos _x000D_
DELETE FROM mst_Modulos_x000D_
      WHERE Id = ?;','1','NONQUERY','mst_Modulos','DELETE','AC','44363337',GETDATE(),'44363337',GETDATE())</v>
      </c>
    </row>
    <row r="37" spans="1:16" x14ac:dyDescent="0.35">
      <c r="A37" s="1" t="s">
        <v>15</v>
      </c>
      <c r="B37" s="1" t="s">
        <v>186</v>
      </c>
      <c r="C37" s="1" t="s">
        <v>367</v>
      </c>
      <c r="D37" s="1" t="s">
        <v>18</v>
      </c>
      <c r="E37" s="1" t="s">
        <v>1258</v>
      </c>
      <c r="F37" s="1" t="s">
        <v>1844</v>
      </c>
      <c r="G37" s="1" t="s">
        <v>18</v>
      </c>
      <c r="H37" s="1" t="s">
        <v>21</v>
      </c>
      <c r="I37" s="1" t="s">
        <v>36</v>
      </c>
      <c r="J37" s="1" t="s">
        <v>148</v>
      </c>
      <c r="K37" s="1" t="s">
        <v>24</v>
      </c>
      <c r="L37" s="1" t="s">
        <v>1232</v>
      </c>
      <c r="M37" s="1" t="s">
        <v>1308</v>
      </c>
      <c r="N37" s="1" t="s">
        <v>1232</v>
      </c>
      <c r="O37" s="1" t="s">
        <v>1308</v>
      </c>
      <c r="P37" s="6" t="str">
        <f t="shared" si="0"/>
        <v>INSERT INTO mst_QuerysSqlite VALUES('01','036','ELIMINAR TABLA mst_Modulos','0','999','-- Id: 026 / NombreQuery: ELIMINAR TABLA mst_Modulos _x000D_
DROP TABLE IF EXISTS mst_Modulos;','0','NONQUERY','mst_Modulos','DELETE TABLE','AC','44363337',GETDATE(),'44363337',GETDATE())</v>
      </c>
    </row>
    <row r="38" spans="1:16" x14ac:dyDescent="0.35">
      <c r="A38" s="1" t="s">
        <v>15</v>
      </c>
      <c r="B38" s="1" t="s">
        <v>189</v>
      </c>
      <c r="C38" s="1" t="s">
        <v>370</v>
      </c>
      <c r="D38" s="1" t="s">
        <v>18</v>
      </c>
      <c r="E38" s="1" t="s">
        <v>1258</v>
      </c>
      <c r="F38" s="1" t="s">
        <v>1845</v>
      </c>
      <c r="G38" s="1" t="s">
        <v>51</v>
      </c>
      <c r="H38" s="1" t="s">
        <v>21</v>
      </c>
      <c r="I38" s="1" t="s">
        <v>36</v>
      </c>
      <c r="J38" s="1" t="s">
        <v>152</v>
      </c>
      <c r="K38" s="1" t="s">
        <v>24</v>
      </c>
      <c r="L38" s="1" t="s">
        <v>1232</v>
      </c>
      <c r="M38" s="1" t="s">
        <v>1310</v>
      </c>
      <c r="N38" s="1" t="s">
        <v>1232</v>
      </c>
      <c r="O38" s="1" t="s">
        <v>1310</v>
      </c>
      <c r="P38" s="6" t="str">
        <f t="shared" si="0"/>
        <v>INSERT INTO mst_QuerysSqlite VALUES('01','037','INSERTAR mst_Modulos','0','999','-- Id: 027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);','6','NONQUERY','mst_Modulos','CREATE','AC','44363337',GETDATE(),'44363337',GETDATE())</v>
      </c>
    </row>
    <row r="39" spans="1:16" x14ac:dyDescent="0.35">
      <c r="A39" s="1" t="s">
        <v>15</v>
      </c>
      <c r="B39" s="1" t="s">
        <v>193</v>
      </c>
      <c r="C39" s="1" t="s">
        <v>374</v>
      </c>
      <c r="D39" s="1" t="s">
        <v>18</v>
      </c>
      <c r="E39" s="1" t="s">
        <v>1258</v>
      </c>
      <c r="F39" s="1" t="s">
        <v>1846</v>
      </c>
      <c r="G39" s="1" t="s">
        <v>18</v>
      </c>
      <c r="H39" s="1" t="s">
        <v>21</v>
      </c>
      <c r="I39" s="1" t="s">
        <v>36</v>
      </c>
      <c r="J39" s="1" t="s">
        <v>143</v>
      </c>
      <c r="K39" s="1" t="s">
        <v>24</v>
      </c>
      <c r="L39" s="1" t="s">
        <v>1232</v>
      </c>
      <c r="M39" s="1" t="s">
        <v>1312</v>
      </c>
      <c r="N39" s="1" t="s">
        <v>1232</v>
      </c>
      <c r="O39" s="1" t="s">
        <v>1312</v>
      </c>
      <c r="P39" s="6" t="str">
        <f t="shared" si="0"/>
        <v>INSERT INTO mst_QuerysSqlite VALUES('01','038','LIMPIAR TABLA mst_Modulos','0','999','-- Id: 028 / NombreQuery: LIMPIAR TABLA mst_Modulos _x000D_
DELETE FROM mst_Modulos;','0','NONQUERY','mst_Modulos','DELETE','AC','44363337',GETDATE(),'44363337',GETDATE())</v>
      </c>
    </row>
    <row r="40" spans="1:16" x14ac:dyDescent="0.35">
      <c r="A40" s="1" t="s">
        <v>15</v>
      </c>
      <c r="B40" s="1" t="s">
        <v>196</v>
      </c>
      <c r="C40" s="1" t="s">
        <v>378</v>
      </c>
      <c r="D40" s="1" t="s">
        <v>18</v>
      </c>
      <c r="E40" s="1" t="s">
        <v>1258</v>
      </c>
      <c r="F40" s="1" t="s">
        <v>1847</v>
      </c>
      <c r="G40" s="1" t="s">
        <v>19</v>
      </c>
      <c r="H40" s="1" t="s">
        <v>135</v>
      </c>
      <c r="I40" s="1" t="s">
        <v>36</v>
      </c>
      <c r="J40" s="1" t="s">
        <v>126</v>
      </c>
      <c r="K40" s="1" t="s">
        <v>24</v>
      </c>
      <c r="L40" s="1" t="s">
        <v>1232</v>
      </c>
      <c r="M40" s="1" t="s">
        <v>1314</v>
      </c>
      <c r="N40" s="1" t="s">
        <v>1232</v>
      </c>
      <c r="O40" s="1" t="s">
        <v>1314</v>
      </c>
      <c r="P40" s="6" t="str">
        <f t="shared" si="0"/>
        <v>INSERT INTO mst_QuerysSqlite VALUES('01','039','LISTAR mst_Modulos','0','999','-- Id: 029 / NombreQuery: LISTAR mst_Modulos _x000D_
SELECT Id,_x000D_
       Dex_x000D_
  FROM mst_Modulos_x000D_
 WHERE IdEstado = ''''AC'''' AND _x000D_
       Id &lt;&gt; 0 AND _x000D_
       IdEmpresa = ?;','1','DATATABLE','mst_Modulos','READ','AC','44363337',GETDATE(),'44363337',GETDATE())</v>
      </c>
    </row>
    <row r="41" spans="1:16" x14ac:dyDescent="0.35">
      <c r="A41" s="1" t="s">
        <v>15</v>
      </c>
      <c r="B41" s="1" t="s">
        <v>200</v>
      </c>
      <c r="C41" s="1" t="s">
        <v>381</v>
      </c>
      <c r="D41" s="1" t="s">
        <v>18</v>
      </c>
      <c r="E41" s="1" t="s">
        <v>1258</v>
      </c>
      <c r="F41" s="1" t="s">
        <v>1848</v>
      </c>
      <c r="G41" s="1" t="s">
        <v>19</v>
      </c>
      <c r="H41" s="1" t="s">
        <v>135</v>
      </c>
      <c r="I41" s="1" t="s">
        <v>36</v>
      </c>
      <c r="J41" s="1" t="s">
        <v>126</v>
      </c>
      <c r="K41" s="1" t="s">
        <v>24</v>
      </c>
      <c r="L41" s="1" t="s">
        <v>1232</v>
      </c>
      <c r="M41" s="1" t="s">
        <v>1316</v>
      </c>
      <c r="N41" s="1" t="s">
        <v>1232</v>
      </c>
      <c r="O41" s="1" t="s">
        <v>1316</v>
      </c>
      <c r="P41" s="6" t="str">
        <f t="shared" si="0"/>
        <v>INSERT INTO mst_QuerysSqlite VALUES('01','040','OBTENER mst_Modulos','0','999','-- Id: 030 / NombreQuery: OBTENER mst_Modulos _x000D_
SELECT *_x000D_
  FROM mst_Modulos_x000D_
 WHERE Id = ?;','1','DATATABLE','mst_Modulos','READ','AC','44363337',GETDATE(),'44363337',GETDATE())</v>
      </c>
    </row>
    <row r="42" spans="1:16" x14ac:dyDescent="0.35">
      <c r="A42" s="1" t="s">
        <v>15</v>
      </c>
      <c r="B42" s="1" t="s">
        <v>203</v>
      </c>
      <c r="C42" s="1" t="s">
        <v>39</v>
      </c>
      <c r="D42" s="1" t="s">
        <v>18</v>
      </c>
      <c r="E42" s="1" t="s">
        <v>40</v>
      </c>
      <c r="F42" s="1" t="s">
        <v>1849</v>
      </c>
      <c r="G42" s="1" t="s">
        <v>18</v>
      </c>
      <c r="H42" s="1" t="s">
        <v>21</v>
      </c>
      <c r="I42" s="1" t="s">
        <v>42</v>
      </c>
      <c r="J42" s="1" t="s">
        <v>23</v>
      </c>
      <c r="K42" s="1" t="s">
        <v>24</v>
      </c>
      <c r="L42" s="1" t="s">
        <v>1232</v>
      </c>
      <c r="M42" s="1" t="s">
        <v>1318</v>
      </c>
      <c r="N42" s="1" t="s">
        <v>1232</v>
      </c>
      <c r="O42" s="1" t="s">
        <v>1318</v>
      </c>
      <c r="P42" s="6" t="str">
        <f t="shared" si="0"/>
        <v>INSERT INTO mst_QuerysSqlite VALUES('01','041','CREAR TABLA mst_Dias','0','4','-- Id: 031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);','0','NONQUERY','mst_Dias','CREATE TABLE','AC','44363337',GETDATE(),'44363337',GETDATE())</v>
      </c>
    </row>
    <row r="43" spans="1:16" x14ac:dyDescent="0.35">
      <c r="A43" s="1" t="s">
        <v>15</v>
      </c>
      <c r="B43" s="1" t="s">
        <v>207</v>
      </c>
      <c r="C43" s="1" t="s">
        <v>229</v>
      </c>
      <c r="D43" s="1" t="s">
        <v>18</v>
      </c>
      <c r="E43" s="1" t="s">
        <v>1258</v>
      </c>
      <c r="F43" s="1" t="s">
        <v>1850</v>
      </c>
      <c r="G43" s="1" t="s">
        <v>89</v>
      </c>
      <c r="H43" s="1" t="s">
        <v>21</v>
      </c>
      <c r="I43" s="1" t="s">
        <v>42</v>
      </c>
      <c r="J43" s="1" t="s">
        <v>131</v>
      </c>
      <c r="K43" s="1" t="s">
        <v>24</v>
      </c>
      <c r="L43" s="1" t="s">
        <v>1232</v>
      </c>
      <c r="M43" s="1" t="s">
        <v>1320</v>
      </c>
      <c r="N43" s="1" t="s">
        <v>1232</v>
      </c>
      <c r="O43" s="1" t="s">
        <v>1320</v>
      </c>
      <c r="P43" s="6" t="str">
        <f t="shared" si="0"/>
        <v>INSERT INTO mst_QuerysSqlite VALUES('01','042','ACTUALIZAR mst_Dias','0','999','-- Id: 032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?;','13','NONQUERY','mst_Dias','UPDATE','AC','44363337',GETDATE(),'44363337',GETDATE())</v>
      </c>
    </row>
    <row r="44" spans="1:16" x14ac:dyDescent="0.35">
      <c r="A44" s="1" t="s">
        <v>15</v>
      </c>
      <c r="B44" s="1" t="s">
        <v>210</v>
      </c>
      <c r="C44" s="1" t="s">
        <v>233</v>
      </c>
      <c r="D44" s="1" t="s">
        <v>18</v>
      </c>
      <c r="E44" s="1" t="s">
        <v>1258</v>
      </c>
      <c r="F44" s="1" t="s">
        <v>1851</v>
      </c>
      <c r="G44" s="1" t="s">
        <v>18</v>
      </c>
      <c r="H44" s="1" t="s">
        <v>135</v>
      </c>
      <c r="I44" s="1" t="s">
        <v>42</v>
      </c>
      <c r="J44" s="1" t="s">
        <v>126</v>
      </c>
      <c r="K44" s="1" t="s">
        <v>24</v>
      </c>
      <c r="L44" s="1" t="s">
        <v>1232</v>
      </c>
      <c r="M44" s="1" t="s">
        <v>1322</v>
      </c>
      <c r="N44" s="1" t="s">
        <v>1232</v>
      </c>
      <c r="O44" s="1" t="s">
        <v>1322</v>
      </c>
      <c r="P44" s="6" t="str">
        <f t="shared" si="0"/>
        <v>INSERT INTO mst_QuerysSqlite VALUES('01','043','DESCARGAR DATA mst_Dias','0','999','-- Id: 033 / NombreQuery: DESCARGAR DATA mst_Dias _x000D_
EXEC sp_Dgm_Gen_ListarDias','0','DATATABLE','mst_Dias','READ','AC','44363337',GETDATE(),'44363337',GETDATE())</v>
      </c>
    </row>
    <row r="45" spans="1:16" x14ac:dyDescent="0.35">
      <c r="A45" s="1" t="s">
        <v>15</v>
      </c>
      <c r="B45" s="1" t="s">
        <v>214</v>
      </c>
      <c r="C45" s="1" t="s">
        <v>236</v>
      </c>
      <c r="D45" s="1" t="s">
        <v>18</v>
      </c>
      <c r="E45" s="1" t="s">
        <v>1258</v>
      </c>
      <c r="F45" s="1" t="s">
        <v>1852</v>
      </c>
      <c r="G45" s="1" t="s">
        <v>19</v>
      </c>
      <c r="H45" s="1" t="s">
        <v>21</v>
      </c>
      <c r="I45" s="1" t="s">
        <v>42</v>
      </c>
      <c r="J45" s="1" t="s">
        <v>143</v>
      </c>
      <c r="K45" s="1" t="s">
        <v>24</v>
      </c>
      <c r="L45" s="1" t="s">
        <v>1232</v>
      </c>
      <c r="M45" s="1" t="s">
        <v>1324</v>
      </c>
      <c r="N45" s="1" t="s">
        <v>1232</v>
      </c>
      <c r="O45" s="1" t="s">
        <v>1324</v>
      </c>
      <c r="P45" s="6" t="str">
        <f t="shared" si="0"/>
        <v>INSERT INTO mst_QuerysSqlite VALUES('01','044','ELIMINAR mst_Dias','0','999','-- Id: 034 / NombreQuery: ELIMINAR mst_Dias _x000D_
DELETE FROM mst_Dias_x000D_
      WHERE Dia = ?;','1','NONQUERY','mst_Dias','DELETE','AC','44363337',GETDATE(),'44363337',GETDATE())</v>
      </c>
    </row>
    <row r="46" spans="1:16" x14ac:dyDescent="0.35">
      <c r="A46" s="1" t="s">
        <v>15</v>
      </c>
      <c r="B46" s="1" t="s">
        <v>217</v>
      </c>
      <c r="C46" s="1" t="s">
        <v>240</v>
      </c>
      <c r="D46" s="1" t="s">
        <v>18</v>
      </c>
      <c r="E46" s="1" t="s">
        <v>1258</v>
      </c>
      <c r="F46" s="1" t="s">
        <v>1853</v>
      </c>
      <c r="G46" s="1" t="s">
        <v>18</v>
      </c>
      <c r="H46" s="1" t="s">
        <v>21</v>
      </c>
      <c r="I46" s="1" t="s">
        <v>42</v>
      </c>
      <c r="J46" s="1" t="s">
        <v>148</v>
      </c>
      <c r="K46" s="1" t="s">
        <v>24</v>
      </c>
      <c r="L46" s="1" t="s">
        <v>1232</v>
      </c>
      <c r="M46" s="1" t="s">
        <v>1326</v>
      </c>
      <c r="N46" s="1" t="s">
        <v>1232</v>
      </c>
      <c r="O46" s="1" t="s">
        <v>1326</v>
      </c>
      <c r="P46" s="6" t="str">
        <f t="shared" si="0"/>
        <v>INSERT INTO mst_QuerysSqlite VALUES('01','045','ELIMINAR TABLA mst_Dias','0','999','-- Id: 035 / NombreQuery: ELIMINAR TABLA mst_Dias _x000D_
DROP TABLE IF EXISTS mst_Dias;','0','NONQUERY','mst_Dias','DELETE TABLE','AC','44363337',GETDATE(),'44363337',GETDATE())</v>
      </c>
    </row>
    <row r="47" spans="1:16" x14ac:dyDescent="0.35">
      <c r="A47" s="1" t="s">
        <v>15</v>
      </c>
      <c r="B47" s="1" t="s">
        <v>221</v>
      </c>
      <c r="C47" s="1" t="s">
        <v>243</v>
      </c>
      <c r="D47" s="1" t="s">
        <v>18</v>
      </c>
      <c r="E47" s="1" t="s">
        <v>1258</v>
      </c>
      <c r="F47" s="1" t="s">
        <v>1854</v>
      </c>
      <c r="G47" s="1" t="s">
        <v>89</v>
      </c>
      <c r="H47" s="1" t="s">
        <v>21</v>
      </c>
      <c r="I47" s="1" t="s">
        <v>42</v>
      </c>
      <c r="J47" s="1" t="s">
        <v>152</v>
      </c>
      <c r="K47" s="1" t="s">
        <v>24</v>
      </c>
      <c r="L47" s="1" t="s">
        <v>1232</v>
      </c>
      <c r="M47" s="1" t="s">
        <v>1328</v>
      </c>
      <c r="N47" s="1" t="s">
        <v>1232</v>
      </c>
      <c r="O47" s="1" t="s">
        <v>1328</v>
      </c>
      <c r="P47" s="6" t="str">
        <f t="shared" si="0"/>
        <v>INSERT INTO mst_QuerysSqlite VALUES('01','046','INSERTAR mst_Dias','0','999','-- Id: 036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);','13','NONQUERY','mst_Dias','CREATE','AC','44363337',GETDATE(),'44363337',GETDATE())</v>
      </c>
    </row>
    <row r="48" spans="1:16" x14ac:dyDescent="0.35">
      <c r="A48" s="1" t="s">
        <v>15</v>
      </c>
      <c r="B48" s="1" t="s">
        <v>225</v>
      </c>
      <c r="C48" s="1" t="s">
        <v>247</v>
      </c>
      <c r="D48" s="1" t="s">
        <v>18</v>
      </c>
      <c r="E48" s="1" t="s">
        <v>1258</v>
      </c>
      <c r="F48" s="1" t="s">
        <v>1855</v>
      </c>
      <c r="G48" s="1" t="s">
        <v>18</v>
      </c>
      <c r="H48" s="1" t="s">
        <v>21</v>
      </c>
      <c r="I48" s="1" t="s">
        <v>42</v>
      </c>
      <c r="J48" s="1" t="s">
        <v>143</v>
      </c>
      <c r="K48" s="1" t="s">
        <v>24</v>
      </c>
      <c r="L48" s="1" t="s">
        <v>1232</v>
      </c>
      <c r="M48" s="1" t="s">
        <v>1330</v>
      </c>
      <c r="N48" s="1" t="s">
        <v>1232</v>
      </c>
      <c r="O48" s="1" t="s">
        <v>1330</v>
      </c>
      <c r="P48" s="6" t="str">
        <f t="shared" si="0"/>
        <v>INSERT INTO mst_QuerysSqlite VALUES('01','047','LIMPIAR TABLA mst_Dias','0','999','-- Id: 037 / NombreQuery: LIMPIAR TABLA mst_Dias _x000D_
DELETE FROM mst_Dias;','0','NONQUERY','mst_Dias','DELETE','AC','44363337',GETDATE(),'44363337',GETDATE())</v>
      </c>
    </row>
    <row r="49" spans="1:16" x14ac:dyDescent="0.35">
      <c r="A49" s="1" t="s">
        <v>15</v>
      </c>
      <c r="B49" s="1" t="s">
        <v>228</v>
      </c>
      <c r="C49" s="1" t="s">
        <v>250</v>
      </c>
      <c r="D49" s="1" t="s">
        <v>18</v>
      </c>
      <c r="E49" s="1" t="s">
        <v>1258</v>
      </c>
      <c r="F49" s="1" t="s">
        <v>1856</v>
      </c>
      <c r="G49" s="1" t="s">
        <v>18</v>
      </c>
      <c r="H49" s="1" t="s">
        <v>135</v>
      </c>
      <c r="I49" s="1" t="s">
        <v>42</v>
      </c>
      <c r="J49" s="1" t="s">
        <v>126</v>
      </c>
      <c r="K49" s="1" t="s">
        <v>24</v>
      </c>
      <c r="L49" s="1" t="s">
        <v>1232</v>
      </c>
      <c r="M49" s="1" t="s">
        <v>1332</v>
      </c>
      <c r="N49" s="1" t="s">
        <v>1232</v>
      </c>
      <c r="O49" s="1" t="s">
        <v>1332</v>
      </c>
      <c r="P49" s="6" t="str">
        <f t="shared" si="0"/>
        <v>INSERT INTO mst_QuerysSqlite VALUES('01','048','LISTAR mst_Dias','0','999','-- Id: 038 / NombreQuery: LISTAR mst_Dias _x000D_
SELECT *_x000D_
  FROM mst_Dias;','0','DATATABLE','mst_Dias','READ','AC','44363337',GETDATE(),'44363337',GETDATE())</v>
      </c>
    </row>
    <row r="50" spans="1:16" x14ac:dyDescent="0.35">
      <c r="A50" s="1" t="s">
        <v>15</v>
      </c>
      <c r="B50" s="1" t="s">
        <v>232</v>
      </c>
      <c r="C50" s="1" t="s">
        <v>254</v>
      </c>
      <c r="D50" s="1" t="s">
        <v>18</v>
      </c>
      <c r="E50" s="1" t="s">
        <v>1258</v>
      </c>
      <c r="F50" s="1" t="s">
        <v>1857</v>
      </c>
      <c r="G50" s="1" t="s">
        <v>19</v>
      </c>
      <c r="H50" s="1" t="s">
        <v>135</v>
      </c>
      <c r="I50" s="1" t="s">
        <v>42</v>
      </c>
      <c r="J50" s="1" t="s">
        <v>126</v>
      </c>
      <c r="K50" s="1" t="s">
        <v>24</v>
      </c>
      <c r="L50" s="1" t="s">
        <v>1232</v>
      </c>
      <c r="M50" s="1" t="s">
        <v>1334</v>
      </c>
      <c r="N50" s="1" t="s">
        <v>1232</v>
      </c>
      <c r="O50" s="1" t="s">
        <v>1334</v>
      </c>
      <c r="P50" s="6" t="str">
        <f t="shared" si="0"/>
        <v>INSERT INTO mst_QuerysSqlite VALUES('01','049','OBTENER mst_Dias','0','999','-- Id: 039 / NombreQuery: OBTENER mst_Dias _x000D_
SELECT *_x000D_
  FROM mst_DiaS_x000D_
 WHERE Id = ?;','1','DATATABLE','mst_Dias','READ','AC','44363337',GETDATE(),'44363337',GETDATE())</v>
      </c>
    </row>
    <row r="51" spans="1:16" x14ac:dyDescent="0.35">
      <c r="A51" s="1" t="s">
        <v>15</v>
      </c>
      <c r="B51" s="1" t="s">
        <v>235</v>
      </c>
      <c r="C51" s="1" t="s">
        <v>44</v>
      </c>
      <c r="D51" s="1" t="s">
        <v>18</v>
      </c>
      <c r="E51" s="1" t="s">
        <v>45</v>
      </c>
      <c r="F51" s="1" t="s">
        <v>1858</v>
      </c>
      <c r="G51" s="1" t="s">
        <v>18</v>
      </c>
      <c r="H51" s="1" t="s">
        <v>21</v>
      </c>
      <c r="I51" s="1" t="s">
        <v>47</v>
      </c>
      <c r="J51" s="1" t="s">
        <v>23</v>
      </c>
      <c r="K51" s="1" t="s">
        <v>24</v>
      </c>
      <c r="L51" s="1" t="s">
        <v>1232</v>
      </c>
      <c r="M51" s="1" t="s">
        <v>1336</v>
      </c>
      <c r="N51" s="1" t="s">
        <v>1232</v>
      </c>
      <c r="O51" s="1" t="s">
        <v>1336</v>
      </c>
      <c r="P51" s="6" t="str">
        <f t="shared" si="0"/>
        <v>INSERT INTO mst_QuerysSqlite VALUES('01','050','CREAR TABLA mst_Usuarios','0','5','-- Id: 040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);','0','NONQUERY','mst_Usuarios','CREATE TABLE','AC','44363337',GETDATE(),'44363337',GETDATE())</v>
      </c>
    </row>
    <row r="52" spans="1:16" x14ac:dyDescent="0.35">
      <c r="A52" s="1" t="s">
        <v>15</v>
      </c>
      <c r="B52" s="1" t="s">
        <v>239</v>
      </c>
      <c r="C52" s="1" t="s">
        <v>518</v>
      </c>
      <c r="D52" s="1" t="s">
        <v>18</v>
      </c>
      <c r="E52" s="1" t="s">
        <v>1258</v>
      </c>
      <c r="F52" s="1" t="s">
        <v>1859</v>
      </c>
      <c r="G52" s="1" t="s">
        <v>73</v>
      </c>
      <c r="H52" s="1" t="s">
        <v>21</v>
      </c>
      <c r="I52" s="1" t="s">
        <v>47</v>
      </c>
      <c r="J52" s="1" t="s">
        <v>131</v>
      </c>
      <c r="K52" s="1" t="s">
        <v>24</v>
      </c>
      <c r="L52" s="1" t="s">
        <v>1232</v>
      </c>
      <c r="M52" s="1" t="s">
        <v>1338</v>
      </c>
      <c r="N52" s="1" t="s">
        <v>1232</v>
      </c>
      <c r="O52" s="1" t="s">
        <v>1338</v>
      </c>
      <c r="P52" s="6" t="str">
        <f t="shared" si="0"/>
        <v>INSERT INTO mst_QuerysSqlite VALUES('01','051','ACTUALIZAR mst_Usuarios','0','999','-- Id: 041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?;','10','NONQUERY','mst_Usuarios','UPDATE','AC','44363337',GETDATE(),'44363337',GETDATE())</v>
      </c>
    </row>
    <row r="53" spans="1:16" x14ac:dyDescent="0.35">
      <c r="A53" s="1" t="s">
        <v>15</v>
      </c>
      <c r="B53" s="1" t="s">
        <v>242</v>
      </c>
      <c r="C53" s="1" t="s">
        <v>522</v>
      </c>
      <c r="D53" s="1" t="s">
        <v>18</v>
      </c>
      <c r="E53" s="1" t="s">
        <v>1258</v>
      </c>
      <c r="F53" s="1" t="s">
        <v>1860</v>
      </c>
      <c r="G53" s="1" t="s">
        <v>18</v>
      </c>
      <c r="H53" s="1" t="s">
        <v>135</v>
      </c>
      <c r="I53" s="1" t="s">
        <v>47</v>
      </c>
      <c r="J53" s="1" t="s">
        <v>126</v>
      </c>
      <c r="K53" s="1" t="s">
        <v>24</v>
      </c>
      <c r="L53" s="1" t="s">
        <v>1232</v>
      </c>
      <c r="M53" s="1" t="s">
        <v>1340</v>
      </c>
      <c r="N53" s="1" t="s">
        <v>1232</v>
      </c>
      <c r="O53" s="1" t="s">
        <v>1340</v>
      </c>
      <c r="P53" s="6" t="str">
        <f t="shared" si="0"/>
        <v>INSERT INTO mst_QuerysSqlite VALUES('01','052','DESCARGAR DATA mst_Usuarios','0','999','-- Id: 042 / NombreQuery: DESCARGAR DATA mst_Usuarios _x000D_
EXEC sp_Dgm_Gen_ListarUsuarios','0','DATATABLE','mst_Usuarios','READ','AC','44363337',GETDATE(),'44363337',GETDATE())</v>
      </c>
    </row>
    <row r="54" spans="1:16" x14ac:dyDescent="0.35">
      <c r="A54" s="1" t="s">
        <v>15</v>
      </c>
      <c r="B54" s="1" t="s">
        <v>246</v>
      </c>
      <c r="C54" s="1" t="s">
        <v>526</v>
      </c>
      <c r="D54" s="1" t="s">
        <v>18</v>
      </c>
      <c r="E54" s="1" t="s">
        <v>1258</v>
      </c>
      <c r="F54" s="1" t="s">
        <v>1861</v>
      </c>
      <c r="G54" s="1" t="s">
        <v>29</v>
      </c>
      <c r="H54" s="1" t="s">
        <v>21</v>
      </c>
      <c r="I54" s="1" t="s">
        <v>47</v>
      </c>
      <c r="J54" s="1" t="s">
        <v>143</v>
      </c>
      <c r="K54" s="1" t="s">
        <v>24</v>
      </c>
      <c r="L54" s="1" t="s">
        <v>1232</v>
      </c>
      <c r="M54" s="1" t="s">
        <v>1342</v>
      </c>
      <c r="N54" s="1" t="s">
        <v>1232</v>
      </c>
      <c r="O54" s="1" t="s">
        <v>1342</v>
      </c>
      <c r="P54" s="6" t="str">
        <f t="shared" si="0"/>
        <v>INSERT INTO mst_QuerysSqlite VALUES('01','053','ELIMINAR mst_Usuarios','0','999','-- Id: 043 / NombreQuery: ELIMINAR mst_Usuarios _x000D_
DELETE FROM mst_Usuarios_x000D_
      WHERE IdEmpresa = ? AND _x000D_
            Id = ?;','2','NONQUERY','mst_Usuarios','DELETE','AC','44363337',GETDATE(),'44363337',GETDATE())</v>
      </c>
    </row>
    <row r="55" spans="1:16" x14ac:dyDescent="0.35">
      <c r="A55" s="1" t="s">
        <v>15</v>
      </c>
      <c r="B55" s="1" t="s">
        <v>249</v>
      </c>
      <c r="C55" s="1" t="s">
        <v>529</v>
      </c>
      <c r="D55" s="1" t="s">
        <v>18</v>
      </c>
      <c r="E55" s="1" t="s">
        <v>1258</v>
      </c>
      <c r="F55" s="1" t="s">
        <v>1862</v>
      </c>
      <c r="G55" s="1" t="s">
        <v>18</v>
      </c>
      <c r="H55" s="1" t="s">
        <v>21</v>
      </c>
      <c r="I55" s="1" t="s">
        <v>47</v>
      </c>
      <c r="J55" s="1" t="s">
        <v>148</v>
      </c>
      <c r="K55" s="1" t="s">
        <v>24</v>
      </c>
      <c r="L55" s="1" t="s">
        <v>1232</v>
      </c>
      <c r="M55" s="1" t="s">
        <v>1344</v>
      </c>
      <c r="N55" s="1" t="s">
        <v>1232</v>
      </c>
      <c r="O55" s="1" t="s">
        <v>1344</v>
      </c>
      <c r="P55" s="6" t="str">
        <f t="shared" si="0"/>
        <v>INSERT INTO mst_QuerysSqlite VALUES('01','054','ELIMINAR TABLA mst_Usuarios','0','999','-- Id: 044 / NombreQuery: ELIMINAR TABLA mst_Usuarios _x000D_
DROP TABLE IF EXISTS mst_Usuarios;','0','NONQUERY','mst_Usuarios','DELETE TABLE','AC','44363337',GETDATE(),'44363337',GETDATE())</v>
      </c>
    </row>
    <row r="56" spans="1:16" x14ac:dyDescent="0.35">
      <c r="A56" s="1" t="s">
        <v>15</v>
      </c>
      <c r="B56" s="1" t="s">
        <v>253</v>
      </c>
      <c r="C56" s="1" t="s">
        <v>533</v>
      </c>
      <c r="D56" s="1" t="s">
        <v>18</v>
      </c>
      <c r="E56" s="1" t="s">
        <v>1258</v>
      </c>
      <c r="F56" s="1" t="s">
        <v>1863</v>
      </c>
      <c r="G56" s="1" t="s">
        <v>89</v>
      </c>
      <c r="H56" s="1" t="s">
        <v>21</v>
      </c>
      <c r="I56" s="1" t="s">
        <v>47</v>
      </c>
      <c r="J56" s="1" t="s">
        <v>152</v>
      </c>
      <c r="K56" s="1" t="s">
        <v>24</v>
      </c>
      <c r="L56" s="1" t="s">
        <v>1232</v>
      </c>
      <c r="M56" s="1" t="s">
        <v>1346</v>
      </c>
      <c r="N56" s="1" t="s">
        <v>1232</v>
      </c>
      <c r="O56" s="1" t="s">
        <v>1346</v>
      </c>
      <c r="P56" s="6" t="str">
        <f t="shared" si="0"/>
        <v>INSERT INTO mst_QuerysSqlite VALUES('01','055','INSERTAR mst_Usuarios','0','999','-- Id: 045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);','13','NONQUERY','mst_Usuarios','CREATE','AC','44363337',GETDATE(),'44363337',GETDATE())</v>
      </c>
    </row>
    <row r="57" spans="1:16" x14ac:dyDescent="0.35">
      <c r="A57" s="1" t="s">
        <v>15</v>
      </c>
      <c r="B57" s="1" t="s">
        <v>256</v>
      </c>
      <c r="C57" s="1" t="s">
        <v>536</v>
      </c>
      <c r="D57" s="1" t="s">
        <v>18</v>
      </c>
      <c r="E57" s="1" t="s">
        <v>1258</v>
      </c>
      <c r="F57" s="1" t="s">
        <v>1864</v>
      </c>
      <c r="G57" s="1" t="s">
        <v>18</v>
      </c>
      <c r="H57" s="1" t="s">
        <v>21</v>
      </c>
      <c r="I57" s="1" t="s">
        <v>47</v>
      </c>
      <c r="J57" s="1" t="s">
        <v>143</v>
      </c>
      <c r="K57" s="1" t="s">
        <v>24</v>
      </c>
      <c r="L57" s="1" t="s">
        <v>1232</v>
      </c>
      <c r="M57" s="1" t="s">
        <v>1348</v>
      </c>
      <c r="N57" s="1" t="s">
        <v>1232</v>
      </c>
      <c r="O57" s="1" t="s">
        <v>1348</v>
      </c>
      <c r="P57" s="6" t="str">
        <f t="shared" si="0"/>
        <v>INSERT INTO mst_QuerysSqlite VALUES('01','056','LIMPIAR TABLA mst_Usuarios','0','999','-- Id: 046 / NombreQuery: LIMPIAR TABLA mst_Usuarios _x000D_
DELETE FROM mst_Usuarios;','0','NONQUERY','mst_Usuarios','DELETE','AC','44363337',GETDATE(),'44363337',GETDATE())</v>
      </c>
    </row>
    <row r="58" spans="1:16" x14ac:dyDescent="0.35">
      <c r="A58" s="1" t="s">
        <v>15</v>
      </c>
      <c r="B58" s="1" t="s">
        <v>260</v>
      </c>
      <c r="C58" s="1" t="s">
        <v>540</v>
      </c>
      <c r="D58" s="1" t="s">
        <v>18</v>
      </c>
      <c r="E58" s="1" t="s">
        <v>1258</v>
      </c>
      <c r="F58" s="1" t="s">
        <v>1865</v>
      </c>
      <c r="G58" s="1" t="s">
        <v>18</v>
      </c>
      <c r="H58" s="1" t="s">
        <v>135</v>
      </c>
      <c r="I58" s="1" t="s">
        <v>47</v>
      </c>
      <c r="J58" s="1" t="s">
        <v>126</v>
      </c>
      <c r="K58" s="1" t="s">
        <v>24</v>
      </c>
      <c r="L58" s="1" t="s">
        <v>1232</v>
      </c>
      <c r="M58" s="1" t="s">
        <v>1350</v>
      </c>
      <c r="N58" s="1" t="s">
        <v>1232</v>
      </c>
      <c r="O58" s="1" t="s">
        <v>1350</v>
      </c>
      <c r="P58" s="6" t="str">
        <f t="shared" si="0"/>
        <v>INSERT INTO mst_QuerysSqlite VALUES('01','057','LISTAR mst_Usuarios','0','999','-- Id: 047 / NombreQuery: LISTAR mst_Usuarios _x000D_
SELECT *_x000D_
  FROM mst_Usuarios;','0','DATATABLE','mst_Usuarios','READ','AC','44363337',GETDATE(),'44363337',GETDATE())</v>
      </c>
    </row>
    <row r="59" spans="1:16" x14ac:dyDescent="0.35">
      <c r="A59" s="1" t="s">
        <v>15</v>
      </c>
      <c r="B59" s="1" t="s">
        <v>263</v>
      </c>
      <c r="C59" s="1" t="s">
        <v>543</v>
      </c>
      <c r="D59" s="1" t="s">
        <v>18</v>
      </c>
      <c r="E59" s="1" t="s">
        <v>1258</v>
      </c>
      <c r="F59" s="1" t="s">
        <v>1866</v>
      </c>
      <c r="G59" s="1" t="s">
        <v>104</v>
      </c>
      <c r="H59" s="1" t="s">
        <v>135</v>
      </c>
      <c r="I59" s="1" t="s">
        <v>47</v>
      </c>
      <c r="J59" s="1" t="s">
        <v>126</v>
      </c>
      <c r="K59" s="1" t="s">
        <v>24</v>
      </c>
      <c r="L59" s="1" t="s">
        <v>1232</v>
      </c>
      <c r="M59" s="1" t="s">
        <v>1352</v>
      </c>
      <c r="N59" s="1" t="s">
        <v>1232</v>
      </c>
      <c r="O59" s="1" t="s">
        <v>1352</v>
      </c>
      <c r="P59" s="6" t="str">
        <f t="shared" si="0"/>
        <v>INSERT INTO mst_QuerysSqlite VALUES('01','058','OBTENER DATOS LOGIN','0','999','-- Id: 048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?);','16','DATATABLE','mst_Usuarios','READ','AC','44363337',GETDATE(),'44363337',GETDATE())</v>
      </c>
    </row>
    <row r="60" spans="1:16" x14ac:dyDescent="0.35">
      <c r="A60" s="1" t="s">
        <v>15</v>
      </c>
      <c r="B60" s="1" t="s">
        <v>267</v>
      </c>
      <c r="C60" s="1" t="s">
        <v>547</v>
      </c>
      <c r="D60" s="1" t="s">
        <v>18</v>
      </c>
      <c r="E60" s="1" t="s">
        <v>1258</v>
      </c>
      <c r="F60" s="1" t="s">
        <v>1867</v>
      </c>
      <c r="G60" s="1" t="s">
        <v>29</v>
      </c>
      <c r="H60" s="1" t="s">
        <v>135</v>
      </c>
      <c r="I60" s="1" t="s">
        <v>47</v>
      </c>
      <c r="J60" s="1" t="s">
        <v>126</v>
      </c>
      <c r="K60" s="1" t="s">
        <v>24</v>
      </c>
      <c r="L60" s="1" t="s">
        <v>1232</v>
      </c>
      <c r="M60" s="1" t="s">
        <v>1354</v>
      </c>
      <c r="N60" s="1" t="s">
        <v>1232</v>
      </c>
      <c r="O60" s="1" t="s">
        <v>1354</v>
      </c>
      <c r="P60" s="6" t="str">
        <f t="shared" si="0"/>
        <v>INSERT INTO mst_QuerysSqlite VALUES('01','059','OBTENER mst_Usuarios','0','999','-- Id: 049 / NombreQuery: OBTENER mst_Usuarios _x000D_
SELECT *_x000D_
  FROM mst_Usuarios_x000D_
 WHERE IdEmpresa = ? AND _x000D_
       Id = ?;','2','DATATABLE','mst_Usuarios','READ','AC','44363337',GETDATE(),'44363337',GETDATE())</v>
      </c>
    </row>
    <row r="61" spans="1:16" x14ac:dyDescent="0.35">
      <c r="A61" s="1" t="s">
        <v>15</v>
      </c>
      <c r="B61" s="1" t="s">
        <v>270</v>
      </c>
      <c r="C61" s="1" t="s">
        <v>50</v>
      </c>
      <c r="D61" s="1" t="s">
        <v>18</v>
      </c>
      <c r="E61" s="1" t="s">
        <v>51</v>
      </c>
      <c r="F61" s="1" t="s">
        <v>1868</v>
      </c>
      <c r="G61" s="1" t="s">
        <v>18</v>
      </c>
      <c r="H61" s="1" t="s">
        <v>21</v>
      </c>
      <c r="I61" s="1" t="s">
        <v>53</v>
      </c>
      <c r="J61" s="1" t="s">
        <v>23</v>
      </c>
      <c r="K61" s="1" t="s">
        <v>24</v>
      </c>
      <c r="L61" s="1" t="s">
        <v>1232</v>
      </c>
      <c r="M61" s="1" t="s">
        <v>1356</v>
      </c>
      <c r="N61" s="1" t="s">
        <v>1232</v>
      </c>
      <c r="O61" s="1" t="s">
        <v>1356</v>
      </c>
      <c r="P61" s="6" t="str">
        <f t="shared" si="0"/>
        <v>INSERT INTO mst_QuerysSqlite VALUES('01','060','CREAR TABLA mst_Personas','0','6','-- Id: 050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);','0','NONQUERY','mst_Personas','CREATE TABLE','AC','44363337',GETDATE(),'44363337',GETDATE())</v>
      </c>
    </row>
    <row r="62" spans="1:16" x14ac:dyDescent="0.35">
      <c r="A62" s="1" t="s">
        <v>15</v>
      </c>
      <c r="B62" s="1" t="s">
        <v>274</v>
      </c>
      <c r="C62" s="1" t="s">
        <v>418</v>
      </c>
      <c r="D62" s="1" t="s">
        <v>18</v>
      </c>
      <c r="E62" s="1" t="s">
        <v>1258</v>
      </c>
      <c r="F62" s="1" t="s">
        <v>1869</v>
      </c>
      <c r="G62" s="1" t="s">
        <v>67</v>
      </c>
      <c r="H62" s="1" t="s">
        <v>21</v>
      </c>
      <c r="I62" s="1" t="s">
        <v>53</v>
      </c>
      <c r="J62" s="1" t="s">
        <v>131</v>
      </c>
      <c r="K62" s="1" t="s">
        <v>24</v>
      </c>
      <c r="L62" s="1" t="s">
        <v>1232</v>
      </c>
      <c r="M62" s="1" t="s">
        <v>1358</v>
      </c>
      <c r="N62" s="1" t="s">
        <v>1232</v>
      </c>
      <c r="O62" s="1" t="s">
        <v>1358</v>
      </c>
      <c r="P62" s="6" t="str">
        <f t="shared" si="0"/>
        <v>INSERT INTO mst_QuerysSqlite VALUES('01','061','ACTUALIZAR mst_Personas','0','999','-- Id: 051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?;','9','NONQUERY','mst_Personas','UPDATE','AC','44363337',GETDATE(),'44363337',GETDATE())</v>
      </c>
    </row>
    <row r="63" spans="1:16" x14ac:dyDescent="0.35">
      <c r="A63" s="1" t="s">
        <v>15</v>
      </c>
      <c r="B63" s="1" t="s">
        <v>278</v>
      </c>
      <c r="C63" s="1" t="s">
        <v>422</v>
      </c>
      <c r="D63" s="1" t="s">
        <v>18</v>
      </c>
      <c r="E63" s="1" t="s">
        <v>1258</v>
      </c>
      <c r="F63" s="1" t="s">
        <v>1870</v>
      </c>
      <c r="G63" s="1" t="s">
        <v>19</v>
      </c>
      <c r="H63" s="1" t="s">
        <v>135</v>
      </c>
      <c r="I63" s="1" t="s">
        <v>53</v>
      </c>
      <c r="J63" s="1" t="s">
        <v>126</v>
      </c>
      <c r="K63" s="1" t="s">
        <v>24</v>
      </c>
      <c r="L63" s="1" t="s">
        <v>1232</v>
      </c>
      <c r="M63" s="1" t="s">
        <v>1360</v>
      </c>
      <c r="N63" s="1" t="s">
        <v>1232</v>
      </c>
      <c r="O63" s="1" t="s">
        <v>1360</v>
      </c>
      <c r="P63" s="6" t="str">
        <f t="shared" si="0"/>
        <v>INSERT INTO mst_QuerysSqlite VALUES('01','062','CLAVE VALOR mst_Personas','0','999','-- Id: 052 / NombreQuery: CLAVE VALOR mst_Personas _x000D_
SELECT NroDocumento Clave,_x000D_
       IdCodigoGeneral Valor,_x000D_
       Paterno || '''' '''' || Materno || '''' '''' || Nombres Concatenado_x000D_
  FROM mst_Personas_x000D_
 WHERE IdEmpresa = ?;','1','DATATABLE','mst_Personas','READ','AC','44363337',GETDATE(),'44363337',GETDATE())</v>
      </c>
    </row>
    <row r="64" spans="1:16" x14ac:dyDescent="0.35">
      <c r="A64" s="1" t="s">
        <v>15</v>
      </c>
      <c r="B64" s="1" t="s">
        <v>281</v>
      </c>
      <c r="C64" s="1" t="s">
        <v>426</v>
      </c>
      <c r="D64" s="1" t="s">
        <v>18</v>
      </c>
      <c r="E64" s="1" t="s">
        <v>1258</v>
      </c>
      <c r="F64" s="1" t="s">
        <v>1871</v>
      </c>
      <c r="G64" s="1" t="s">
        <v>18</v>
      </c>
      <c r="H64" s="1" t="s">
        <v>135</v>
      </c>
      <c r="I64" s="1" t="s">
        <v>53</v>
      </c>
      <c r="J64" s="1" t="s">
        <v>126</v>
      </c>
      <c r="K64" s="1" t="s">
        <v>24</v>
      </c>
      <c r="L64" s="1" t="s">
        <v>1232</v>
      </c>
      <c r="M64" s="1" t="s">
        <v>1362</v>
      </c>
      <c r="N64" s="1" t="s">
        <v>1232</v>
      </c>
      <c r="O64" s="1" t="s">
        <v>1362</v>
      </c>
      <c r="P64" s="6" t="str">
        <f t="shared" si="0"/>
        <v>INSERT INTO mst_QuerysSqlite VALUES('01','063','DESCARGAR DATA mst_Personas','0','999','-- Id: 053 / NombreQuery: DESCARGAR DATA mst_Personas _x000D_
EXEC sp_Dgm_Gen_ListarPersonas','0','DATATABLE','mst_Personas','READ','AC','44363337',GETDATE(),'44363337',GETDATE())</v>
      </c>
    </row>
    <row r="65" spans="1:16" x14ac:dyDescent="0.35">
      <c r="A65" s="1" t="s">
        <v>15</v>
      </c>
      <c r="B65" s="1" t="s">
        <v>285</v>
      </c>
      <c r="C65" s="1" t="s">
        <v>429</v>
      </c>
      <c r="D65" s="1" t="s">
        <v>18</v>
      </c>
      <c r="E65" s="1" t="s">
        <v>1258</v>
      </c>
      <c r="F65" s="1" t="s">
        <v>1872</v>
      </c>
      <c r="G65" s="1" t="s">
        <v>29</v>
      </c>
      <c r="H65" s="1" t="s">
        <v>21</v>
      </c>
      <c r="I65" s="1" t="s">
        <v>53</v>
      </c>
      <c r="J65" s="1" t="s">
        <v>143</v>
      </c>
      <c r="K65" s="1" t="s">
        <v>24</v>
      </c>
      <c r="L65" s="1" t="s">
        <v>1232</v>
      </c>
      <c r="M65" s="1" t="s">
        <v>1364</v>
      </c>
      <c r="N65" s="1" t="s">
        <v>1232</v>
      </c>
      <c r="O65" s="1" t="s">
        <v>1364</v>
      </c>
      <c r="P65" s="6" t="str">
        <f t="shared" si="0"/>
        <v>INSERT INTO mst_QuerysSqlite VALUES('01','064','ELIMINAR mst_Personas','0','999','-- Id: 054 / NombreQuery: ELIMINAR mst_Personas _x000D_
DELETE FROM mst_Personas_x000D_
      WHERE IdEmpresa = ? AND _x000D_
            NroDocumento = ?;','2','NONQUERY','mst_Personas','DELETE','AC','44363337',GETDATE(),'44363337',GETDATE())</v>
      </c>
    </row>
    <row r="66" spans="1:16" x14ac:dyDescent="0.35">
      <c r="A66" s="1" t="s">
        <v>15</v>
      </c>
      <c r="B66" s="1" t="s">
        <v>288</v>
      </c>
      <c r="C66" s="1" t="s">
        <v>433</v>
      </c>
      <c r="D66" s="1" t="s">
        <v>18</v>
      </c>
      <c r="E66" s="1" t="s">
        <v>1258</v>
      </c>
      <c r="F66" s="1" t="s">
        <v>1873</v>
      </c>
      <c r="G66" s="1" t="s">
        <v>18</v>
      </c>
      <c r="H66" s="1" t="s">
        <v>21</v>
      </c>
      <c r="I66" s="1" t="s">
        <v>53</v>
      </c>
      <c r="J66" s="1" t="s">
        <v>148</v>
      </c>
      <c r="K66" s="1" t="s">
        <v>24</v>
      </c>
      <c r="L66" s="1" t="s">
        <v>1232</v>
      </c>
      <c r="M66" s="1" t="s">
        <v>1366</v>
      </c>
      <c r="N66" s="1" t="s">
        <v>1232</v>
      </c>
      <c r="O66" s="1" t="s">
        <v>1366</v>
      </c>
      <c r="P66" s="6" t="str">
        <f t="shared" si="0"/>
        <v>INSERT INTO mst_QuerysSqlite VALUES('01','065','ELIMINAR TABLA mst_Personas','0','999','-- Id: 055 / NombreQuery: ELIMINAR TABLA mst_Personas _x000D_
DROP TABLE IF EXISTS mst_Personas;','0','NONQUERY','mst_Personas','DELETE TABLE','AC','44363337',GETDATE(),'44363337',GETDATE())</v>
      </c>
    </row>
    <row r="67" spans="1:16" x14ac:dyDescent="0.35">
      <c r="A67" s="1" t="s">
        <v>15</v>
      </c>
      <c r="B67" s="1" t="s">
        <v>292</v>
      </c>
      <c r="C67" s="1" t="s">
        <v>437</v>
      </c>
      <c r="D67" s="1" t="s">
        <v>18</v>
      </c>
      <c r="E67" s="1" t="s">
        <v>1258</v>
      </c>
      <c r="F67" s="1" t="s">
        <v>1874</v>
      </c>
      <c r="G67" s="1" t="s">
        <v>73</v>
      </c>
      <c r="H67" s="1" t="s">
        <v>21</v>
      </c>
      <c r="I67" s="1" t="s">
        <v>53</v>
      </c>
      <c r="J67" s="1" t="s">
        <v>152</v>
      </c>
      <c r="K67" s="1" t="s">
        <v>24</v>
      </c>
      <c r="L67" s="1" t="s">
        <v>1232</v>
      </c>
      <c r="M67" s="1" t="s">
        <v>1368</v>
      </c>
      <c r="N67" s="1" t="s">
        <v>1232</v>
      </c>
      <c r="O67" s="1" t="s">
        <v>1368</v>
      </c>
      <c r="P67" s="6" t="str">
        <f t="shared" ref="P67:P130" si="1">CONCATENATE("INSERT INTO mst_QuerysSqlite VALUES('",A67,"','",B67,"','",C67,"','",D67,"','",E67,"','",SUBSTITUTE(F67,"''","''''"),"','",G67,"','",H67,"','",I67,"','",J67,"','",K67,"','44363337',GETDATE(),'44363337',GETDATE())")</f>
        <v>INSERT INTO mst_QuerysSqlite VALUES('01','066','INSERTAR mst_Personas','0','999','-- Id: 056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);','10','NONQUERY','mst_Personas','CREATE','AC','44363337',GETDATE(),'44363337',GETDATE())</v>
      </c>
    </row>
    <row r="68" spans="1:16" x14ac:dyDescent="0.35">
      <c r="A68" s="1" t="s">
        <v>15</v>
      </c>
      <c r="B68" s="1" t="s">
        <v>295</v>
      </c>
      <c r="C68" s="1" t="s">
        <v>440</v>
      </c>
      <c r="D68" s="1" t="s">
        <v>18</v>
      </c>
      <c r="E68" s="1" t="s">
        <v>1258</v>
      </c>
      <c r="F68" s="1" t="s">
        <v>1875</v>
      </c>
      <c r="G68" s="1" t="s">
        <v>18</v>
      </c>
      <c r="H68" s="1" t="s">
        <v>21</v>
      </c>
      <c r="I68" s="1" t="s">
        <v>53</v>
      </c>
      <c r="J68" s="1" t="s">
        <v>143</v>
      </c>
      <c r="K68" s="1" t="s">
        <v>24</v>
      </c>
      <c r="L68" s="1" t="s">
        <v>1232</v>
      </c>
      <c r="M68" s="1" t="s">
        <v>1370</v>
      </c>
      <c r="N68" s="1" t="s">
        <v>1232</v>
      </c>
      <c r="O68" s="1" t="s">
        <v>1370</v>
      </c>
      <c r="P68" s="6" t="str">
        <f t="shared" si="1"/>
        <v>INSERT INTO mst_QuerysSqlite VALUES('01','067','LIMPIAR TABLA mst_Personas','0','999','-- Id: 057 / NombreQuery: LIMPIAR TABLA mst_Personas _x000D_
DELETE FROM mst_Personas;','0','NONQUERY','mst_Personas','DELETE','AC','44363337',GETDATE(),'44363337',GETDATE())</v>
      </c>
    </row>
    <row r="69" spans="1:16" x14ac:dyDescent="0.35">
      <c r="A69" s="1" t="s">
        <v>15</v>
      </c>
      <c r="B69" s="1" t="s">
        <v>299</v>
      </c>
      <c r="C69" s="1" t="s">
        <v>444</v>
      </c>
      <c r="D69" s="1" t="s">
        <v>18</v>
      </c>
      <c r="E69" s="1" t="s">
        <v>1258</v>
      </c>
      <c r="F69" s="1" t="s">
        <v>1876</v>
      </c>
      <c r="G69" s="1" t="s">
        <v>18</v>
      </c>
      <c r="H69" s="1" t="s">
        <v>135</v>
      </c>
      <c r="I69" s="1" t="s">
        <v>53</v>
      </c>
      <c r="J69" s="1" t="s">
        <v>126</v>
      </c>
      <c r="K69" s="1" t="s">
        <v>24</v>
      </c>
      <c r="L69" s="1" t="s">
        <v>1232</v>
      </c>
      <c r="M69" s="1" t="s">
        <v>1372</v>
      </c>
      <c r="N69" s="1" t="s">
        <v>1232</v>
      </c>
      <c r="O69" s="1" t="s">
        <v>1372</v>
      </c>
      <c r="P69" s="6" t="str">
        <f t="shared" si="1"/>
        <v>INSERT INTO mst_QuerysSqlite VALUES('01','068','LISTAR mst_Personas','0','999','-- Id: 058 / NombreQuery: LISTAR mst_Personas _x000D_
SELECT *_x000D_
  FROM mst_Personas;','0','DATATABLE','mst_Personas','READ','AC','44363337',GETDATE(),'44363337',GETDATE())</v>
      </c>
    </row>
    <row r="70" spans="1:16" x14ac:dyDescent="0.35">
      <c r="A70" s="1" t="s">
        <v>15</v>
      </c>
      <c r="B70" s="1" t="s">
        <v>302</v>
      </c>
      <c r="C70" s="1" t="s">
        <v>448</v>
      </c>
      <c r="D70" s="1" t="s">
        <v>18</v>
      </c>
      <c r="E70" s="1" t="s">
        <v>1258</v>
      </c>
      <c r="F70" s="1" t="s">
        <v>1877</v>
      </c>
      <c r="G70" s="1" t="s">
        <v>29</v>
      </c>
      <c r="H70" s="1" t="s">
        <v>135</v>
      </c>
      <c r="I70" s="1" t="s">
        <v>53</v>
      </c>
      <c r="J70" s="1" t="s">
        <v>126</v>
      </c>
      <c r="K70" s="1" t="s">
        <v>24</v>
      </c>
      <c r="L70" s="1" t="s">
        <v>1232</v>
      </c>
      <c r="M70" s="1" t="s">
        <v>1374</v>
      </c>
      <c r="N70" s="1" t="s">
        <v>1232</v>
      </c>
      <c r="O70" s="1" t="s">
        <v>1374</v>
      </c>
      <c r="P70" s="6" t="str">
        <f t="shared" si="1"/>
        <v>INSERT INTO mst_QuerysSqlite VALUES('01','069','OBTENER mst_Personas','0','999','-- Id: 059 / NombreQuery: OBTENER mst_Personas _x000D_
SELECT *_x000D_
  FROM mst_Personas_x000D_
 WHERE IdEmpresa = ? AND _x000D_
       NroDocumento = ?;','2','DATATABLE','mst_Personas','READ','AC','44363337',GETDATE(),'44363337',GETDATE())</v>
      </c>
    </row>
    <row r="71" spans="1:16" x14ac:dyDescent="0.35">
      <c r="A71" s="1" t="s">
        <v>15</v>
      </c>
      <c r="B71" s="1" t="s">
        <v>306</v>
      </c>
      <c r="C71" s="1" t="s">
        <v>747</v>
      </c>
      <c r="D71" s="1" t="s">
        <v>19</v>
      </c>
      <c r="E71" s="1" t="s">
        <v>1258</v>
      </c>
      <c r="F71" s="1" t="s">
        <v>1878</v>
      </c>
      <c r="G71" s="1" t="s">
        <v>29</v>
      </c>
      <c r="H71" s="1" t="s">
        <v>135</v>
      </c>
      <c r="I71" s="1" t="s">
        <v>53</v>
      </c>
      <c r="J71" s="1" t="s">
        <v>126</v>
      </c>
      <c r="K71" s="1" t="s">
        <v>24</v>
      </c>
      <c r="L71" s="1" t="s">
        <v>1232</v>
      </c>
      <c r="M71" s="1" t="s">
        <v>1376</v>
      </c>
      <c r="N71" s="1" t="s">
        <v>1232</v>
      </c>
      <c r="O71" s="1" t="s">
        <v>1376</v>
      </c>
      <c r="P71" s="6" t="str">
        <f t="shared" si="1"/>
        <v>INSERT INTO mst_QuerysSqlite VALUES('01','070','OBTENER PLANILLA','1','999','-- Id: 060 / NombreQuery: OBTENER PLANILLA _x000D_
SELECT IdPlanilla_x000D_
FROM mst_Personas_x000D_
WHERE IdEmpresa=? AND_x000D_
      NroDocumento=?;','2','DATATABLE','mst_Personas','READ','AC','44363337',GETDATE(),'44363337',GETDATE())</v>
      </c>
    </row>
    <row r="72" spans="1:16" x14ac:dyDescent="0.35">
      <c r="A72" s="1" t="s">
        <v>15</v>
      </c>
      <c r="B72" s="1" t="s">
        <v>309</v>
      </c>
      <c r="C72" s="1" t="s">
        <v>55</v>
      </c>
      <c r="D72" s="1" t="s">
        <v>18</v>
      </c>
      <c r="E72" s="1" t="s">
        <v>56</v>
      </c>
      <c r="F72" s="1" t="s">
        <v>1879</v>
      </c>
      <c r="G72" s="1" t="s">
        <v>18</v>
      </c>
      <c r="H72" s="1" t="s">
        <v>21</v>
      </c>
      <c r="I72" s="1" t="s">
        <v>58</v>
      </c>
      <c r="J72" s="1" t="s">
        <v>23</v>
      </c>
      <c r="K72" s="1" t="s">
        <v>24</v>
      </c>
      <c r="L72" s="1" t="s">
        <v>1232</v>
      </c>
      <c r="M72" s="1" t="s">
        <v>1378</v>
      </c>
      <c r="N72" s="1" t="s">
        <v>1232</v>
      </c>
      <c r="O72" s="1" t="s">
        <v>1378</v>
      </c>
      <c r="P72" s="6" t="str">
        <f t="shared" si="1"/>
        <v>INSERT INTO mst_QuerysSqlite VALUES('01','071','CREAR TABLA mst_Cultivos','0','7','-- Id: 061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);','0','NONQUERY','mst_Cultivos','CREATE TABLE','AC','44363337',GETDATE(),'44363337',GETDATE())</v>
      </c>
    </row>
    <row r="73" spans="1:16" x14ac:dyDescent="0.35">
      <c r="A73" s="1" t="s">
        <v>15</v>
      </c>
      <c r="B73" s="1" t="s">
        <v>313</v>
      </c>
      <c r="C73" s="1" t="s">
        <v>197</v>
      </c>
      <c r="D73" s="1" t="s">
        <v>18</v>
      </c>
      <c r="E73" s="1" t="s">
        <v>1258</v>
      </c>
      <c r="F73" s="1" t="s">
        <v>1880</v>
      </c>
      <c r="G73" s="1" t="s">
        <v>45</v>
      </c>
      <c r="H73" s="1" t="s">
        <v>21</v>
      </c>
      <c r="I73" s="1" t="s">
        <v>58</v>
      </c>
      <c r="J73" s="1" t="s">
        <v>131</v>
      </c>
      <c r="K73" s="1" t="s">
        <v>24</v>
      </c>
      <c r="L73" s="1" t="s">
        <v>1232</v>
      </c>
      <c r="M73" s="1" t="s">
        <v>1380</v>
      </c>
      <c r="N73" s="1" t="s">
        <v>1232</v>
      </c>
      <c r="O73" s="1" t="s">
        <v>1380</v>
      </c>
      <c r="P73" s="6" t="str">
        <f t="shared" si="1"/>
        <v>INSERT INTO mst_QuerysSqlite VALUES('01','072','ACTUALIZAR mst_Cultivos','0','999','-- Id: 062 / NombreQuery: ACTUALIZAR mst_Cultivos _x000D_
UPDATE mst_Cultivos_x000D_
   SET Dex = ?,-- VARCHAR (300),_x000D_
       IdEstado = ?,-- VARCHAR (3),_x000D_
       IdUsuarioActualiza = ?,-- VARCHAR (50),_x000D_
       FechaHoraActualizacion =  DATETIME(''''now'''',''''localtime'''') -- DATETIME,_x000D_
 WHERE IdEmpresa = ? AND _x000D_
       Id = ?;','5','NONQUERY','mst_Cultivos','UPDATE','AC','44363337',GETDATE(),'44363337',GETDATE())</v>
      </c>
    </row>
    <row r="74" spans="1:16" x14ac:dyDescent="0.35">
      <c r="A74" s="1" t="s">
        <v>15</v>
      </c>
      <c r="B74" s="1" t="s">
        <v>316</v>
      </c>
      <c r="C74" s="1" t="s">
        <v>201</v>
      </c>
      <c r="D74" s="1" t="s">
        <v>18</v>
      </c>
      <c r="E74" s="1" t="s">
        <v>1258</v>
      </c>
      <c r="F74" s="1" t="s">
        <v>1881</v>
      </c>
      <c r="G74" s="1" t="s">
        <v>19</v>
      </c>
      <c r="H74" s="1" t="s">
        <v>135</v>
      </c>
      <c r="I74" s="1" t="s">
        <v>58</v>
      </c>
      <c r="J74" s="1" t="s">
        <v>126</v>
      </c>
      <c r="K74" s="1" t="s">
        <v>24</v>
      </c>
      <c r="L74" s="1" t="s">
        <v>1232</v>
      </c>
      <c r="M74" s="1" t="s">
        <v>1382</v>
      </c>
      <c r="N74" s="1" t="s">
        <v>1232</v>
      </c>
      <c r="O74" s="1" t="s">
        <v>1382</v>
      </c>
      <c r="P74" s="6" t="str">
        <f t="shared" si="1"/>
        <v>INSERT INTO mst_QuerysSqlite VALUES('01','073','CLAVE VALOR mst_Cultivos','0','999','-- Id: 063 / NombreQuery: CLAVE VALOR mst_Cultivos _x000D_
SELECT Id Clave,_x000D_
       Dex Valor,_x000D_
       Id || '''' | '''' || Dex Concatenado_x000D_
  FROM mst_Cultivos_x000D_
 WHERE IdEmpresa = ?;','1','DATATABLE','mst_Cultivos','READ','AC','44363337',GETDATE(),'44363337',GETDATE())</v>
      </c>
    </row>
    <row r="75" spans="1:16" x14ac:dyDescent="0.35">
      <c r="A75" s="1" t="s">
        <v>15</v>
      </c>
      <c r="B75" s="1" t="s">
        <v>320</v>
      </c>
      <c r="C75" s="1" t="s">
        <v>204</v>
      </c>
      <c r="D75" s="1" t="s">
        <v>18</v>
      </c>
      <c r="E75" s="1" t="s">
        <v>1258</v>
      </c>
      <c r="F75" s="1" t="s">
        <v>1882</v>
      </c>
      <c r="G75" s="1" t="s">
        <v>18</v>
      </c>
      <c r="H75" s="1" t="s">
        <v>135</v>
      </c>
      <c r="I75" s="1" t="s">
        <v>58</v>
      </c>
      <c r="J75" s="1" t="s">
        <v>126</v>
      </c>
      <c r="K75" s="1" t="s">
        <v>24</v>
      </c>
      <c r="L75" s="1" t="s">
        <v>1232</v>
      </c>
      <c r="M75" s="1" t="s">
        <v>1384</v>
      </c>
      <c r="N75" s="1" t="s">
        <v>1232</v>
      </c>
      <c r="O75" s="1" t="s">
        <v>1384</v>
      </c>
      <c r="P75" s="6" t="str">
        <f t="shared" si="1"/>
        <v>INSERT INTO mst_QuerysSqlite VALUES('01','074','DESCARGAR DATA mst_Cultivos','0','999','-- Id: 064 / NombreQuery: DESCARGAR DATA mst_Cultivos _x000D_
EXEC sp_Dgm_Gen_ListarCultivos','0','DATATABLE','mst_Cultivos','READ','AC','44363337',GETDATE(),'44363337',GETDATE())</v>
      </c>
    </row>
    <row r="76" spans="1:16" x14ac:dyDescent="0.35">
      <c r="A76" s="1" t="s">
        <v>15</v>
      </c>
      <c r="B76" s="1" t="s">
        <v>324</v>
      </c>
      <c r="C76" s="1" t="s">
        <v>208</v>
      </c>
      <c r="D76" s="1" t="s">
        <v>18</v>
      </c>
      <c r="E76" s="1" t="s">
        <v>1258</v>
      </c>
      <c r="F76" s="1" t="s">
        <v>1883</v>
      </c>
      <c r="G76" s="1" t="s">
        <v>29</v>
      </c>
      <c r="H76" s="1" t="s">
        <v>21</v>
      </c>
      <c r="I76" s="1" t="s">
        <v>58</v>
      </c>
      <c r="J76" s="1" t="s">
        <v>143</v>
      </c>
      <c r="K76" s="1" t="s">
        <v>24</v>
      </c>
      <c r="L76" s="1" t="s">
        <v>1232</v>
      </c>
      <c r="M76" s="1" t="s">
        <v>1386</v>
      </c>
      <c r="N76" s="1" t="s">
        <v>1232</v>
      </c>
      <c r="O76" s="1" t="s">
        <v>1386</v>
      </c>
      <c r="P76" s="6" t="str">
        <f t="shared" si="1"/>
        <v>INSERT INTO mst_QuerysSqlite VALUES('01','075','ELIMINAR mst_Cultivos','0','999','-- Id: 065 / NombreQuery: ELIMINAR mst_Cultivos _x000D_
DELETE FROM mst_Cultivos_x000D_
      WHERE IdEmpresa = ? AND _x000D_
            Id = ?;','2','NONQUERY','mst_Cultivos','DELETE','AC','44363337',GETDATE(),'44363337',GETDATE())</v>
      </c>
    </row>
    <row r="77" spans="1:16" x14ac:dyDescent="0.35">
      <c r="A77" s="1" t="s">
        <v>15</v>
      </c>
      <c r="B77" s="1" t="s">
        <v>327</v>
      </c>
      <c r="C77" s="1" t="s">
        <v>211</v>
      </c>
      <c r="D77" s="1" t="s">
        <v>18</v>
      </c>
      <c r="E77" s="1" t="s">
        <v>1258</v>
      </c>
      <c r="F77" s="1" t="s">
        <v>1884</v>
      </c>
      <c r="G77" s="1" t="s">
        <v>18</v>
      </c>
      <c r="H77" s="1" t="s">
        <v>21</v>
      </c>
      <c r="I77" s="1" t="s">
        <v>58</v>
      </c>
      <c r="J77" s="1" t="s">
        <v>148</v>
      </c>
      <c r="K77" s="1" t="s">
        <v>24</v>
      </c>
      <c r="L77" s="1" t="s">
        <v>1232</v>
      </c>
      <c r="M77" s="1" t="s">
        <v>1388</v>
      </c>
      <c r="N77" s="1" t="s">
        <v>1232</v>
      </c>
      <c r="O77" s="1" t="s">
        <v>1388</v>
      </c>
      <c r="P77" s="6" t="str">
        <f t="shared" si="1"/>
        <v>INSERT INTO mst_QuerysSqlite VALUES('01','076','ELIMINAR TABLA mst_Cultivos','0','999','-- Id: 066 / NombreQuery: ELIMINAR TABLA mst_Cultivos _x000D_
DROP TABLE IF EXISTS mst_Cultivos;','0','NONQUERY','mst_Cultivos','DELETE TABLE','AC','44363337',GETDATE(),'44363337',GETDATE())</v>
      </c>
    </row>
    <row r="78" spans="1:16" x14ac:dyDescent="0.35">
      <c r="A78" s="1" t="s">
        <v>15</v>
      </c>
      <c r="B78" s="1" t="s">
        <v>331</v>
      </c>
      <c r="C78" s="1" t="s">
        <v>215</v>
      </c>
      <c r="D78" s="1" t="s">
        <v>18</v>
      </c>
      <c r="E78" s="1" t="s">
        <v>1258</v>
      </c>
      <c r="F78" s="1" t="s">
        <v>1885</v>
      </c>
      <c r="G78" s="1" t="s">
        <v>51</v>
      </c>
      <c r="H78" s="1" t="s">
        <v>21</v>
      </c>
      <c r="I78" s="1" t="s">
        <v>58</v>
      </c>
      <c r="J78" s="1" t="s">
        <v>152</v>
      </c>
      <c r="K78" s="1" t="s">
        <v>24</v>
      </c>
      <c r="L78" s="1" t="s">
        <v>1232</v>
      </c>
      <c r="M78" s="1" t="s">
        <v>1390</v>
      </c>
      <c r="N78" s="1" t="s">
        <v>1232</v>
      </c>
      <c r="O78" s="1" t="s">
        <v>1390</v>
      </c>
      <c r="P78" s="6" t="str">
        <f t="shared" si="1"/>
        <v>INSERT INTO mst_QuerysSqlite VALUES('01','077','INSERTAR mst_Cultivos','0','999','-- Id: 067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);','6','NONQUERY','mst_Cultivos','CREATE','AC','44363337',GETDATE(),'44363337',GETDATE())</v>
      </c>
    </row>
    <row r="79" spans="1:16" x14ac:dyDescent="0.35">
      <c r="A79" s="1" t="s">
        <v>15</v>
      </c>
      <c r="B79" s="1" t="s">
        <v>334</v>
      </c>
      <c r="C79" s="1" t="s">
        <v>218</v>
      </c>
      <c r="D79" s="1" t="s">
        <v>18</v>
      </c>
      <c r="E79" s="1" t="s">
        <v>1258</v>
      </c>
      <c r="F79" s="1" t="s">
        <v>1886</v>
      </c>
      <c r="G79" s="1" t="s">
        <v>18</v>
      </c>
      <c r="H79" s="1" t="s">
        <v>21</v>
      </c>
      <c r="I79" s="1" t="s">
        <v>58</v>
      </c>
      <c r="J79" s="1" t="s">
        <v>143</v>
      </c>
      <c r="K79" s="1" t="s">
        <v>24</v>
      </c>
      <c r="L79" s="1" t="s">
        <v>1232</v>
      </c>
      <c r="M79" s="1" t="s">
        <v>1392</v>
      </c>
      <c r="N79" s="1" t="s">
        <v>1232</v>
      </c>
      <c r="O79" s="1" t="s">
        <v>1392</v>
      </c>
      <c r="P79" s="6" t="str">
        <f t="shared" si="1"/>
        <v>INSERT INTO mst_QuerysSqlite VALUES('01','078','LIMPIAR TABLA mst_Cultivos','0','999','-- Id: 068 / NombreQuery: LIMPIAR TABLA mst_Cultivos _x000D_
DELETE FROM mst_Cultivos;','0','NONQUERY','mst_Cultivos','DELETE','AC','44363337',GETDATE(),'44363337',GETDATE())</v>
      </c>
    </row>
    <row r="80" spans="1:16" x14ac:dyDescent="0.35">
      <c r="A80" s="1" t="s">
        <v>15</v>
      </c>
      <c r="B80" s="1" t="s">
        <v>338</v>
      </c>
      <c r="C80" s="1" t="s">
        <v>222</v>
      </c>
      <c r="D80" s="1" t="s">
        <v>18</v>
      </c>
      <c r="E80" s="1" t="s">
        <v>1258</v>
      </c>
      <c r="F80" s="1" t="s">
        <v>1887</v>
      </c>
      <c r="G80" s="1" t="s">
        <v>18</v>
      </c>
      <c r="H80" s="1" t="s">
        <v>135</v>
      </c>
      <c r="I80" s="1" t="s">
        <v>58</v>
      </c>
      <c r="J80" s="1" t="s">
        <v>126</v>
      </c>
      <c r="K80" s="1" t="s">
        <v>24</v>
      </c>
      <c r="L80" s="1" t="s">
        <v>1232</v>
      </c>
      <c r="M80" s="1" t="s">
        <v>1394</v>
      </c>
      <c r="N80" s="1" t="s">
        <v>1232</v>
      </c>
      <c r="O80" s="1" t="s">
        <v>1394</v>
      </c>
      <c r="P80" s="6" t="str">
        <f t="shared" si="1"/>
        <v>INSERT INTO mst_QuerysSqlite VALUES('01','079','LISTAR mst_Cultivos','0','999','-- Id: 069 / NombreQuery: LISTAR mst_Cultivos _x000D_
SELECT *_x000D_
  FROM mst_Cultivos;','0','DATATABLE','mst_Cultivos','READ','AC','44363337',GETDATE(),'44363337',GETDATE())</v>
      </c>
    </row>
    <row r="81" spans="1:16" x14ac:dyDescent="0.35">
      <c r="A81" s="1" t="s">
        <v>15</v>
      </c>
      <c r="B81" s="1" t="s">
        <v>341</v>
      </c>
      <c r="C81" s="1" t="s">
        <v>226</v>
      </c>
      <c r="D81" s="1" t="s">
        <v>18</v>
      </c>
      <c r="E81" s="1" t="s">
        <v>1258</v>
      </c>
      <c r="F81" s="1" t="s">
        <v>1888</v>
      </c>
      <c r="G81" s="1" t="s">
        <v>29</v>
      </c>
      <c r="H81" s="1" t="s">
        <v>135</v>
      </c>
      <c r="I81" s="1" t="s">
        <v>58</v>
      </c>
      <c r="J81" s="1" t="s">
        <v>126</v>
      </c>
      <c r="K81" s="1" t="s">
        <v>24</v>
      </c>
      <c r="L81" s="1" t="s">
        <v>1232</v>
      </c>
      <c r="M81" s="1" t="s">
        <v>1396</v>
      </c>
      <c r="N81" s="1" t="s">
        <v>1232</v>
      </c>
      <c r="O81" s="1" t="s">
        <v>1396</v>
      </c>
      <c r="P81" s="6" t="str">
        <f t="shared" si="1"/>
        <v>INSERT INTO mst_QuerysSqlite VALUES('01','080','OBTENER mst_Cultivos','0','999','-- Id: 070 / NombreQuery: OBTENER mst_Cultivos _x000D_
SELECT *_x000D_
  FROM mst_Cultivos_x000D_
 WHERE IdEmpresa = ? AND _x000D_
       Id = ?;','2','DATATABLE','mst_Cultivos','READ','AC','44363337',GETDATE(),'44363337',GETDATE())</v>
      </c>
    </row>
    <row r="82" spans="1:16" x14ac:dyDescent="0.35">
      <c r="A82" s="1" t="s">
        <v>15</v>
      </c>
      <c r="B82" s="1" t="s">
        <v>345</v>
      </c>
      <c r="C82" s="1" t="s">
        <v>61</v>
      </c>
      <c r="D82" s="1" t="s">
        <v>18</v>
      </c>
      <c r="E82" s="1" t="s">
        <v>62</v>
      </c>
      <c r="F82" s="1" t="s">
        <v>1889</v>
      </c>
      <c r="G82" s="1" t="s">
        <v>18</v>
      </c>
      <c r="H82" s="1" t="s">
        <v>21</v>
      </c>
      <c r="I82" s="1" t="s">
        <v>64</v>
      </c>
      <c r="J82" s="1" t="s">
        <v>23</v>
      </c>
      <c r="K82" s="1" t="s">
        <v>24</v>
      </c>
      <c r="L82" s="1" t="s">
        <v>1232</v>
      </c>
      <c r="M82" s="1" t="s">
        <v>1398</v>
      </c>
      <c r="N82" s="1" t="s">
        <v>1232</v>
      </c>
      <c r="O82" s="1" t="s">
        <v>1398</v>
      </c>
      <c r="P82" s="6" t="str">
        <f t="shared" si="1"/>
        <v>INSERT INTO mst_QuerysSqlite VALUES('01','081','CREAR TABLA mst_Variedades','0','8','-- Id: 071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);','0','NONQUERY','mst_Variedades','CREATE TABLE','AC','44363337',GETDATE(),'44363337',GETDATE())</v>
      </c>
    </row>
    <row r="83" spans="1:16" x14ac:dyDescent="0.35">
      <c r="A83" s="1" t="s">
        <v>15</v>
      </c>
      <c r="B83" s="1" t="s">
        <v>348</v>
      </c>
      <c r="C83" s="1" t="s">
        <v>550</v>
      </c>
      <c r="D83" s="1" t="s">
        <v>18</v>
      </c>
      <c r="E83" s="1" t="s">
        <v>1258</v>
      </c>
      <c r="F83" s="1" t="s">
        <v>1890</v>
      </c>
      <c r="G83" s="1" t="s">
        <v>51</v>
      </c>
      <c r="H83" s="1" t="s">
        <v>21</v>
      </c>
      <c r="I83" s="1" t="s">
        <v>64</v>
      </c>
      <c r="J83" s="1" t="s">
        <v>131</v>
      </c>
      <c r="K83" s="1" t="s">
        <v>24</v>
      </c>
      <c r="L83" s="1" t="s">
        <v>1232</v>
      </c>
      <c r="M83" s="1" t="s">
        <v>1400</v>
      </c>
      <c r="N83" s="1" t="s">
        <v>1232</v>
      </c>
      <c r="O83" s="1" t="s">
        <v>1400</v>
      </c>
      <c r="P83" s="6" t="str">
        <f t="shared" si="1"/>
        <v>INSERT INTO mst_QuerysSqlite VALUES('01','082','ACTUALIZAR mst_Variedades','0','999','-- Id: 072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?;','6','NONQUERY','mst_Variedades','UPDATE','AC','44363337',GETDATE(),'44363337',GETDATE())</v>
      </c>
    </row>
    <row r="84" spans="1:16" x14ac:dyDescent="0.35">
      <c r="A84" s="1" t="s">
        <v>15</v>
      </c>
      <c r="B84" s="1" t="s">
        <v>352</v>
      </c>
      <c r="C84" s="1" t="s">
        <v>554</v>
      </c>
      <c r="D84" s="1" t="s">
        <v>18</v>
      </c>
      <c r="E84" s="1" t="s">
        <v>1258</v>
      </c>
      <c r="F84" s="1" t="s">
        <v>1891</v>
      </c>
      <c r="G84" s="1" t="s">
        <v>29</v>
      </c>
      <c r="H84" s="1" t="s">
        <v>135</v>
      </c>
      <c r="I84" s="1" t="s">
        <v>64</v>
      </c>
      <c r="J84" s="1" t="s">
        <v>126</v>
      </c>
      <c r="K84" s="1" t="s">
        <v>24</v>
      </c>
      <c r="L84" s="1" t="s">
        <v>1232</v>
      </c>
      <c r="M84" s="1" t="s">
        <v>1402</v>
      </c>
      <c r="N84" s="1" t="s">
        <v>1232</v>
      </c>
      <c r="O84" s="1" t="s">
        <v>1402</v>
      </c>
      <c r="P84" s="6" t="str">
        <f t="shared" si="1"/>
        <v>INSERT INTO mst_QuerysSqlite VALUES('01','083','CLAVE VALOR mst_Variedades','0','999','-- Id: 073 / NombreQuery: CLAVE VALOR mst_Variedades _x000D_
SELECT Id Clave,_x000D_
       Dex Valor,_x000D_
       Id || '''' | '''' || Dex Concatenado_x000D_
  FROM mst_Variedades_x000D_
 WHERE IdEmpresa = ? AND _x000D_
       IdCultivo = ?;','2','DATATABLE','mst_Variedades','READ','AC','44363337',GETDATE(),'44363337',GETDATE())</v>
      </c>
    </row>
    <row r="85" spans="1:16" x14ac:dyDescent="0.35">
      <c r="A85" s="1" t="s">
        <v>15</v>
      </c>
      <c r="B85" s="1" t="s">
        <v>355</v>
      </c>
      <c r="C85" s="1" t="s">
        <v>558</v>
      </c>
      <c r="D85" s="1" t="s">
        <v>18</v>
      </c>
      <c r="E85" s="1" t="s">
        <v>1258</v>
      </c>
      <c r="F85" s="1" t="s">
        <v>1892</v>
      </c>
      <c r="G85" s="1" t="s">
        <v>18</v>
      </c>
      <c r="H85" s="1" t="s">
        <v>135</v>
      </c>
      <c r="I85" s="1" t="s">
        <v>64</v>
      </c>
      <c r="J85" s="1" t="s">
        <v>126</v>
      </c>
      <c r="K85" s="1" t="s">
        <v>24</v>
      </c>
      <c r="L85" s="1" t="s">
        <v>1232</v>
      </c>
      <c r="M85" s="1" t="s">
        <v>1404</v>
      </c>
      <c r="N85" s="1" t="s">
        <v>1232</v>
      </c>
      <c r="O85" s="1" t="s">
        <v>1404</v>
      </c>
      <c r="P85" s="6" t="str">
        <f t="shared" si="1"/>
        <v>INSERT INTO mst_QuerysSqlite VALUES('01','084','DESCARGAR DATA mst_Variedades','0','999','-- Id: 074 / NombreQuery: DESCARGAR DATA mst_Variedades _x000D_
EXEC sp_Dgm_Gen_ListarVariedades','0','DATATABLE','mst_Variedades','READ','AC','44363337',GETDATE(),'44363337',GETDATE())</v>
      </c>
    </row>
    <row r="86" spans="1:16" x14ac:dyDescent="0.35">
      <c r="A86" s="1" t="s">
        <v>15</v>
      </c>
      <c r="B86" s="1" t="s">
        <v>359</v>
      </c>
      <c r="C86" s="1" t="s">
        <v>561</v>
      </c>
      <c r="D86" s="1" t="s">
        <v>18</v>
      </c>
      <c r="E86" s="1" t="s">
        <v>1258</v>
      </c>
      <c r="F86" s="1" t="s">
        <v>1893</v>
      </c>
      <c r="G86" s="1" t="s">
        <v>34</v>
      </c>
      <c r="H86" s="1" t="s">
        <v>21</v>
      </c>
      <c r="I86" s="1" t="s">
        <v>64</v>
      </c>
      <c r="J86" s="1" t="s">
        <v>143</v>
      </c>
      <c r="K86" s="1" t="s">
        <v>24</v>
      </c>
      <c r="L86" s="1" t="s">
        <v>1232</v>
      </c>
      <c r="M86" s="1" t="s">
        <v>1406</v>
      </c>
      <c r="N86" s="1" t="s">
        <v>1232</v>
      </c>
      <c r="O86" s="1" t="s">
        <v>1406</v>
      </c>
      <c r="P86" s="6" t="str">
        <f t="shared" si="1"/>
        <v>INSERT INTO mst_QuerysSqlite VALUES('01','085','ELIMINAR mst_Variedades','0','999','-- Id: 075 / NombreQuery: ELIMINAR mst_Variedades _x000D_
DELETE FROM mst_Variedades_x000D_
      WHERE IdEmpresa = ? AND _x000D_
            IdCultivo = ? AND _x000D_
            Id = ?;','3','NONQUERY','mst_Variedades','DELETE','AC','44363337',GETDATE(),'44363337',GETDATE())</v>
      </c>
    </row>
    <row r="87" spans="1:16" x14ac:dyDescent="0.35">
      <c r="A87" s="1" t="s">
        <v>15</v>
      </c>
      <c r="B87" s="1" t="s">
        <v>362</v>
      </c>
      <c r="C87" s="1" t="s">
        <v>565</v>
      </c>
      <c r="D87" s="1" t="s">
        <v>18</v>
      </c>
      <c r="E87" s="1" t="s">
        <v>1258</v>
      </c>
      <c r="F87" s="1" t="s">
        <v>1894</v>
      </c>
      <c r="G87" s="1" t="s">
        <v>18</v>
      </c>
      <c r="H87" s="1" t="s">
        <v>21</v>
      </c>
      <c r="I87" s="1" t="s">
        <v>64</v>
      </c>
      <c r="J87" s="1" t="s">
        <v>148</v>
      </c>
      <c r="K87" s="1" t="s">
        <v>24</v>
      </c>
      <c r="L87" s="1" t="s">
        <v>1232</v>
      </c>
      <c r="M87" s="1" t="s">
        <v>1408</v>
      </c>
      <c r="N87" s="1" t="s">
        <v>1232</v>
      </c>
      <c r="O87" s="1" t="s">
        <v>1408</v>
      </c>
      <c r="P87" s="6" t="str">
        <f t="shared" si="1"/>
        <v>INSERT INTO mst_QuerysSqlite VALUES('01','086','ELIMINAR TABLA mst_Variedades','0','999','-- Id: 076 / NombreQuery: ELIMINAR TABLA mst_Variedades _x000D_
DROP TABLE IF EXISTS mst_Variedades;','0','NONQUERY','mst_Variedades','DELETE TABLE','AC','44363337',GETDATE(),'44363337',GETDATE())</v>
      </c>
    </row>
    <row r="88" spans="1:16" x14ac:dyDescent="0.35">
      <c r="A88" s="1" t="s">
        <v>15</v>
      </c>
      <c r="B88" s="1" t="s">
        <v>366</v>
      </c>
      <c r="C88" s="1" t="s">
        <v>568</v>
      </c>
      <c r="D88" s="1" t="s">
        <v>18</v>
      </c>
      <c r="E88" s="1" t="s">
        <v>1258</v>
      </c>
      <c r="F88" s="1" t="s">
        <v>1895</v>
      </c>
      <c r="G88" s="1" t="s">
        <v>56</v>
      </c>
      <c r="H88" s="1" t="s">
        <v>21</v>
      </c>
      <c r="I88" s="1" t="s">
        <v>64</v>
      </c>
      <c r="J88" s="1" t="s">
        <v>152</v>
      </c>
      <c r="K88" s="1" t="s">
        <v>24</v>
      </c>
      <c r="L88" s="1" t="s">
        <v>1232</v>
      </c>
      <c r="M88" s="1" t="s">
        <v>1410</v>
      </c>
      <c r="N88" s="1" t="s">
        <v>1232</v>
      </c>
      <c r="O88" s="1" t="s">
        <v>1410</v>
      </c>
      <c r="P88" s="6" t="str">
        <f t="shared" si="1"/>
        <v>INSERT INTO mst_QuerysSqlite VALUES('01','087','INSERTAR mst_Variedades','0','999','-- Id: 077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);','7','NONQUERY','mst_Variedades','CREATE','AC','44363337',GETDATE(),'44363337',GETDATE())</v>
      </c>
    </row>
    <row r="89" spans="1:16" x14ac:dyDescent="0.35">
      <c r="A89" s="1" t="s">
        <v>15</v>
      </c>
      <c r="B89" s="1" t="s">
        <v>369</v>
      </c>
      <c r="C89" s="1" t="s">
        <v>572</v>
      </c>
      <c r="D89" s="1" t="s">
        <v>18</v>
      </c>
      <c r="E89" s="1" t="s">
        <v>1258</v>
      </c>
      <c r="F89" s="1" t="s">
        <v>1896</v>
      </c>
      <c r="G89" s="1" t="s">
        <v>18</v>
      </c>
      <c r="H89" s="1" t="s">
        <v>21</v>
      </c>
      <c r="I89" s="1" t="s">
        <v>64</v>
      </c>
      <c r="J89" s="1" t="s">
        <v>143</v>
      </c>
      <c r="K89" s="1" t="s">
        <v>24</v>
      </c>
      <c r="L89" s="1" t="s">
        <v>1232</v>
      </c>
      <c r="M89" s="1" t="s">
        <v>1412</v>
      </c>
      <c r="N89" s="1" t="s">
        <v>1232</v>
      </c>
      <c r="O89" s="1" t="s">
        <v>1412</v>
      </c>
      <c r="P89" s="6" t="str">
        <f t="shared" si="1"/>
        <v>INSERT INTO mst_QuerysSqlite VALUES('01','088','LIMPIAR TABLA mst_Variedades','0','999','-- Id: 078 / NombreQuery: LIMPIAR TABLA mst_Variedades _x000D_
DELETE FROM mst_Variedades;','0','NONQUERY','mst_Variedades','DELETE','AC','44363337',GETDATE(),'44363337',GETDATE())</v>
      </c>
    </row>
    <row r="90" spans="1:16" x14ac:dyDescent="0.35">
      <c r="A90" s="1" t="s">
        <v>15</v>
      </c>
      <c r="B90" s="1" t="s">
        <v>373</v>
      </c>
      <c r="C90" s="1" t="s">
        <v>575</v>
      </c>
      <c r="D90" s="1" t="s">
        <v>18</v>
      </c>
      <c r="E90" s="1" t="s">
        <v>1258</v>
      </c>
      <c r="F90" s="1" t="s">
        <v>1897</v>
      </c>
      <c r="G90" s="1" t="s">
        <v>18</v>
      </c>
      <c r="H90" s="1" t="s">
        <v>135</v>
      </c>
      <c r="I90" s="1" t="s">
        <v>64</v>
      </c>
      <c r="J90" s="1" t="s">
        <v>126</v>
      </c>
      <c r="K90" s="1" t="s">
        <v>24</v>
      </c>
      <c r="L90" s="1" t="s">
        <v>1232</v>
      </c>
      <c r="M90" s="1" t="s">
        <v>1414</v>
      </c>
      <c r="N90" s="1" t="s">
        <v>1232</v>
      </c>
      <c r="O90" s="1" t="s">
        <v>1414</v>
      </c>
      <c r="P90" s="6" t="str">
        <f t="shared" si="1"/>
        <v>INSERT INTO mst_QuerysSqlite VALUES('01','089','LISTAR mst_Variedades','0','999','-- Id: 079 / NombreQuery: LISTAR mst_Variedades _x000D_
SELECT *_x000D_
  FROM mst_Variedades;','0','DATATABLE','mst_Variedades','READ','AC','44363337',GETDATE(),'44363337',GETDATE())</v>
      </c>
    </row>
    <row r="91" spans="1:16" x14ac:dyDescent="0.35">
      <c r="A91" s="1" t="s">
        <v>15</v>
      </c>
      <c r="B91" s="1" t="s">
        <v>377</v>
      </c>
      <c r="C91" s="1" t="s">
        <v>579</v>
      </c>
      <c r="D91" s="1" t="s">
        <v>18</v>
      </c>
      <c r="E91" s="1" t="s">
        <v>1258</v>
      </c>
      <c r="F91" s="1" t="s">
        <v>1898</v>
      </c>
      <c r="G91" s="1" t="s">
        <v>34</v>
      </c>
      <c r="H91" s="1" t="s">
        <v>135</v>
      </c>
      <c r="I91" s="1" t="s">
        <v>64</v>
      </c>
      <c r="J91" s="1" t="s">
        <v>126</v>
      </c>
      <c r="K91" s="1" t="s">
        <v>24</v>
      </c>
      <c r="L91" s="1" t="s">
        <v>1232</v>
      </c>
      <c r="M91" s="1" t="s">
        <v>1416</v>
      </c>
      <c r="N91" s="1" t="s">
        <v>1232</v>
      </c>
      <c r="O91" s="1" t="s">
        <v>1416</v>
      </c>
      <c r="P91" s="6" t="str">
        <f t="shared" si="1"/>
        <v>INSERT INTO mst_QuerysSqlite VALUES('01','090','OBTENER mst_Variedades','0','999','-- Id: 080 / NombreQuery: OBTENER mst_Variedades _x000D_
SELECT *_x000D_
  FROM mst_Variedades_x000D_
 WHERE IdEmpresa = ? AND _x000D_
       IdCultivo = ? AND _x000D_
       Id = ?;','3','DATATABLE','mst_Variedades','READ','AC','44363337',GETDATE(),'44363337',GETDATE())</v>
      </c>
    </row>
    <row r="92" spans="1:16" x14ac:dyDescent="0.35">
      <c r="A92" s="1" t="s">
        <v>15</v>
      </c>
      <c r="B92" s="1" t="s">
        <v>380</v>
      </c>
      <c r="C92" s="1" t="s">
        <v>66</v>
      </c>
      <c r="D92" s="1" t="s">
        <v>18</v>
      </c>
      <c r="E92" s="1" t="s">
        <v>67</v>
      </c>
      <c r="F92" s="1" t="s">
        <v>1899</v>
      </c>
      <c r="G92" s="1" t="s">
        <v>18</v>
      </c>
      <c r="H92" s="1" t="s">
        <v>21</v>
      </c>
      <c r="I92" s="1" t="s">
        <v>69</v>
      </c>
      <c r="J92" s="1" t="s">
        <v>23</v>
      </c>
      <c r="K92" s="1" t="s">
        <v>24</v>
      </c>
      <c r="L92" s="1" t="s">
        <v>1232</v>
      </c>
      <c r="M92" s="1" t="s">
        <v>1418</v>
      </c>
      <c r="N92" s="1" t="s">
        <v>1232</v>
      </c>
      <c r="O92" s="1" t="s">
        <v>1418</v>
      </c>
      <c r="P92" s="6" t="str">
        <f t="shared" si="1"/>
        <v>INSERT INTO mst_QuerysSqlite VALUES('01','091','CREAR TABLA mst_Actividades','0','9','-- Id: 081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);','0','NONQUERY','mst_Actividades','CREATE TABLE','AC','44363337',GETDATE(),'44363337',GETDATE())</v>
      </c>
    </row>
    <row r="93" spans="1:16" x14ac:dyDescent="0.35">
      <c r="A93" s="1" t="s">
        <v>15</v>
      </c>
      <c r="B93" s="1" t="s">
        <v>384</v>
      </c>
      <c r="C93" s="1" t="s">
        <v>129</v>
      </c>
      <c r="D93" s="1" t="s">
        <v>18</v>
      </c>
      <c r="E93" s="1" t="s">
        <v>1258</v>
      </c>
      <c r="F93" s="1" t="s">
        <v>1900</v>
      </c>
      <c r="G93" s="1" t="s">
        <v>45</v>
      </c>
      <c r="H93" s="1" t="s">
        <v>21</v>
      </c>
      <c r="I93" s="1" t="s">
        <v>69</v>
      </c>
      <c r="J93" s="1" t="s">
        <v>131</v>
      </c>
      <c r="K93" s="1" t="s">
        <v>24</v>
      </c>
      <c r="L93" s="1" t="s">
        <v>1232</v>
      </c>
      <c r="M93" s="1" t="s">
        <v>1420</v>
      </c>
      <c r="N93" s="1" t="s">
        <v>1232</v>
      </c>
      <c r="O93" s="1" t="s">
        <v>1420</v>
      </c>
      <c r="P93" s="6" t="str">
        <f t="shared" si="1"/>
        <v>INSERT INTO mst_QuerysSqlite VALUES('01','092','ACTUALIZAR mst_Actividades','0','999','-- Id: 082 / NombreQuery: ACTUALIZAR mst_Actividades _x000D_
UPDATE mst_Actividades_x000D_
   SET Dex = ?,_x000D_
       IdEstado = ?,_x000D_
       IdUsuarioActualiza = ?,_x000D_
       FechaHoraActualiza = DATETIME(''''now'''',_x000D_
                                     ''''localtime'''') _x000D_
 WHERE IdEmpresa = ? AND _x000D_
       Id = ?;','5','NONQUERY','mst_Actividades','UPDATE','AC','44363337',GETDATE(),'44363337',GETDATE())</v>
      </c>
    </row>
    <row r="94" spans="1:16" x14ac:dyDescent="0.35">
      <c r="A94" s="1" t="s">
        <v>15</v>
      </c>
      <c r="B94" s="1" t="s">
        <v>388</v>
      </c>
      <c r="C94" s="1" t="s">
        <v>133</v>
      </c>
      <c r="D94" s="1" t="s">
        <v>18</v>
      </c>
      <c r="E94" s="1" t="s">
        <v>1258</v>
      </c>
      <c r="F94" s="1" t="s">
        <v>1901</v>
      </c>
      <c r="G94" s="1" t="s">
        <v>19</v>
      </c>
      <c r="H94" s="1" t="s">
        <v>135</v>
      </c>
      <c r="I94" s="1" t="s">
        <v>69</v>
      </c>
      <c r="J94" s="1" t="s">
        <v>126</v>
      </c>
      <c r="K94" s="1" t="s">
        <v>24</v>
      </c>
      <c r="L94" s="1" t="s">
        <v>1232</v>
      </c>
      <c r="M94" s="1" t="s">
        <v>1422</v>
      </c>
      <c r="N94" s="1" t="s">
        <v>1232</v>
      </c>
      <c r="O94" s="1" t="s">
        <v>1422</v>
      </c>
      <c r="P94" s="6" t="str">
        <f t="shared" si="1"/>
        <v>INSERT INTO mst_QuerysSqlite VALUES('01','093','CLAVE VALOR mst_Actividades','0','999','-- Id: 083 / NombreQuery: CLAVE VALOR mst_Actividades _x000D_
SELECT Id Clave,_x000D_
       Dex Valor,_x000D_
       Id || '''' | '''' || Dex Concatenado_x000D_
  FROM mst_Actividades_x000D_
 WHERE IdEmpresa = ?;','1','DATATABLE','mst_Actividades','READ','AC','44363337',GETDATE(),'44363337',GETDATE())</v>
      </c>
    </row>
    <row r="95" spans="1:16" x14ac:dyDescent="0.35">
      <c r="A95" s="1" t="s">
        <v>15</v>
      </c>
      <c r="B95" s="1" t="s">
        <v>392</v>
      </c>
      <c r="C95" s="1" t="s">
        <v>138</v>
      </c>
      <c r="D95" s="1" t="s">
        <v>18</v>
      </c>
      <c r="E95" s="1" t="s">
        <v>1258</v>
      </c>
      <c r="F95" s="1" t="s">
        <v>1902</v>
      </c>
      <c r="G95" s="1" t="s">
        <v>18</v>
      </c>
      <c r="H95" s="1" t="s">
        <v>135</v>
      </c>
      <c r="I95" s="1" t="s">
        <v>69</v>
      </c>
      <c r="J95" s="1" t="s">
        <v>126</v>
      </c>
      <c r="K95" s="1" t="s">
        <v>24</v>
      </c>
      <c r="L95" s="1" t="s">
        <v>1232</v>
      </c>
      <c r="M95" s="1" t="s">
        <v>1424</v>
      </c>
      <c r="N95" s="1" t="s">
        <v>1232</v>
      </c>
      <c r="O95" s="1" t="s">
        <v>1424</v>
      </c>
      <c r="P95" s="6" t="str">
        <f t="shared" si="1"/>
        <v>INSERT INTO mst_QuerysSqlite VALUES('01','094','DESCARGAR DATA mst_Actividades','0','999','-- Id: 084 / NombreQuery: DESCARGAR DATA mst_Actividades _x000D_
EXEC sp_Dgm_Gen_ListarActividades','0','DATATABLE','mst_Actividades','READ','AC','44363337',GETDATE(),'44363337',GETDATE())</v>
      </c>
    </row>
    <row r="96" spans="1:16" x14ac:dyDescent="0.35">
      <c r="A96" s="1" t="s">
        <v>15</v>
      </c>
      <c r="B96" s="1" t="s">
        <v>396</v>
      </c>
      <c r="C96" s="1" t="s">
        <v>141</v>
      </c>
      <c r="D96" s="1" t="s">
        <v>18</v>
      </c>
      <c r="E96" s="1" t="s">
        <v>1258</v>
      </c>
      <c r="F96" s="1" t="s">
        <v>1903</v>
      </c>
      <c r="G96" s="1" t="s">
        <v>29</v>
      </c>
      <c r="H96" s="1" t="s">
        <v>21</v>
      </c>
      <c r="I96" s="1" t="s">
        <v>69</v>
      </c>
      <c r="J96" s="1" t="s">
        <v>143</v>
      </c>
      <c r="K96" s="1" t="s">
        <v>24</v>
      </c>
      <c r="L96" s="1" t="s">
        <v>1232</v>
      </c>
      <c r="M96" s="1" t="s">
        <v>1426</v>
      </c>
      <c r="N96" s="1" t="s">
        <v>1232</v>
      </c>
      <c r="O96" s="1" t="s">
        <v>1426</v>
      </c>
      <c r="P96" s="6" t="str">
        <f t="shared" si="1"/>
        <v>INSERT INTO mst_QuerysSqlite VALUES('01','095','ELIMINAR mst_Actividades','0','999','-- Id: 085 / NombreQuery: ELIMINAR mst_Actividades _x000D_
DELETE FROM mst_Actividades_x000D_
      WHERE IdEmpresa = ? AND _x000D_
            Id = ?;','2','NONQUERY','mst_Actividades','DELETE','AC','44363337',GETDATE(),'44363337',GETDATE())</v>
      </c>
    </row>
    <row r="97" spans="1:16" x14ac:dyDescent="0.35">
      <c r="A97" s="1" t="s">
        <v>15</v>
      </c>
      <c r="B97" s="1" t="s">
        <v>399</v>
      </c>
      <c r="C97" s="1" t="s">
        <v>146</v>
      </c>
      <c r="D97" s="1" t="s">
        <v>18</v>
      </c>
      <c r="E97" s="1" t="s">
        <v>1258</v>
      </c>
      <c r="F97" s="1" t="s">
        <v>1904</v>
      </c>
      <c r="G97" s="1" t="s">
        <v>18</v>
      </c>
      <c r="H97" s="1" t="s">
        <v>21</v>
      </c>
      <c r="I97" s="1" t="s">
        <v>69</v>
      </c>
      <c r="J97" s="1" t="s">
        <v>148</v>
      </c>
      <c r="K97" s="1" t="s">
        <v>24</v>
      </c>
      <c r="L97" s="1" t="s">
        <v>1232</v>
      </c>
      <c r="M97" s="1" t="s">
        <v>1428</v>
      </c>
      <c r="N97" s="1" t="s">
        <v>1232</v>
      </c>
      <c r="O97" s="1" t="s">
        <v>1428</v>
      </c>
      <c r="P97" s="6" t="str">
        <f t="shared" si="1"/>
        <v>INSERT INTO mst_QuerysSqlite VALUES('01','096','ELIMINAR TABLA mst_Actividades','0','999','-- Id: 086 / NombreQuery: ELIMINAR TABLA mst_Actividades _x000D_
DROP TABLE IF EXISTS mst_Actividades;','0','NONQUERY','mst_Actividades','DELETE TABLE','AC','44363337',GETDATE(),'44363337',GETDATE())</v>
      </c>
    </row>
    <row r="98" spans="1:16" x14ac:dyDescent="0.35">
      <c r="A98" s="1" t="s">
        <v>15</v>
      </c>
      <c r="B98" s="1" t="s">
        <v>403</v>
      </c>
      <c r="C98" s="1" t="s">
        <v>150</v>
      </c>
      <c r="D98" s="1" t="s">
        <v>18</v>
      </c>
      <c r="E98" s="1" t="s">
        <v>1258</v>
      </c>
      <c r="F98" s="1" t="s">
        <v>1905</v>
      </c>
      <c r="G98" s="1" t="s">
        <v>51</v>
      </c>
      <c r="H98" s="1" t="s">
        <v>21</v>
      </c>
      <c r="I98" s="1" t="s">
        <v>69</v>
      </c>
      <c r="J98" s="1" t="s">
        <v>152</v>
      </c>
      <c r="K98" s="1" t="s">
        <v>24</v>
      </c>
      <c r="L98" s="1" t="s">
        <v>1232</v>
      </c>
      <c r="M98" s="1" t="s">
        <v>1430</v>
      </c>
      <c r="N98" s="1" t="s">
        <v>1232</v>
      </c>
      <c r="O98" s="1" t="s">
        <v>1430</v>
      </c>
      <c r="P98" s="6" t="str">
        <f t="shared" si="1"/>
        <v>INSERT INTO mst_QuerysSqlite VALUES('01','097','INSERTAR mst_Actividades','0','999','-- Id: 087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);','6','NONQUERY','mst_Actividades','CREATE','AC','44363337',GETDATE(),'44363337',GETDATE())</v>
      </c>
    </row>
    <row r="99" spans="1:16" x14ac:dyDescent="0.35">
      <c r="A99" s="1" t="s">
        <v>15</v>
      </c>
      <c r="B99" s="1" t="s">
        <v>406</v>
      </c>
      <c r="C99" s="1" t="s">
        <v>155</v>
      </c>
      <c r="D99" s="1" t="s">
        <v>18</v>
      </c>
      <c r="E99" s="1" t="s">
        <v>1258</v>
      </c>
      <c r="F99" s="1" t="s">
        <v>1906</v>
      </c>
      <c r="G99" s="1" t="s">
        <v>18</v>
      </c>
      <c r="H99" s="1" t="s">
        <v>21</v>
      </c>
      <c r="I99" s="1" t="s">
        <v>69</v>
      </c>
      <c r="J99" s="1" t="s">
        <v>143</v>
      </c>
      <c r="K99" s="1" t="s">
        <v>24</v>
      </c>
      <c r="L99" s="1" t="s">
        <v>1232</v>
      </c>
      <c r="M99" s="1" t="s">
        <v>1432</v>
      </c>
      <c r="N99" s="1" t="s">
        <v>1232</v>
      </c>
      <c r="O99" s="1" t="s">
        <v>1432</v>
      </c>
      <c r="P99" s="6" t="str">
        <f t="shared" si="1"/>
        <v>INSERT INTO mst_QuerysSqlite VALUES('01','098','LIMPIAR TABLA mst_Actividades','0','999','-- Id: 088 / NombreQuery: LIMPIAR TABLA mst_Actividades _x000D_
DELETE FROM mst_Actividades;','0','NONQUERY','mst_Actividades','DELETE','AC','44363337',GETDATE(),'44363337',GETDATE())</v>
      </c>
    </row>
    <row r="100" spans="1:16" x14ac:dyDescent="0.35">
      <c r="A100" s="1" t="s">
        <v>15</v>
      </c>
      <c r="B100" s="1" t="s">
        <v>410</v>
      </c>
      <c r="C100" s="1" t="s">
        <v>158</v>
      </c>
      <c r="D100" s="1" t="s">
        <v>18</v>
      </c>
      <c r="E100" s="1" t="s">
        <v>1258</v>
      </c>
      <c r="F100" s="1" t="s">
        <v>1907</v>
      </c>
      <c r="G100" s="1" t="s">
        <v>18</v>
      </c>
      <c r="H100" s="1" t="s">
        <v>135</v>
      </c>
      <c r="I100" s="1" t="s">
        <v>69</v>
      </c>
      <c r="J100" s="1" t="s">
        <v>126</v>
      </c>
      <c r="K100" s="1" t="s">
        <v>24</v>
      </c>
      <c r="L100" s="1" t="s">
        <v>1232</v>
      </c>
      <c r="M100" s="1" t="s">
        <v>1434</v>
      </c>
      <c r="N100" s="1" t="s">
        <v>1232</v>
      </c>
      <c r="O100" s="1" t="s">
        <v>1434</v>
      </c>
      <c r="P100" s="6" t="str">
        <f t="shared" si="1"/>
        <v>INSERT INTO mst_QuerysSqlite VALUES('01','099','LISTAR mst_Actividades','0','999','-- Id: 089 / NombreQuery: LISTAR mst_Actividades _x000D_
SELECT *_x000D_
  FROM mst_Actividades;','0','DATATABLE','mst_Actividades','READ','AC','44363337',GETDATE(),'44363337',GETDATE())</v>
      </c>
    </row>
    <row r="101" spans="1:16" x14ac:dyDescent="0.35">
      <c r="A101" s="1" t="s">
        <v>15</v>
      </c>
      <c r="B101" s="1" t="s">
        <v>414</v>
      </c>
      <c r="C101" s="1" t="s">
        <v>162</v>
      </c>
      <c r="D101" s="1" t="s">
        <v>18</v>
      </c>
      <c r="E101" s="1" t="s">
        <v>1258</v>
      </c>
      <c r="F101" s="1" t="s">
        <v>1908</v>
      </c>
      <c r="G101" s="1" t="s">
        <v>29</v>
      </c>
      <c r="H101" s="1" t="s">
        <v>135</v>
      </c>
      <c r="I101" s="1" t="s">
        <v>69</v>
      </c>
      <c r="J101" s="1" t="s">
        <v>126</v>
      </c>
      <c r="K101" s="1" t="s">
        <v>24</v>
      </c>
      <c r="L101" s="1" t="s">
        <v>1232</v>
      </c>
      <c r="M101" s="1" t="s">
        <v>1436</v>
      </c>
      <c r="N101" s="1" t="s">
        <v>1232</v>
      </c>
      <c r="O101" s="1" t="s">
        <v>1436</v>
      </c>
      <c r="P101" s="6" t="str">
        <f t="shared" si="1"/>
        <v>INSERT INTO mst_QuerysSqlite VALUES('01','100','OBTENER mst_Actividades','0','999','-- Id: 090 / NombreQuery: OBTENER mst_Actividades _x000D_
SELECT *_x000D_
  FROM mst_Actividades_x000D_
 WHERE IdEmpresa = ? AND _x000D_
       Id = ?;','2','DATATABLE','mst_Actividades','READ','AC','44363337',GETDATE(),'44363337',GETDATE())</v>
      </c>
    </row>
    <row r="102" spans="1:16" x14ac:dyDescent="0.35">
      <c r="A102" s="1" t="s">
        <v>15</v>
      </c>
      <c r="B102" s="1" t="s">
        <v>417</v>
      </c>
      <c r="C102" s="1" t="s">
        <v>72</v>
      </c>
      <c r="D102" s="1" t="s">
        <v>18</v>
      </c>
      <c r="E102" s="1" t="s">
        <v>73</v>
      </c>
      <c r="F102" s="1" t="s">
        <v>1909</v>
      </c>
      <c r="G102" s="1" t="s">
        <v>18</v>
      </c>
      <c r="H102" s="1" t="s">
        <v>21</v>
      </c>
      <c r="I102" s="1" t="s">
        <v>75</v>
      </c>
      <c r="J102" s="1" t="s">
        <v>23</v>
      </c>
      <c r="K102" s="1" t="s">
        <v>24</v>
      </c>
      <c r="L102" s="1" t="s">
        <v>1232</v>
      </c>
      <c r="M102" s="1" t="s">
        <v>1438</v>
      </c>
      <c r="N102" s="1" t="s">
        <v>1232</v>
      </c>
      <c r="O102" s="1" t="s">
        <v>1438</v>
      </c>
      <c r="P102" s="6" t="str">
        <f t="shared" si="1"/>
        <v>INSERT INTO mst_QuerysSqlite VALUES('01','101','CREAR TABLA mst_Labores','0','10','-- Id: 091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);','0','NONQUERY','mst_Labores','CREATE TABLE','AC','44363337',GETDATE(),'44363337',GETDATE())</v>
      </c>
    </row>
    <row r="103" spans="1:16" x14ac:dyDescent="0.35">
      <c r="A103" s="1" t="s">
        <v>15</v>
      </c>
      <c r="B103" s="1" t="s">
        <v>421</v>
      </c>
      <c r="C103" s="1" t="s">
        <v>321</v>
      </c>
      <c r="D103" s="1" t="s">
        <v>18</v>
      </c>
      <c r="E103" s="1" t="s">
        <v>1258</v>
      </c>
      <c r="F103" s="1" t="s">
        <v>1910</v>
      </c>
      <c r="G103" s="1" t="s">
        <v>51</v>
      </c>
      <c r="H103" s="1" t="s">
        <v>21</v>
      </c>
      <c r="I103" s="1" t="s">
        <v>75</v>
      </c>
      <c r="J103" s="1" t="s">
        <v>131</v>
      </c>
      <c r="K103" s="1" t="s">
        <v>24</v>
      </c>
      <c r="L103" s="1" t="s">
        <v>1232</v>
      </c>
      <c r="M103" s="1" t="s">
        <v>1440</v>
      </c>
      <c r="N103" s="1" t="s">
        <v>1232</v>
      </c>
      <c r="O103" s="1" t="s">
        <v>1440</v>
      </c>
      <c r="P103" s="6" t="str">
        <f t="shared" si="1"/>
        <v>INSERT INTO mst_QuerysSqlite VALUES('01','102','ACTUALIZAR mst_Labores','0','999','-- Id: 092 / NombreQuery: ACTUALIZAR mst_Labores _x000D_
UPDATE mst_Labores_x000D_
   SET Dex = ?,_x000D_
       IdEstado = ?,_x000D_
       IdUsuarioActualiza = ?,_x000D_
       FechaHoraActualizacion = DATETIME(''''now'''',_x000D_
                                         ''''localtime'''') _x000D_
 WHERE IdEmpresa = ? AND _x000D_
       IdActividad = ? AND _x000D_
       Id = ?;','6','NONQUERY','mst_Labores','UPDATE','AC','44363337',GETDATE(),'44363337',GETDATE())</v>
      </c>
    </row>
    <row r="104" spans="1:16" x14ac:dyDescent="0.35">
      <c r="A104" s="1" t="s">
        <v>15</v>
      </c>
      <c r="B104" s="1" t="s">
        <v>425</v>
      </c>
      <c r="C104" s="1" t="s">
        <v>325</v>
      </c>
      <c r="D104" s="1" t="s">
        <v>18</v>
      </c>
      <c r="E104" s="1" t="s">
        <v>1258</v>
      </c>
      <c r="F104" s="1" t="s">
        <v>1911</v>
      </c>
      <c r="G104" s="1" t="s">
        <v>29</v>
      </c>
      <c r="H104" s="1" t="s">
        <v>135</v>
      </c>
      <c r="I104" s="1" t="s">
        <v>75</v>
      </c>
      <c r="J104" s="1" t="s">
        <v>126</v>
      </c>
      <c r="K104" s="1" t="s">
        <v>24</v>
      </c>
      <c r="L104" s="1" t="s">
        <v>1232</v>
      </c>
      <c r="M104" s="1" t="s">
        <v>1442</v>
      </c>
      <c r="N104" s="1" t="s">
        <v>1232</v>
      </c>
      <c r="O104" s="1" t="s">
        <v>1442</v>
      </c>
      <c r="P104" s="6" t="str">
        <f t="shared" si="1"/>
        <v>INSERT INTO mst_QuerysSqlite VALUES('01','103','CLAVE VALOR mst_Labores','0','999','-- Id: 093 / NombreQuery: CLAVE VALOR mst_Labores _x000D_
SELECT Id Clave,_x000D_
       Dex Valor,_x000D_
       Id || '''' | '''' || Dex Concatenado_x000D_
  FROM mst_Labores_x000D_
 WHERE IdEmpresa = ? AND _x000D_
       IdActividad = ?;','2','DATATABLE','mst_Labores','READ','AC','44363337',GETDATE(),'44363337',GETDATE())</v>
      </c>
    </row>
    <row r="105" spans="1:16" x14ac:dyDescent="0.35">
      <c r="A105" s="1" t="s">
        <v>15</v>
      </c>
      <c r="B105" s="1" t="s">
        <v>428</v>
      </c>
      <c r="C105" s="1" t="s">
        <v>328</v>
      </c>
      <c r="D105" s="1" t="s">
        <v>18</v>
      </c>
      <c r="E105" s="1" t="s">
        <v>1258</v>
      </c>
      <c r="F105" s="1" t="s">
        <v>1912</v>
      </c>
      <c r="G105" s="1" t="s">
        <v>18</v>
      </c>
      <c r="H105" s="1" t="s">
        <v>135</v>
      </c>
      <c r="I105" s="1" t="s">
        <v>75</v>
      </c>
      <c r="J105" s="1" t="s">
        <v>126</v>
      </c>
      <c r="K105" s="1" t="s">
        <v>24</v>
      </c>
      <c r="L105" s="1" t="s">
        <v>1232</v>
      </c>
      <c r="M105" s="1" t="s">
        <v>1444</v>
      </c>
      <c r="N105" s="1" t="s">
        <v>1232</v>
      </c>
      <c r="O105" s="1" t="s">
        <v>1444</v>
      </c>
      <c r="P105" s="6" t="str">
        <f t="shared" si="1"/>
        <v>INSERT INTO mst_QuerysSqlite VALUES('01','104','DESCARGAR DATA mst_Labores','0','999','-- Id: 094 / NombreQuery: DESCARGAR DATA mst_Labores _x000D_
EXEC sp_Dgm_Gen_ListarLabores','0','DATATABLE','mst_Labores','READ','AC','44363337',GETDATE(),'44363337',GETDATE())</v>
      </c>
    </row>
    <row r="106" spans="1:16" x14ac:dyDescent="0.35">
      <c r="A106" s="1" t="s">
        <v>15</v>
      </c>
      <c r="B106" s="1" t="s">
        <v>432</v>
      </c>
      <c r="C106" s="1" t="s">
        <v>332</v>
      </c>
      <c r="D106" s="1" t="s">
        <v>18</v>
      </c>
      <c r="E106" s="1" t="s">
        <v>1258</v>
      </c>
      <c r="F106" s="1" t="s">
        <v>1913</v>
      </c>
      <c r="G106" s="1" t="s">
        <v>34</v>
      </c>
      <c r="H106" s="1" t="s">
        <v>21</v>
      </c>
      <c r="I106" s="1" t="s">
        <v>75</v>
      </c>
      <c r="J106" s="1" t="s">
        <v>143</v>
      </c>
      <c r="K106" s="1" t="s">
        <v>24</v>
      </c>
      <c r="L106" s="1" t="s">
        <v>1232</v>
      </c>
      <c r="M106" s="1" t="s">
        <v>1446</v>
      </c>
      <c r="N106" s="1" t="s">
        <v>1232</v>
      </c>
      <c r="O106" s="1" t="s">
        <v>1446</v>
      </c>
      <c r="P106" s="6" t="str">
        <f t="shared" si="1"/>
        <v>INSERT INTO mst_QuerysSqlite VALUES('01','105','ELIMINAR mst_Labores','0','999','-- Id: 095 / NombreQuery: ELIMINAR mst_Labores _x000D_
DELETE FROM mst_Labores_x000D_
      WHERE IdEmpresa = ? AND _x000D_
            IdActividad = ? AND _x000D_
            Id = ?;','3','NONQUERY','mst_Labores','DELETE','AC','44363337',GETDATE(),'44363337',GETDATE())</v>
      </c>
    </row>
    <row r="107" spans="1:16" x14ac:dyDescent="0.35">
      <c r="A107" s="1" t="s">
        <v>15</v>
      </c>
      <c r="B107" s="1" t="s">
        <v>436</v>
      </c>
      <c r="C107" s="1" t="s">
        <v>335</v>
      </c>
      <c r="D107" s="1" t="s">
        <v>18</v>
      </c>
      <c r="E107" s="1" t="s">
        <v>1258</v>
      </c>
      <c r="F107" s="1" t="s">
        <v>1914</v>
      </c>
      <c r="G107" s="1" t="s">
        <v>18</v>
      </c>
      <c r="H107" s="1" t="s">
        <v>21</v>
      </c>
      <c r="I107" s="1" t="s">
        <v>75</v>
      </c>
      <c r="J107" s="1" t="s">
        <v>148</v>
      </c>
      <c r="K107" s="1" t="s">
        <v>24</v>
      </c>
      <c r="L107" s="1" t="s">
        <v>1232</v>
      </c>
      <c r="M107" s="1" t="s">
        <v>1448</v>
      </c>
      <c r="N107" s="1" t="s">
        <v>1232</v>
      </c>
      <c r="O107" s="1" t="s">
        <v>1448</v>
      </c>
      <c r="P107" s="6" t="str">
        <f t="shared" si="1"/>
        <v>INSERT INTO mst_QuerysSqlite VALUES('01','106','ELIMINAR TABLA mst_Labores','0','999','-- Id: 096 / NombreQuery: ELIMINAR TABLA mst_Labores _x000D_
DROP TABLE IF EXISTS mst_Labores;','0','NONQUERY','mst_Labores','DELETE TABLE','AC','44363337',GETDATE(),'44363337',GETDATE())</v>
      </c>
    </row>
    <row r="108" spans="1:16" x14ac:dyDescent="0.35">
      <c r="A108" s="1" t="s">
        <v>15</v>
      </c>
      <c r="B108" s="1" t="s">
        <v>439</v>
      </c>
      <c r="C108" s="1" t="s">
        <v>339</v>
      </c>
      <c r="D108" s="1" t="s">
        <v>18</v>
      </c>
      <c r="E108" s="1" t="s">
        <v>1258</v>
      </c>
      <c r="F108" s="1" t="s">
        <v>1915</v>
      </c>
      <c r="G108" s="1" t="s">
        <v>56</v>
      </c>
      <c r="H108" s="1" t="s">
        <v>21</v>
      </c>
      <c r="I108" s="1" t="s">
        <v>75</v>
      </c>
      <c r="J108" s="1" t="s">
        <v>152</v>
      </c>
      <c r="K108" s="1" t="s">
        <v>24</v>
      </c>
      <c r="L108" s="1" t="s">
        <v>1232</v>
      </c>
      <c r="M108" s="1" t="s">
        <v>1450</v>
      </c>
      <c r="N108" s="1" t="s">
        <v>1232</v>
      </c>
      <c r="O108" s="1" t="s">
        <v>1450</v>
      </c>
      <c r="P108" s="6" t="str">
        <f t="shared" si="1"/>
        <v>INSERT INTO mst_QuerysSqlite VALUES('01','107','INSERTAR mst_Labores','0','999','-- Id: 097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);','7','NONQUERY','mst_Labores','CREATE','AC','44363337',GETDATE(),'44363337',GETDATE())</v>
      </c>
    </row>
    <row r="109" spans="1:16" x14ac:dyDescent="0.35">
      <c r="A109" s="1" t="s">
        <v>15</v>
      </c>
      <c r="B109" s="1" t="s">
        <v>443</v>
      </c>
      <c r="C109" s="1" t="s">
        <v>342</v>
      </c>
      <c r="D109" s="1" t="s">
        <v>18</v>
      </c>
      <c r="E109" s="1" t="s">
        <v>1258</v>
      </c>
      <c r="F109" s="1" t="s">
        <v>1916</v>
      </c>
      <c r="G109" s="1" t="s">
        <v>18</v>
      </c>
      <c r="H109" s="1" t="s">
        <v>21</v>
      </c>
      <c r="I109" s="1" t="s">
        <v>75</v>
      </c>
      <c r="J109" s="1" t="s">
        <v>143</v>
      </c>
      <c r="K109" s="1" t="s">
        <v>24</v>
      </c>
      <c r="L109" s="1" t="s">
        <v>1232</v>
      </c>
      <c r="M109" s="1" t="s">
        <v>1452</v>
      </c>
      <c r="N109" s="1" t="s">
        <v>1232</v>
      </c>
      <c r="O109" s="1" t="s">
        <v>1452</v>
      </c>
      <c r="P109" s="6" t="str">
        <f t="shared" si="1"/>
        <v>INSERT INTO mst_QuerysSqlite VALUES('01','108','LIMPIAR TABLA mst_Labores','0','999','-- Id: 098 / NombreQuery: LIMPIAR TABLA mst_Labores _x000D_
DELETE FROM mst_Labores;','0','NONQUERY','mst_Labores','DELETE','AC','44363337',GETDATE(),'44363337',GETDATE())</v>
      </c>
    </row>
    <row r="110" spans="1:16" x14ac:dyDescent="0.35">
      <c r="A110" s="1" t="s">
        <v>15</v>
      </c>
      <c r="B110" s="1" t="s">
        <v>447</v>
      </c>
      <c r="C110" s="1" t="s">
        <v>346</v>
      </c>
      <c r="D110" s="1" t="s">
        <v>18</v>
      </c>
      <c r="E110" s="1" t="s">
        <v>1258</v>
      </c>
      <c r="F110" s="1" t="s">
        <v>1917</v>
      </c>
      <c r="G110" s="1" t="s">
        <v>18</v>
      </c>
      <c r="H110" s="1" t="s">
        <v>135</v>
      </c>
      <c r="I110" s="1" t="s">
        <v>75</v>
      </c>
      <c r="J110" s="1" t="s">
        <v>126</v>
      </c>
      <c r="K110" s="1" t="s">
        <v>24</v>
      </c>
      <c r="L110" s="1" t="s">
        <v>1232</v>
      </c>
      <c r="M110" s="1" t="s">
        <v>1454</v>
      </c>
      <c r="N110" s="1" t="s">
        <v>1232</v>
      </c>
      <c r="O110" s="1" t="s">
        <v>1454</v>
      </c>
      <c r="P110" s="6" t="str">
        <f t="shared" si="1"/>
        <v>INSERT INTO mst_QuerysSqlite VALUES('01','109','LISTAR mst_Labores','0','999','-- Id: 099 / NombreQuery: LISTAR mst_Labores _x000D_
SELECT *_x000D_
  FROM mst_Labores;','0','DATATABLE','mst_Labores','READ','AC','44363337',GETDATE(),'44363337',GETDATE())</v>
      </c>
    </row>
    <row r="111" spans="1:16" x14ac:dyDescent="0.35">
      <c r="A111" s="1" t="s">
        <v>15</v>
      </c>
      <c r="B111" s="1" t="s">
        <v>451</v>
      </c>
      <c r="C111" s="1" t="s">
        <v>349</v>
      </c>
      <c r="D111" s="1" t="s">
        <v>18</v>
      </c>
      <c r="E111" s="1" t="s">
        <v>1258</v>
      </c>
      <c r="F111" s="1" t="s">
        <v>1918</v>
      </c>
      <c r="G111" s="1" t="s">
        <v>34</v>
      </c>
      <c r="H111" s="1" t="s">
        <v>135</v>
      </c>
      <c r="I111" s="1" t="s">
        <v>75</v>
      </c>
      <c r="J111" s="1" t="s">
        <v>126</v>
      </c>
      <c r="K111" s="1" t="s">
        <v>24</v>
      </c>
      <c r="L111" s="1" t="s">
        <v>1232</v>
      </c>
      <c r="M111" s="1" t="s">
        <v>1456</v>
      </c>
      <c r="N111" s="1" t="s">
        <v>1232</v>
      </c>
      <c r="O111" s="1" t="s">
        <v>1456</v>
      </c>
      <c r="P111" s="6" t="str">
        <f t="shared" si="1"/>
        <v>INSERT INTO mst_QuerysSqlite VALUES('01','110','OBTENER mst_Labores','0','999','-- Id: 100 / NombreQuery: OBTENER mst_Labores _x000D_
SELECT *_x000D_
  FROM mst_Labores_x000D_
 WHERE IdEmpresa = ? AND _x000D_
       IdActividad = ? AND _x000D_
       Id = ?;','3','DATATABLE','mst_Labores','READ','AC','44363337',GETDATE(),'44363337',GETDATE())</v>
      </c>
    </row>
    <row r="112" spans="1:16" x14ac:dyDescent="0.35">
      <c r="A112" s="1" t="s">
        <v>15</v>
      </c>
      <c r="B112" s="1" t="s">
        <v>455</v>
      </c>
      <c r="C112" s="1" t="s">
        <v>77</v>
      </c>
      <c r="D112" s="1" t="s">
        <v>18</v>
      </c>
      <c r="E112" s="1" t="s">
        <v>78</v>
      </c>
      <c r="F112" s="1" t="s">
        <v>1919</v>
      </c>
      <c r="G112" s="1" t="s">
        <v>18</v>
      </c>
      <c r="H112" s="1" t="s">
        <v>21</v>
      </c>
      <c r="I112" s="1" t="s">
        <v>80</v>
      </c>
      <c r="J112" s="1" t="s">
        <v>23</v>
      </c>
      <c r="K112" s="1" t="s">
        <v>24</v>
      </c>
      <c r="L112" s="1" t="s">
        <v>1232</v>
      </c>
      <c r="M112" s="1" t="s">
        <v>1458</v>
      </c>
      <c r="N112" s="1" t="s">
        <v>1232</v>
      </c>
      <c r="O112" s="1" t="s">
        <v>1458</v>
      </c>
      <c r="P112" s="6" t="str">
        <f t="shared" si="1"/>
        <v>INSERT INTO mst_QuerysSqlite VALUES('01','111','CREAR TABLA mst_Consumidores','0','11','-- Id: 101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);','0','NONQUERY','mst_Consumidores','CREATE TABLE','AC','44363337',GETDATE(),'44363337',GETDATE())</v>
      </c>
    </row>
    <row r="113" spans="1:16" x14ac:dyDescent="0.35">
      <c r="A113" s="1" t="s">
        <v>15</v>
      </c>
      <c r="B113" s="1" t="s">
        <v>458</v>
      </c>
      <c r="C113" s="1" t="s">
        <v>166</v>
      </c>
      <c r="D113" s="1" t="s">
        <v>18</v>
      </c>
      <c r="E113" s="1" t="s">
        <v>1258</v>
      </c>
      <c r="F113" s="1" t="s">
        <v>1920</v>
      </c>
      <c r="G113" s="1" t="s">
        <v>45</v>
      </c>
      <c r="H113" s="1" t="s">
        <v>21</v>
      </c>
      <c r="I113" s="1" t="s">
        <v>80</v>
      </c>
      <c r="J113" s="1" t="s">
        <v>131</v>
      </c>
      <c r="K113" s="1" t="s">
        <v>24</v>
      </c>
      <c r="L113" s="1" t="s">
        <v>1232</v>
      </c>
      <c r="M113" s="1" t="s">
        <v>1460</v>
      </c>
      <c r="N113" s="1" t="s">
        <v>1232</v>
      </c>
      <c r="O113" s="1" t="s">
        <v>1460</v>
      </c>
      <c r="P113" s="6" t="str">
        <f t="shared" si="1"/>
        <v>INSERT INTO mst_QuerysSqlite VALUES('01','112','ACTUALIZAR mst_Consumidores','0','999','-- Id: 102 / NombreQuery: ACTUALIZAR mst_Consumidores _x000D_
UPDATE mst_Consumidores_x000D_
   SET Dex = ?,_x000D_
       IdEstado = ?,_x000D_
       IdUsuarioActualiza = ?,_x000D_
       FechaHoraActualizacion = DATETIME(''''now'''',_x000D_
                                         ''''localtime'''') _x000D_
 WHERE IdEmpresa = ? AND _x000D_
       Id = ?;','5','NONQUERY','mst_Consumidores','UPDATE','AC','44363337',GETDATE(),'44363337',GETDATE())</v>
      </c>
    </row>
    <row r="114" spans="1:16" x14ac:dyDescent="0.35">
      <c r="A114" s="1" t="s">
        <v>15</v>
      </c>
      <c r="B114" s="1" t="s">
        <v>462</v>
      </c>
      <c r="C114" s="1" t="s">
        <v>169</v>
      </c>
      <c r="D114" s="1" t="s">
        <v>18</v>
      </c>
      <c r="E114" s="1" t="s">
        <v>1258</v>
      </c>
      <c r="F114" s="1" t="s">
        <v>1921</v>
      </c>
      <c r="G114" s="1" t="s">
        <v>19</v>
      </c>
      <c r="H114" s="1" t="s">
        <v>135</v>
      </c>
      <c r="I114" s="1" t="s">
        <v>80</v>
      </c>
      <c r="J114" s="1" t="s">
        <v>126</v>
      </c>
      <c r="K114" s="1" t="s">
        <v>24</v>
      </c>
      <c r="L114" s="1" t="s">
        <v>1232</v>
      </c>
      <c r="M114" s="1" t="s">
        <v>1462</v>
      </c>
      <c r="N114" s="1" t="s">
        <v>1232</v>
      </c>
      <c r="O114" s="1" t="s">
        <v>1462</v>
      </c>
      <c r="P114" s="6" t="str">
        <f t="shared" si="1"/>
        <v>INSERT INTO mst_QuerysSqlite VALUES('01','113','CLAVE VALOR mst_Consumidores','0','999','-- Id: 103 / NombreQuery: CLAVE VALOR mst_Consumidores _x000D_
SELECT Id Clave,_x000D_
       Dex Valor,_x000D_
       Id || '''' | '''' || Dex Concatenado_x000D_
  FROM mst_Consumidores_x000D_
 WHERE IdEmpresa = ?;','1','DATATABLE','mst_Consumidores','READ','AC','44363337',GETDATE(),'44363337',GETDATE())</v>
      </c>
    </row>
    <row r="115" spans="1:16" x14ac:dyDescent="0.35">
      <c r="A115" s="1" t="s">
        <v>15</v>
      </c>
      <c r="B115" s="1" t="s">
        <v>466</v>
      </c>
      <c r="C115" s="1" t="s">
        <v>173</v>
      </c>
      <c r="D115" s="1" t="s">
        <v>18</v>
      </c>
      <c r="E115" s="1" t="s">
        <v>1258</v>
      </c>
      <c r="F115" s="1" t="s">
        <v>1922</v>
      </c>
      <c r="G115" s="1" t="s">
        <v>18</v>
      </c>
      <c r="H115" s="1" t="s">
        <v>135</v>
      </c>
      <c r="I115" s="1" t="s">
        <v>80</v>
      </c>
      <c r="J115" s="1" t="s">
        <v>126</v>
      </c>
      <c r="K115" s="1" t="s">
        <v>24</v>
      </c>
      <c r="L115" s="1" t="s">
        <v>1232</v>
      </c>
      <c r="M115" s="1" t="s">
        <v>1464</v>
      </c>
      <c r="N115" s="1" t="s">
        <v>1232</v>
      </c>
      <c r="O115" s="1" t="s">
        <v>1464</v>
      </c>
      <c r="P115" s="6" t="str">
        <f t="shared" si="1"/>
        <v>INSERT INTO mst_QuerysSqlite VALUES('01','114','DESCARGAR DATA mst_Consumidores','0','999','-- Id: 104 / NombreQuery: DESCARGAR DATA mst_Consumidores _x000D_
EXEC sp_Dgm_Gen_ListarConsumidores','0','DATATABLE','mst_Consumidores','READ','AC','44363337',GETDATE(),'44363337',GETDATE())</v>
      </c>
    </row>
    <row r="116" spans="1:16" x14ac:dyDescent="0.35">
      <c r="A116" s="1" t="s">
        <v>15</v>
      </c>
      <c r="B116" s="1" t="s">
        <v>469</v>
      </c>
      <c r="C116" s="1" t="s">
        <v>176</v>
      </c>
      <c r="D116" s="1" t="s">
        <v>18</v>
      </c>
      <c r="E116" s="1" t="s">
        <v>1258</v>
      </c>
      <c r="F116" s="1" t="s">
        <v>1923</v>
      </c>
      <c r="G116" s="1" t="s">
        <v>29</v>
      </c>
      <c r="H116" s="1" t="s">
        <v>21</v>
      </c>
      <c r="I116" s="1" t="s">
        <v>80</v>
      </c>
      <c r="J116" s="1" t="s">
        <v>143</v>
      </c>
      <c r="K116" s="1" t="s">
        <v>24</v>
      </c>
      <c r="L116" s="1" t="s">
        <v>1232</v>
      </c>
      <c r="M116" s="1" t="s">
        <v>1466</v>
      </c>
      <c r="N116" s="1" t="s">
        <v>1232</v>
      </c>
      <c r="O116" s="1" t="s">
        <v>1466</v>
      </c>
      <c r="P116" s="6" t="str">
        <f t="shared" si="1"/>
        <v>INSERT INTO mst_QuerysSqlite VALUES('01','115','ELIMINAR mst_Consumidores','0','999','-- Id: 105 / NombreQuery: ELIMINAR mst_Consumidores _x000D_
DELETE FROM mst_Consumidores_x000D_
      WHERE IdEmpresa = ? AND _x000D_
            Id = ?;','2','NONQUERY','mst_Consumidores','DELETE','AC','44363337',GETDATE(),'44363337',GETDATE())</v>
      </c>
    </row>
    <row r="117" spans="1:16" x14ac:dyDescent="0.35">
      <c r="A117" s="1" t="s">
        <v>15</v>
      </c>
      <c r="B117" s="1" t="s">
        <v>473</v>
      </c>
      <c r="C117" s="1" t="s">
        <v>180</v>
      </c>
      <c r="D117" s="1" t="s">
        <v>18</v>
      </c>
      <c r="E117" s="1" t="s">
        <v>1258</v>
      </c>
      <c r="F117" s="1" t="s">
        <v>1924</v>
      </c>
      <c r="G117" s="1" t="s">
        <v>18</v>
      </c>
      <c r="H117" s="1" t="s">
        <v>21</v>
      </c>
      <c r="I117" s="1" t="s">
        <v>80</v>
      </c>
      <c r="J117" s="1" t="s">
        <v>148</v>
      </c>
      <c r="K117" s="1" t="s">
        <v>24</v>
      </c>
      <c r="L117" s="1" t="s">
        <v>1232</v>
      </c>
      <c r="M117" s="1" t="s">
        <v>1468</v>
      </c>
      <c r="N117" s="1" t="s">
        <v>1232</v>
      </c>
      <c r="O117" s="1" t="s">
        <v>1468</v>
      </c>
      <c r="P117" s="6" t="str">
        <f t="shared" si="1"/>
        <v>INSERT INTO mst_QuerysSqlite VALUES('01','116','ELIMINAR TABLA mst_Consumidores','0','999','-- Id: 106 / NombreQuery: ELIMINAR TABLA mst_Consumidores _x000D_
DROP TABLE IF EXISTS mst_Consumidores;','0','NONQUERY','mst_Consumidores','DELETE TABLE','AC','44363337',GETDATE(),'44363337',GETDATE())</v>
      </c>
    </row>
    <row r="118" spans="1:16" x14ac:dyDescent="0.35">
      <c r="A118" s="1" t="s">
        <v>15</v>
      </c>
      <c r="B118" s="1" t="s">
        <v>477</v>
      </c>
      <c r="C118" s="1" t="s">
        <v>183</v>
      </c>
      <c r="D118" s="1" t="s">
        <v>18</v>
      </c>
      <c r="E118" s="1" t="s">
        <v>1258</v>
      </c>
      <c r="F118" s="1" t="s">
        <v>1925</v>
      </c>
      <c r="G118" s="1" t="s">
        <v>51</v>
      </c>
      <c r="H118" s="1" t="s">
        <v>21</v>
      </c>
      <c r="I118" s="1" t="s">
        <v>80</v>
      </c>
      <c r="J118" s="1" t="s">
        <v>152</v>
      </c>
      <c r="K118" s="1" t="s">
        <v>24</v>
      </c>
      <c r="L118" s="1" t="s">
        <v>1232</v>
      </c>
      <c r="M118" s="1" t="s">
        <v>1470</v>
      </c>
      <c r="N118" s="1" t="s">
        <v>1232</v>
      </c>
      <c r="O118" s="1" t="s">
        <v>1470</v>
      </c>
      <c r="P118" s="6" t="str">
        <f t="shared" si="1"/>
        <v>INSERT INTO mst_QuerysSqlite VALUES('01','117','INSERTAR mst_Consumidores','0','999','-- Id: 107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);','6','NONQUERY','mst_Consumidores','CREATE','AC','44363337',GETDATE(),'44363337',GETDATE())</v>
      </c>
    </row>
    <row r="119" spans="1:16" x14ac:dyDescent="0.35">
      <c r="A119" s="1" t="s">
        <v>15</v>
      </c>
      <c r="B119" s="1" t="s">
        <v>481</v>
      </c>
      <c r="C119" s="1" t="s">
        <v>187</v>
      </c>
      <c r="D119" s="1" t="s">
        <v>18</v>
      </c>
      <c r="E119" s="1" t="s">
        <v>1258</v>
      </c>
      <c r="F119" s="1" t="s">
        <v>1926</v>
      </c>
      <c r="G119" s="1" t="s">
        <v>18</v>
      </c>
      <c r="H119" s="1" t="s">
        <v>21</v>
      </c>
      <c r="I119" s="1" t="s">
        <v>80</v>
      </c>
      <c r="J119" s="1" t="s">
        <v>143</v>
      </c>
      <c r="K119" s="1" t="s">
        <v>24</v>
      </c>
      <c r="L119" s="1" t="s">
        <v>1232</v>
      </c>
      <c r="M119" s="1" t="s">
        <v>1472</v>
      </c>
      <c r="N119" s="1" t="s">
        <v>1232</v>
      </c>
      <c r="O119" s="1" t="s">
        <v>1472</v>
      </c>
      <c r="P119" s="6" t="str">
        <f t="shared" si="1"/>
        <v>INSERT INTO mst_QuerysSqlite VALUES('01','118','LIMPIAR TABLA mst_Consumidores','0','999','-- Id: 108 / NombreQuery: LIMPIAR TABLA mst_Consumidores _x000D_
DELETE FROM mst_Consumidores;','0','NONQUERY','mst_Consumidores','DELETE','AC','44363337',GETDATE(),'44363337',GETDATE())</v>
      </c>
    </row>
    <row r="120" spans="1:16" x14ac:dyDescent="0.35">
      <c r="A120" s="1" t="s">
        <v>15</v>
      </c>
      <c r="B120" s="1" t="s">
        <v>485</v>
      </c>
      <c r="C120" s="1" t="s">
        <v>190</v>
      </c>
      <c r="D120" s="1" t="s">
        <v>18</v>
      </c>
      <c r="E120" s="1" t="s">
        <v>1258</v>
      </c>
      <c r="F120" s="1" t="s">
        <v>1927</v>
      </c>
      <c r="G120" s="1" t="s">
        <v>18</v>
      </c>
      <c r="H120" s="1" t="s">
        <v>135</v>
      </c>
      <c r="I120" s="1" t="s">
        <v>80</v>
      </c>
      <c r="J120" s="1" t="s">
        <v>126</v>
      </c>
      <c r="K120" s="1" t="s">
        <v>24</v>
      </c>
      <c r="L120" s="1" t="s">
        <v>1232</v>
      </c>
      <c r="M120" s="1" t="s">
        <v>1474</v>
      </c>
      <c r="N120" s="1" t="s">
        <v>1232</v>
      </c>
      <c r="O120" s="1" t="s">
        <v>1474</v>
      </c>
      <c r="P120" s="6" t="str">
        <f t="shared" si="1"/>
        <v>INSERT INTO mst_QuerysSqlite VALUES('01','119','LISTAR mst_Consumidores','0','999','-- Id: 109 / NombreQuery: LISTAR mst_Consumidores _x000D_
SELECT *_x000D_
  FROM mst_Consumidores;','0','DATATABLE','mst_Consumidores','READ','AC','44363337',GETDATE(),'44363337',GETDATE())</v>
      </c>
    </row>
    <row r="121" spans="1:16" x14ac:dyDescent="0.35">
      <c r="A121" s="1" t="s">
        <v>15</v>
      </c>
      <c r="B121" s="1" t="s">
        <v>488</v>
      </c>
      <c r="C121" s="1" t="s">
        <v>194</v>
      </c>
      <c r="D121" s="1" t="s">
        <v>18</v>
      </c>
      <c r="E121" s="1" t="s">
        <v>1258</v>
      </c>
      <c r="F121" s="1" t="s">
        <v>1928</v>
      </c>
      <c r="G121" s="1" t="s">
        <v>29</v>
      </c>
      <c r="H121" s="1" t="s">
        <v>135</v>
      </c>
      <c r="I121" s="1" t="s">
        <v>80</v>
      </c>
      <c r="J121" s="1" t="s">
        <v>126</v>
      </c>
      <c r="K121" s="1" t="s">
        <v>24</v>
      </c>
      <c r="L121" s="1" t="s">
        <v>1232</v>
      </c>
      <c r="M121" s="1" t="s">
        <v>1476</v>
      </c>
      <c r="N121" s="1" t="s">
        <v>1232</v>
      </c>
      <c r="O121" s="1" t="s">
        <v>1476</v>
      </c>
      <c r="P121" s="6" t="str">
        <f t="shared" si="1"/>
        <v>INSERT INTO mst_QuerysSqlite VALUES('01','120','OBTENER mst_Consumidores','0','999','-- Id: 110 / NombreQuery: OBTENER mst_Consumidores _x000D_
SELECT *_x000D_
  FROM mst_Consumidores_x000D_
 WHERE IdEmpresa = ? AND _x000D_
       Id = ?;','2','DATATABLE','mst_Consumidores','READ','AC','44363337',GETDATE(),'44363337',GETDATE())</v>
      </c>
    </row>
    <row r="122" spans="1:16" x14ac:dyDescent="0.35">
      <c r="A122" s="1" t="s">
        <v>15</v>
      </c>
      <c r="B122" s="1" t="s">
        <v>492</v>
      </c>
      <c r="C122" s="1" t="s">
        <v>113</v>
      </c>
      <c r="D122" s="1" t="s">
        <v>18</v>
      </c>
      <c r="E122" s="1" t="s">
        <v>84</v>
      </c>
      <c r="F122" s="1" t="s">
        <v>1929</v>
      </c>
      <c r="G122" s="1" t="s">
        <v>18</v>
      </c>
      <c r="H122" s="1" t="s">
        <v>21</v>
      </c>
      <c r="I122" s="1" t="s">
        <v>115</v>
      </c>
      <c r="J122" s="1" t="s">
        <v>23</v>
      </c>
      <c r="K122" s="1" t="s">
        <v>24</v>
      </c>
      <c r="L122" s="1" t="s">
        <v>1232</v>
      </c>
      <c r="M122" s="1" t="s">
        <v>1478</v>
      </c>
      <c r="N122" s="1" t="s">
        <v>1232</v>
      </c>
      <c r="O122" s="1" t="s">
        <v>1478</v>
      </c>
      <c r="P122" s="6" t="str">
        <f t="shared" si="1"/>
        <v>INSERT INTO mst_QuerysSqlite VALUES('01','121','CREAR TABLA mst_Turnos','0','12','-- Id: 111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);','0','NONQUERY','mst_Turnos','CREATE TABLE','AC','44363337',GETDATE(),'44363337',GETDATE())</v>
      </c>
    </row>
    <row r="123" spans="1:16" x14ac:dyDescent="0.35">
      <c r="A123" s="1" t="s">
        <v>15</v>
      </c>
      <c r="B123" s="1" t="s">
        <v>495</v>
      </c>
      <c r="C123" s="1" t="s">
        <v>486</v>
      </c>
      <c r="D123" s="1" t="s">
        <v>18</v>
      </c>
      <c r="E123" s="1" t="s">
        <v>1258</v>
      </c>
      <c r="F123" s="1" t="s">
        <v>1930</v>
      </c>
      <c r="G123" s="1" t="s">
        <v>45</v>
      </c>
      <c r="H123" s="1" t="s">
        <v>21</v>
      </c>
      <c r="I123" s="1" t="s">
        <v>115</v>
      </c>
      <c r="J123" s="1" t="s">
        <v>131</v>
      </c>
      <c r="K123" s="1" t="s">
        <v>24</v>
      </c>
      <c r="L123" s="1" t="s">
        <v>1232</v>
      </c>
      <c r="M123" s="1" t="s">
        <v>1480</v>
      </c>
      <c r="N123" s="1" t="s">
        <v>1232</v>
      </c>
      <c r="O123" s="1" t="s">
        <v>1480</v>
      </c>
      <c r="P123" s="6" t="str">
        <f t="shared" si="1"/>
        <v>INSERT INTO mst_QuerysSqlite VALUES('01','122','ACTUALIZAR mst_Turnos','0','999','-- Id: 112 / NombreQuery: ACTUALIZAR mst_Turnos _x000D_
UPDATE mst_Turnos_x000D_
   SET Dex = ?,_x000D_
       IdEstado = ?,_x000D_
       IdUsuarioActualiza = ?,_x000D_
       FechaHoraActualiza = DATETIME(''''now'''',_x000D_
                                     ''''localtime'''') _x000D_
 WHERE IdEmpresa = ? AND _x000D_
       Id = ?;','5','NONQUERY','mst_Turnos','UPDATE','AC','44363337',GETDATE(),'44363337',GETDATE())</v>
      </c>
    </row>
    <row r="124" spans="1:16" x14ac:dyDescent="0.35">
      <c r="A124" s="1" t="s">
        <v>15</v>
      </c>
      <c r="B124" s="1" t="s">
        <v>499</v>
      </c>
      <c r="C124" s="1" t="s">
        <v>489</v>
      </c>
      <c r="D124" s="1" t="s">
        <v>18</v>
      </c>
      <c r="E124" s="1" t="s">
        <v>1258</v>
      </c>
      <c r="F124" s="1" t="s">
        <v>1931</v>
      </c>
      <c r="G124" s="1" t="s">
        <v>19</v>
      </c>
      <c r="H124" s="1" t="s">
        <v>135</v>
      </c>
      <c r="I124" s="1" t="s">
        <v>115</v>
      </c>
      <c r="J124" s="1" t="s">
        <v>126</v>
      </c>
      <c r="K124" s="1" t="s">
        <v>24</v>
      </c>
      <c r="L124" s="1" t="s">
        <v>1232</v>
      </c>
      <c r="M124" s="1" t="s">
        <v>1482</v>
      </c>
      <c r="N124" s="1" t="s">
        <v>1232</v>
      </c>
      <c r="O124" s="1" t="s">
        <v>1482</v>
      </c>
      <c r="P124" s="6" t="str">
        <f t="shared" si="1"/>
        <v>INSERT INTO mst_QuerysSqlite VALUES('01','123','CLAVE VALOR mst_Turnos','0','999','-- Id: 113 / NombreQuery: CLAVE VALOR mst_Turnos _x000D_
SELECT Id Clave,_x000D_
       Dex Valor,_x000D_
       Id || '''' | '''' || Dex Concatenado_x000D_
  FROM mst_Turnos_x000D_
 WHERE IdEmpresa = ?;','1','DATATABLE','mst_Turnos','READ','AC','44363337',GETDATE(),'44363337',GETDATE())</v>
      </c>
    </row>
    <row r="125" spans="1:16" x14ac:dyDescent="0.35">
      <c r="A125" s="1" t="s">
        <v>15</v>
      </c>
      <c r="B125" s="1" t="s">
        <v>503</v>
      </c>
      <c r="C125" s="1" t="s">
        <v>493</v>
      </c>
      <c r="D125" s="1" t="s">
        <v>18</v>
      </c>
      <c r="E125" s="1" t="s">
        <v>1258</v>
      </c>
      <c r="F125" s="1" t="s">
        <v>1932</v>
      </c>
      <c r="G125" s="1" t="s">
        <v>18</v>
      </c>
      <c r="H125" s="1" t="s">
        <v>135</v>
      </c>
      <c r="I125" s="1" t="s">
        <v>115</v>
      </c>
      <c r="J125" s="1" t="s">
        <v>126</v>
      </c>
      <c r="K125" s="1" t="s">
        <v>24</v>
      </c>
      <c r="L125" s="1" t="s">
        <v>1232</v>
      </c>
      <c r="M125" s="1" t="s">
        <v>1484</v>
      </c>
      <c r="N125" s="1" t="s">
        <v>1232</v>
      </c>
      <c r="O125" s="1" t="s">
        <v>1484</v>
      </c>
      <c r="P125" s="6" t="str">
        <f t="shared" si="1"/>
        <v>INSERT INTO mst_QuerysSqlite VALUES('01','124','DESCARGAR DATA mst_Turnos','0','999','-- Id: 114 / NombreQuery: DESCARGAR DATA mst_Turnos _x000D_
EXEC sp_Dgm_Gen_ListarTurnos','0','DATATABLE','mst_Turnos','READ','AC','44363337',GETDATE(),'44363337',GETDATE())</v>
      </c>
    </row>
    <row r="126" spans="1:16" x14ac:dyDescent="0.35">
      <c r="A126" s="1" t="s">
        <v>15</v>
      </c>
      <c r="B126" s="1" t="s">
        <v>507</v>
      </c>
      <c r="C126" s="1" t="s">
        <v>496</v>
      </c>
      <c r="D126" s="1" t="s">
        <v>18</v>
      </c>
      <c r="E126" s="1" t="s">
        <v>1258</v>
      </c>
      <c r="F126" s="1" t="s">
        <v>1933</v>
      </c>
      <c r="G126" s="1" t="s">
        <v>29</v>
      </c>
      <c r="H126" s="1" t="s">
        <v>21</v>
      </c>
      <c r="I126" s="1" t="s">
        <v>115</v>
      </c>
      <c r="J126" s="1" t="s">
        <v>143</v>
      </c>
      <c r="K126" s="1" t="s">
        <v>24</v>
      </c>
      <c r="L126" s="1" t="s">
        <v>1232</v>
      </c>
      <c r="M126" s="1" t="s">
        <v>1486</v>
      </c>
      <c r="N126" s="1" t="s">
        <v>1232</v>
      </c>
      <c r="O126" s="1" t="s">
        <v>1486</v>
      </c>
      <c r="P126" s="6" t="str">
        <f t="shared" si="1"/>
        <v>INSERT INTO mst_QuerysSqlite VALUES('01','125','ELIMINAR mst_Turnos','0','999','-- Id: 115 / NombreQuery: ELIMINAR mst_Turnos _x000D_
DELETE FROM mst_Turnos_x000D_
      WHERE IdEmpresa = ? AND _x000D_
            Id = ?;','2','NONQUERY','mst_Turnos','DELETE','AC','44363337',GETDATE(),'44363337',GETDATE())</v>
      </c>
    </row>
    <row r="127" spans="1:16" x14ac:dyDescent="0.35">
      <c r="A127" s="1" t="s">
        <v>15</v>
      </c>
      <c r="B127" s="1" t="s">
        <v>510</v>
      </c>
      <c r="C127" s="1" t="s">
        <v>500</v>
      </c>
      <c r="D127" s="1" t="s">
        <v>18</v>
      </c>
      <c r="E127" s="1" t="s">
        <v>1258</v>
      </c>
      <c r="F127" s="1" t="s">
        <v>1934</v>
      </c>
      <c r="G127" s="1" t="s">
        <v>18</v>
      </c>
      <c r="H127" s="1" t="s">
        <v>21</v>
      </c>
      <c r="I127" s="1" t="s">
        <v>115</v>
      </c>
      <c r="J127" s="1" t="s">
        <v>148</v>
      </c>
      <c r="K127" s="1" t="s">
        <v>24</v>
      </c>
      <c r="L127" s="1" t="s">
        <v>1232</v>
      </c>
      <c r="M127" s="1" t="s">
        <v>1488</v>
      </c>
      <c r="N127" s="1" t="s">
        <v>1232</v>
      </c>
      <c r="O127" s="1" t="s">
        <v>1488</v>
      </c>
      <c r="P127" s="6" t="str">
        <f t="shared" si="1"/>
        <v>INSERT INTO mst_QuerysSqlite VALUES('01','126','ELIMINAR TABLA mst_Turnos','0','999','-- Id: 116 / NombreQuery: ELIMINAR TABLA mst_Turnos _x000D_
DROP TABLE IF EXISTS mst_Turnos;','0','NONQUERY','mst_Turnos','DELETE TABLE','AC','44363337',GETDATE(),'44363337',GETDATE())</v>
      </c>
    </row>
    <row r="128" spans="1:16" x14ac:dyDescent="0.35">
      <c r="A128" s="1" t="s">
        <v>15</v>
      </c>
      <c r="B128" s="1" t="s">
        <v>514</v>
      </c>
      <c r="C128" s="1" t="s">
        <v>504</v>
      </c>
      <c r="D128" s="1" t="s">
        <v>18</v>
      </c>
      <c r="E128" s="1" t="s">
        <v>1258</v>
      </c>
      <c r="F128" s="1" t="s">
        <v>1935</v>
      </c>
      <c r="G128" s="1" t="s">
        <v>51</v>
      </c>
      <c r="H128" s="1" t="s">
        <v>21</v>
      </c>
      <c r="I128" s="1" t="s">
        <v>115</v>
      </c>
      <c r="J128" s="1" t="s">
        <v>152</v>
      </c>
      <c r="K128" s="1" t="s">
        <v>24</v>
      </c>
      <c r="L128" s="1" t="s">
        <v>1232</v>
      </c>
      <c r="M128" s="1" t="s">
        <v>1490</v>
      </c>
      <c r="N128" s="1" t="s">
        <v>1232</v>
      </c>
      <c r="O128" s="1" t="s">
        <v>1490</v>
      </c>
      <c r="P128" s="6" t="str">
        <f t="shared" si="1"/>
        <v>INSERT INTO mst_QuerysSqlite VALUES('01','127','INSERTAR mst_Turnos','0','999','-- Id: 117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);','6','NONQUERY','mst_Turnos','CREATE','AC','44363337',GETDATE(),'44363337',GETDATE())</v>
      </c>
    </row>
    <row r="129" spans="1:16" x14ac:dyDescent="0.35">
      <c r="A129" s="1" t="s">
        <v>15</v>
      </c>
      <c r="B129" s="1" t="s">
        <v>517</v>
      </c>
      <c r="C129" s="1" t="s">
        <v>508</v>
      </c>
      <c r="D129" s="1" t="s">
        <v>18</v>
      </c>
      <c r="E129" s="1" t="s">
        <v>1258</v>
      </c>
      <c r="F129" s="1" t="s">
        <v>1936</v>
      </c>
      <c r="G129" s="1" t="s">
        <v>18</v>
      </c>
      <c r="H129" s="1" t="s">
        <v>21</v>
      </c>
      <c r="I129" s="1" t="s">
        <v>115</v>
      </c>
      <c r="J129" s="1" t="s">
        <v>143</v>
      </c>
      <c r="K129" s="1" t="s">
        <v>24</v>
      </c>
      <c r="L129" s="1" t="s">
        <v>1232</v>
      </c>
      <c r="M129" s="1" t="s">
        <v>1492</v>
      </c>
      <c r="N129" s="1" t="s">
        <v>1232</v>
      </c>
      <c r="O129" s="1" t="s">
        <v>1492</v>
      </c>
      <c r="P129" s="6" t="str">
        <f t="shared" si="1"/>
        <v>INSERT INTO mst_QuerysSqlite VALUES('01','128','LIMPIAR TABLA mst_Turnos','0','999','-- Id: 118 / NombreQuery: LIMPIAR TABLA mst_Turnos _x000D_
DELETE FROM mst_Turnos;','0','NONQUERY','mst_Turnos','DELETE','AC','44363337',GETDATE(),'44363337',GETDATE())</v>
      </c>
    </row>
    <row r="130" spans="1:16" x14ac:dyDescent="0.35">
      <c r="A130" s="1" t="s">
        <v>15</v>
      </c>
      <c r="B130" s="1" t="s">
        <v>521</v>
      </c>
      <c r="C130" s="1" t="s">
        <v>511</v>
      </c>
      <c r="D130" s="1" t="s">
        <v>18</v>
      </c>
      <c r="E130" s="1" t="s">
        <v>1258</v>
      </c>
      <c r="F130" s="1" t="s">
        <v>1937</v>
      </c>
      <c r="G130" s="1" t="s">
        <v>18</v>
      </c>
      <c r="H130" s="1" t="s">
        <v>135</v>
      </c>
      <c r="I130" s="1" t="s">
        <v>115</v>
      </c>
      <c r="J130" s="1" t="s">
        <v>126</v>
      </c>
      <c r="K130" s="1" t="s">
        <v>24</v>
      </c>
      <c r="L130" s="1" t="s">
        <v>1232</v>
      </c>
      <c r="M130" s="1" t="s">
        <v>1494</v>
      </c>
      <c r="N130" s="1" t="s">
        <v>1232</v>
      </c>
      <c r="O130" s="1" t="s">
        <v>1494</v>
      </c>
      <c r="P130" s="6" t="str">
        <f t="shared" si="1"/>
        <v>INSERT INTO mst_QuerysSqlite VALUES('01','129','LISTAR mst_Turnos','0','999','-- Id: 119 / NombreQuery: LISTAR mst_Turnos _x000D_
SELECT *_x000D_
  FROM mst_Turnos;','0','DATATABLE','mst_Turnos','READ','AC','44363337',GETDATE(),'44363337',GETDATE())</v>
      </c>
    </row>
    <row r="131" spans="1:16" x14ac:dyDescent="0.35">
      <c r="A131" s="1" t="s">
        <v>15</v>
      </c>
      <c r="B131" s="1" t="s">
        <v>525</v>
      </c>
      <c r="C131" s="1" t="s">
        <v>515</v>
      </c>
      <c r="D131" s="1" t="s">
        <v>18</v>
      </c>
      <c r="E131" s="1" t="s">
        <v>1258</v>
      </c>
      <c r="F131" s="1" t="s">
        <v>1938</v>
      </c>
      <c r="G131" s="1" t="s">
        <v>29</v>
      </c>
      <c r="H131" s="1" t="s">
        <v>135</v>
      </c>
      <c r="I131" s="1" t="s">
        <v>115</v>
      </c>
      <c r="J131" s="1" t="s">
        <v>126</v>
      </c>
      <c r="K131" s="1" t="s">
        <v>24</v>
      </c>
      <c r="L131" s="1" t="s">
        <v>1232</v>
      </c>
      <c r="M131" s="1" t="s">
        <v>1496</v>
      </c>
      <c r="N131" s="1" t="s">
        <v>1232</v>
      </c>
      <c r="O131" s="1" t="s">
        <v>1496</v>
      </c>
      <c r="P131" s="6" t="str">
        <f t="shared" ref="P131:P186" si="2">CONCATENATE("INSERT INTO mst_QuerysSqlite VALUES('",A131,"','",B131,"','",C131,"','",D131,"','",E131,"','",SUBSTITUTE(F131,"''","''''"),"','",G131,"','",H131,"','",I131,"','",J131,"','",K131,"','44363337',GETDATE(),'44363337',GETDATE())")</f>
        <v>INSERT INTO mst_QuerysSqlite VALUES('01','130','OBTENER mst_Turnos','0','999','-- Id: 120 / NombreQuery: OBTENER mst_Turnos _x000D_
SELECT *_x000D_
  FROM mst_Turnos_x000D_
 WHERE IdEmpresa = ? AND _x000D_
       Id = ?;','2','DATATABLE','mst_Turnos','READ','AC','44363337',GETDATE(),'44363337',GETDATE())</v>
      </c>
    </row>
    <row r="132" spans="1:16" x14ac:dyDescent="0.35">
      <c r="A132" s="1" t="s">
        <v>15</v>
      </c>
      <c r="B132" s="1" t="s">
        <v>528</v>
      </c>
      <c r="C132" s="1" t="s">
        <v>94</v>
      </c>
      <c r="D132" s="1" t="s">
        <v>18</v>
      </c>
      <c r="E132" s="1" t="s">
        <v>89</v>
      </c>
      <c r="F132" s="1" t="s">
        <v>1939</v>
      </c>
      <c r="G132" s="1" t="s">
        <v>18</v>
      </c>
      <c r="H132" s="1" t="s">
        <v>21</v>
      </c>
      <c r="I132" s="1" t="s">
        <v>96</v>
      </c>
      <c r="J132" s="1" t="s">
        <v>23</v>
      </c>
      <c r="K132" s="1" t="s">
        <v>24</v>
      </c>
      <c r="L132" s="1" t="s">
        <v>1232</v>
      </c>
      <c r="M132" s="1" t="s">
        <v>1498</v>
      </c>
      <c r="N132" s="1" t="s">
        <v>1232</v>
      </c>
      <c r="O132" s="1" t="s">
        <v>1498</v>
      </c>
      <c r="P132" s="6" t="str">
        <f t="shared" si="2"/>
        <v>INSERT INTO mst_QuerysSqlite VALUES('01','131','CREAR TABLA mst_OpcionesConfiguracion','0','13','-- Id: 121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);','0','NONQUERY','mst_OpcionesConfiguracion','CREATE TABLE','AC','44363337',GETDATE(),'44363337',GETDATE())</v>
      </c>
    </row>
    <row r="133" spans="1:16" x14ac:dyDescent="0.35">
      <c r="A133" s="1" t="s">
        <v>15</v>
      </c>
      <c r="B133" s="1" t="s">
        <v>532</v>
      </c>
      <c r="C133" s="1" t="s">
        <v>385</v>
      </c>
      <c r="D133" s="1" t="s">
        <v>18</v>
      </c>
      <c r="E133" s="1" t="s">
        <v>1258</v>
      </c>
      <c r="F133" s="1" t="s">
        <v>1940</v>
      </c>
      <c r="G133" s="1" t="s">
        <v>51</v>
      </c>
      <c r="H133" s="1" t="s">
        <v>21</v>
      </c>
      <c r="I133" s="1" t="s">
        <v>96</v>
      </c>
      <c r="J133" s="1" t="s">
        <v>131</v>
      </c>
      <c r="K133" s="1" t="s">
        <v>24</v>
      </c>
      <c r="L133" s="1" t="s">
        <v>1232</v>
      </c>
      <c r="M133" s="1" t="s">
        <v>1500</v>
      </c>
      <c r="N133" s="1" t="s">
        <v>1232</v>
      </c>
      <c r="O133" s="1" t="s">
        <v>1500</v>
      </c>
      <c r="P133" s="6" t="str">
        <f t="shared" si="2"/>
        <v>INSERT INTO mst_QuerysSqlite VALUES('01','132','ACTUALIZAR mst_OpcionesConfiguracion','0','999','-- Id: 122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?;','6','NONQUERY','mst_OpcionesConfiguracion','UPDATE','AC','44363337',GETDATE(),'44363337',GETDATE())</v>
      </c>
    </row>
    <row r="134" spans="1:16" x14ac:dyDescent="0.35">
      <c r="A134" s="1" t="s">
        <v>15</v>
      </c>
      <c r="B134" s="1" t="s">
        <v>535</v>
      </c>
      <c r="C134" s="1" t="s">
        <v>389</v>
      </c>
      <c r="D134" s="1" t="s">
        <v>18</v>
      </c>
      <c r="E134" s="1" t="s">
        <v>1258</v>
      </c>
      <c r="F134" s="1" t="s">
        <v>1941</v>
      </c>
      <c r="G134" s="1" t="s">
        <v>19</v>
      </c>
      <c r="H134" s="1" t="s">
        <v>135</v>
      </c>
      <c r="I134" s="1" t="s">
        <v>96</v>
      </c>
      <c r="J134" s="1" t="s">
        <v>126</v>
      </c>
      <c r="K134" s="1" t="s">
        <v>24</v>
      </c>
      <c r="L134" s="1" t="s">
        <v>1232</v>
      </c>
      <c r="M134" s="1" t="s">
        <v>1502</v>
      </c>
      <c r="N134" s="1" t="s">
        <v>1232</v>
      </c>
      <c r="O134" s="1" t="s">
        <v>1502</v>
      </c>
      <c r="P134" s="6" t="str">
        <f t="shared" si="2"/>
        <v>INSERT INTO mst_QuerysSqlite VALUES('01','133','CLAVE VALOR mst_OpcionesConfiguracion','0','999','-- Id: 123 / NombreQuery: CLAVE VALOR mst_OpcionesConfiguracion _x000D_
SELECT Id Clave,_x000D_
       Dex Valor,_x000D_
       Id || '''' | '''' || Dex Concatenado_x000D_
  FROM mst_OpcionesConfiguracion_x000D_
 WHERE IdEmpresa = ?;','1','DATATABLE','mst_OpcionesConfiguracion','READ','AC','44363337',GETDATE(),'44363337',GETDATE())</v>
      </c>
    </row>
    <row r="135" spans="1:16" x14ac:dyDescent="0.35">
      <c r="A135" s="1" t="s">
        <v>15</v>
      </c>
      <c r="B135" s="1" t="s">
        <v>539</v>
      </c>
      <c r="C135" s="1" t="s">
        <v>393</v>
      </c>
      <c r="D135" s="1" t="s">
        <v>18</v>
      </c>
      <c r="E135" s="1" t="s">
        <v>1258</v>
      </c>
      <c r="F135" s="1" t="s">
        <v>1942</v>
      </c>
      <c r="G135" s="1" t="s">
        <v>18</v>
      </c>
      <c r="H135" s="1" t="s">
        <v>135</v>
      </c>
      <c r="I135" s="1" t="s">
        <v>96</v>
      </c>
      <c r="J135" s="1" t="s">
        <v>126</v>
      </c>
      <c r="K135" s="1" t="s">
        <v>24</v>
      </c>
      <c r="L135" s="1" t="s">
        <v>1232</v>
      </c>
      <c r="M135" s="1" t="s">
        <v>1504</v>
      </c>
      <c r="N135" s="1" t="s">
        <v>1232</v>
      </c>
      <c r="O135" s="1" t="s">
        <v>1504</v>
      </c>
      <c r="P135" s="6" t="str">
        <f t="shared" si="2"/>
        <v>INSERT INTO mst_QuerysSqlite VALUES('01','134','DESCARGAR DATA mst_OpcionesConfiguracion','0','999','-- Id: 124 / NombreQuery: DESCARGAR DATA mst_OpcionesConfiguracion _x000D_
EXEC sp_Dgm_Gen_ListarOpcionesConfiguracion','0','DATATABLE','mst_OpcionesConfiguracion','READ','AC','44363337',GETDATE(),'44363337',GETDATE())</v>
      </c>
    </row>
    <row r="136" spans="1:16" x14ac:dyDescent="0.35">
      <c r="A136" s="1" t="s">
        <v>15</v>
      </c>
      <c r="B136" s="1" t="s">
        <v>542</v>
      </c>
      <c r="C136" s="1" t="s">
        <v>397</v>
      </c>
      <c r="D136" s="1" t="s">
        <v>18</v>
      </c>
      <c r="E136" s="1" t="s">
        <v>1258</v>
      </c>
      <c r="F136" s="1" t="s">
        <v>1943</v>
      </c>
      <c r="G136" s="1" t="s">
        <v>29</v>
      </c>
      <c r="H136" s="1" t="s">
        <v>21</v>
      </c>
      <c r="I136" s="1" t="s">
        <v>96</v>
      </c>
      <c r="J136" s="1" t="s">
        <v>143</v>
      </c>
      <c r="K136" s="1" t="s">
        <v>24</v>
      </c>
      <c r="L136" s="1" t="s">
        <v>1232</v>
      </c>
      <c r="M136" s="1" t="s">
        <v>1506</v>
      </c>
      <c r="N136" s="1" t="s">
        <v>1232</v>
      </c>
      <c r="O136" s="1" t="s">
        <v>1506</v>
      </c>
      <c r="P136" s="6" t="str">
        <f t="shared" si="2"/>
        <v>INSERT INTO mst_QuerysSqlite VALUES('01','135','ELIMINAR mst_OpcionesConfiguracion','0','999','-- Id: 125 / NombreQuery: ELIMINAR mst_OpcionesConfiguracion _x000D_
DELETE FROM mst_OpcionesConfiguracion_x000D_
      WHERE Id = ? AND _x000D_
            IdModulos = ?;','2','NONQUERY','mst_OpcionesConfiguracion','DELETE','AC','44363337',GETDATE(),'44363337',GETDATE())</v>
      </c>
    </row>
    <row r="137" spans="1:16" x14ac:dyDescent="0.35">
      <c r="A137" s="1" t="s">
        <v>15</v>
      </c>
      <c r="B137" s="1" t="s">
        <v>546</v>
      </c>
      <c r="C137" s="1" t="s">
        <v>400</v>
      </c>
      <c r="D137" s="1" t="s">
        <v>18</v>
      </c>
      <c r="E137" s="1" t="s">
        <v>1258</v>
      </c>
      <c r="F137" s="1" t="s">
        <v>1944</v>
      </c>
      <c r="G137" s="1" t="s">
        <v>18</v>
      </c>
      <c r="H137" s="1" t="s">
        <v>21</v>
      </c>
      <c r="I137" s="1" t="s">
        <v>96</v>
      </c>
      <c r="J137" s="1" t="s">
        <v>148</v>
      </c>
      <c r="K137" s="1" t="s">
        <v>24</v>
      </c>
      <c r="L137" s="1" t="s">
        <v>1232</v>
      </c>
      <c r="M137" s="1" t="s">
        <v>1508</v>
      </c>
      <c r="N137" s="1" t="s">
        <v>1232</v>
      </c>
      <c r="O137" s="1" t="s">
        <v>1508</v>
      </c>
      <c r="P137" s="6" t="str">
        <f t="shared" si="2"/>
        <v>INSERT INTO mst_QuerysSqlite VALUES('01','136','ELIMINAR TABLA mst_OpcionesConfiguracion','0','999','-- Id: 126 / NombreQuery: ELIMINAR TABLA mst_OpcionesConfiguracion _x000D_
DROP TABLE IF EXISTS mst_OpcionesConfiguracion;','0','NONQUERY','mst_OpcionesConfiguracion','DELETE TABLE','AC','44363337',GETDATE(),'44363337',GETDATE())</v>
      </c>
    </row>
    <row r="138" spans="1:16" x14ac:dyDescent="0.35">
      <c r="A138" s="1" t="s">
        <v>15</v>
      </c>
      <c r="B138" s="1" t="s">
        <v>549</v>
      </c>
      <c r="C138" s="1" t="s">
        <v>404</v>
      </c>
      <c r="D138" s="1" t="s">
        <v>18</v>
      </c>
      <c r="E138" s="1" t="s">
        <v>1258</v>
      </c>
      <c r="F138" s="1" t="s">
        <v>1945</v>
      </c>
      <c r="G138" s="1" t="s">
        <v>56</v>
      </c>
      <c r="H138" s="1" t="s">
        <v>21</v>
      </c>
      <c r="I138" s="1" t="s">
        <v>96</v>
      </c>
      <c r="J138" s="1" t="s">
        <v>152</v>
      </c>
      <c r="K138" s="1" t="s">
        <v>24</v>
      </c>
      <c r="L138" s="1" t="s">
        <v>1232</v>
      </c>
      <c r="M138" s="1" t="s">
        <v>1510</v>
      </c>
      <c r="N138" s="1" t="s">
        <v>1232</v>
      </c>
      <c r="O138" s="1" t="s">
        <v>1510</v>
      </c>
      <c r="P138" s="6" t="str">
        <f t="shared" si="2"/>
        <v>INSERT INTO mst_QuerysSqlite VALUES('01','137','INSERTAR mst_OpcionesConfiguracion','0','999','-- Id: 127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);','7','NONQUERY','mst_OpcionesConfiguracion','CREATE','AC','44363337',GETDATE(),'44363337',GETDATE())</v>
      </c>
    </row>
    <row r="139" spans="1:16" x14ac:dyDescent="0.35">
      <c r="A139" s="1" t="s">
        <v>15</v>
      </c>
      <c r="B139" s="1" t="s">
        <v>553</v>
      </c>
      <c r="C139" s="1" t="s">
        <v>407</v>
      </c>
      <c r="D139" s="1" t="s">
        <v>18</v>
      </c>
      <c r="E139" s="1" t="s">
        <v>1258</v>
      </c>
      <c r="F139" s="1" t="s">
        <v>1946</v>
      </c>
      <c r="G139" s="1" t="s">
        <v>18</v>
      </c>
      <c r="H139" s="1" t="s">
        <v>21</v>
      </c>
      <c r="I139" s="1" t="s">
        <v>96</v>
      </c>
      <c r="J139" s="1" t="s">
        <v>143</v>
      </c>
      <c r="K139" s="1" t="s">
        <v>24</v>
      </c>
      <c r="L139" s="1" t="s">
        <v>1232</v>
      </c>
      <c r="M139" s="1" t="s">
        <v>1512</v>
      </c>
      <c r="N139" s="1" t="s">
        <v>1232</v>
      </c>
      <c r="O139" s="1" t="s">
        <v>1512</v>
      </c>
      <c r="P139" s="6" t="str">
        <f t="shared" si="2"/>
        <v>INSERT INTO mst_QuerysSqlite VALUES('01','138','LIMPIAR TABLA mst_OpcionesConfiguracion','0','999','-- Id: 128 / NombreQuery: LIMPIAR TABLA mst_OpcionesConfiguracion _x000D_
DELETE FROM mst_OpcionesConfiguracion;','0','NONQUERY','mst_OpcionesConfiguracion','DELETE','AC','44363337',GETDATE(),'44363337',GETDATE())</v>
      </c>
    </row>
    <row r="140" spans="1:16" x14ac:dyDescent="0.35">
      <c r="A140" s="1" t="s">
        <v>15</v>
      </c>
      <c r="B140" s="1" t="s">
        <v>557</v>
      </c>
      <c r="C140" s="1" t="s">
        <v>411</v>
      </c>
      <c r="D140" s="1" t="s">
        <v>18</v>
      </c>
      <c r="E140" s="1" t="s">
        <v>1258</v>
      </c>
      <c r="F140" s="1" t="s">
        <v>1947</v>
      </c>
      <c r="G140" s="1" t="s">
        <v>18</v>
      </c>
      <c r="H140" s="1" t="s">
        <v>135</v>
      </c>
      <c r="I140" s="1" t="s">
        <v>96</v>
      </c>
      <c r="J140" s="1" t="s">
        <v>126</v>
      </c>
      <c r="K140" s="1" t="s">
        <v>24</v>
      </c>
      <c r="L140" s="1" t="s">
        <v>1232</v>
      </c>
      <c r="M140" s="1" t="s">
        <v>1514</v>
      </c>
      <c r="N140" s="1" t="s">
        <v>1232</v>
      </c>
      <c r="O140" s="1" t="s">
        <v>1514</v>
      </c>
      <c r="P140" s="6" t="str">
        <f t="shared" si="2"/>
        <v>INSERT INTO mst_QuerysSqlite VALUES('01','139','LISTAR mst_OpcionesConfiguracion','0','999','-- Id: 129 / NombreQuery: LISTAR mst_OpcionesConfiguracion _x000D_
SELECT *_x000D_
  FROM mst_OpcionesConfiguracion;','0','DATATABLE','mst_OpcionesConfiguracion','READ','AC','44363337',GETDATE(),'44363337',GETDATE())</v>
      </c>
    </row>
    <row r="141" spans="1:16" x14ac:dyDescent="0.35">
      <c r="A141" s="1" t="s">
        <v>15</v>
      </c>
      <c r="B141" s="1" t="s">
        <v>560</v>
      </c>
      <c r="C141" s="1" t="s">
        <v>415</v>
      </c>
      <c r="D141" s="1" t="s">
        <v>18</v>
      </c>
      <c r="E141" s="1" t="s">
        <v>1258</v>
      </c>
      <c r="F141" s="1" t="s">
        <v>1948</v>
      </c>
      <c r="G141" s="1" t="s">
        <v>29</v>
      </c>
      <c r="H141" s="1" t="s">
        <v>135</v>
      </c>
      <c r="I141" s="1" t="s">
        <v>96</v>
      </c>
      <c r="J141" s="1" t="s">
        <v>126</v>
      </c>
      <c r="K141" s="1" t="s">
        <v>24</v>
      </c>
      <c r="L141" s="1" t="s">
        <v>1232</v>
      </c>
      <c r="M141" s="1" t="s">
        <v>1516</v>
      </c>
      <c r="N141" s="1" t="s">
        <v>1232</v>
      </c>
      <c r="O141" s="1" t="s">
        <v>1516</v>
      </c>
      <c r="P141" s="6" t="str">
        <f t="shared" si="2"/>
        <v>INSERT INTO mst_QuerysSqlite VALUES('01','140','OBTENER mst_OpcionesConfiguracion','0','999','-- Id: 130 / NombreQuery: OBTENER mst_OpcionesConfiguracion _x000D_
SELECT *_x000D_
  FROM mst_OpcionesConfiguracion_x000D_
 WHERE Id = ? AND _x000D_
       IdModulo = ?;','2','DATATABLE','mst_OpcionesConfiguracion','READ','AC','44363337',GETDATE(),'44363337',GETDATE())</v>
      </c>
    </row>
    <row r="142" spans="1:16" x14ac:dyDescent="0.35">
      <c r="A142" s="1" t="s">
        <v>15</v>
      </c>
      <c r="B142" s="1" t="s">
        <v>564</v>
      </c>
      <c r="C142" s="1" t="s">
        <v>828</v>
      </c>
      <c r="D142" s="1" t="s">
        <v>18</v>
      </c>
      <c r="E142" s="1" t="s">
        <v>1123</v>
      </c>
      <c r="F142" s="1" t="s">
        <v>1949</v>
      </c>
      <c r="G142" s="1" t="s">
        <v>18</v>
      </c>
      <c r="H142" s="1" t="s">
        <v>21</v>
      </c>
      <c r="I142" s="1" t="s">
        <v>827</v>
      </c>
      <c r="J142" s="1" t="s">
        <v>23</v>
      </c>
      <c r="K142" s="1" t="s">
        <v>24</v>
      </c>
      <c r="L142" s="1" t="s">
        <v>1232</v>
      </c>
      <c r="M142" s="1" t="s">
        <v>1518</v>
      </c>
      <c r="N142" s="1" t="s">
        <v>1232</v>
      </c>
      <c r="O142" s="1" t="s">
        <v>1518</v>
      </c>
      <c r="P142" s="6" t="str">
        <f t="shared" si="2"/>
        <v>INSERT INTO mst_QuerysSqlite VALUES('01','141','CREAR TABLA mst_DispositivosMoviles','0','14','-- Id: 131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);','0','NONQUERY','mst_DispositivosMoviles','CREATE TABLE','AC','44363337',GETDATE(),'44363337',GETDATE())</v>
      </c>
    </row>
    <row r="143" spans="1:16" x14ac:dyDescent="0.35">
      <c r="A143" s="1" t="s">
        <v>15</v>
      </c>
      <c r="B143" s="1" t="s">
        <v>567</v>
      </c>
      <c r="C143" s="1" t="s">
        <v>829</v>
      </c>
      <c r="D143" s="1" t="s">
        <v>18</v>
      </c>
      <c r="E143" s="1" t="s">
        <v>1258</v>
      </c>
      <c r="F143" s="1" t="s">
        <v>1950</v>
      </c>
      <c r="G143" s="1" t="s">
        <v>56</v>
      </c>
      <c r="H143" s="1" t="s">
        <v>21</v>
      </c>
      <c r="I143" s="1" t="s">
        <v>827</v>
      </c>
      <c r="J143" s="1" t="s">
        <v>131</v>
      </c>
      <c r="K143" s="1" t="s">
        <v>24</v>
      </c>
      <c r="L143" s="1" t="s">
        <v>1232</v>
      </c>
      <c r="M143" s="1" t="s">
        <v>1520</v>
      </c>
      <c r="N143" s="1" t="s">
        <v>1232</v>
      </c>
      <c r="O143" s="1" t="s">
        <v>1520</v>
      </c>
      <c r="P143" s="6" t="str">
        <f t="shared" si="2"/>
        <v>INSERT INTO mst_QuerysSqlite VALUES('01','142','ACTUALIZAR mst_DispositivosMoviles','0','999','-- Id: 132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?;','7','NONQUERY','mst_DispositivosMoviles','UPDATE','AC','44363337',GETDATE(),'44363337',GETDATE())</v>
      </c>
    </row>
    <row r="144" spans="1:16" x14ac:dyDescent="0.35">
      <c r="A144" s="1" t="s">
        <v>15</v>
      </c>
      <c r="B144" s="1" t="s">
        <v>571</v>
      </c>
      <c r="C144" s="1" t="s">
        <v>830</v>
      </c>
      <c r="D144" s="1" t="s">
        <v>18</v>
      </c>
      <c r="E144" s="1" t="s">
        <v>1258</v>
      </c>
      <c r="F144" s="1" t="s">
        <v>1951</v>
      </c>
      <c r="G144" s="1" t="s">
        <v>19</v>
      </c>
      <c r="H144" s="1" t="s">
        <v>135</v>
      </c>
      <c r="I144" s="1" t="s">
        <v>827</v>
      </c>
      <c r="J144" s="1" t="s">
        <v>126</v>
      </c>
      <c r="K144" s="1" t="s">
        <v>24</v>
      </c>
      <c r="L144" s="1" t="s">
        <v>1232</v>
      </c>
      <c r="M144" s="1" t="s">
        <v>1522</v>
      </c>
      <c r="N144" s="1" t="s">
        <v>1232</v>
      </c>
      <c r="O144" s="1" t="s">
        <v>1522</v>
      </c>
      <c r="P144" s="6" t="str">
        <f t="shared" si="2"/>
        <v>INSERT INTO mst_QuerysSqlite VALUES('01','143','CLAVE VALOR mst_DispositivosMoviles','0','999','-- Id: 133 / NombreQuery: CLAVE VALOR mst_DispositivosMoviles SELECT Indice Clave,_x000D_
       Imei || Propietario Valor,_x000D_
       Indice || '''' | '''' || Imei || Propietario Concatenado_x000D_
  FROM mst_DispositivosMoviles_x000D_
 WHERE IdEmpresa = ?;','1','DATATABLE','mst_DispositivosMoviles','READ','AC','44363337',GETDATE(),'44363337',GETDATE())</v>
      </c>
    </row>
    <row r="145" spans="1:16" x14ac:dyDescent="0.35">
      <c r="A145" s="1" t="s">
        <v>15</v>
      </c>
      <c r="B145" s="1" t="s">
        <v>574</v>
      </c>
      <c r="C145" s="1" t="s">
        <v>831</v>
      </c>
      <c r="D145" s="1" t="s">
        <v>18</v>
      </c>
      <c r="E145" s="1" t="s">
        <v>1258</v>
      </c>
      <c r="F145" s="1" t="s">
        <v>1952</v>
      </c>
      <c r="G145" s="1" t="s">
        <v>18</v>
      </c>
      <c r="H145" s="1" t="s">
        <v>135</v>
      </c>
      <c r="I145" s="1" t="s">
        <v>827</v>
      </c>
      <c r="J145" s="1" t="s">
        <v>126</v>
      </c>
      <c r="K145" s="1" t="s">
        <v>24</v>
      </c>
      <c r="L145" s="1" t="s">
        <v>1232</v>
      </c>
      <c r="M145" s="1" t="s">
        <v>1524</v>
      </c>
      <c r="N145" s="1" t="s">
        <v>1232</v>
      </c>
      <c r="O145" s="1" t="s">
        <v>1524</v>
      </c>
      <c r="P145" s="6" t="str">
        <f t="shared" si="2"/>
        <v>INSERT INTO mst_QuerysSqlite VALUES('01','144','DESCARGAR DATA mst_DispositivosMoviles','0','999','-- Id: 134 / NombreQuery: DESCARGAR DATA mst_DispositivosMoviles _x000D_
EXEC sp_Dgm_Gen_ListarDispositivosMoviles','0','DATATABLE','mst_DispositivosMoviles','READ','AC','44363337',GETDATE(),'44363337',GETDATE())</v>
      </c>
    </row>
    <row r="146" spans="1:16" x14ac:dyDescent="0.35">
      <c r="A146" s="1" t="s">
        <v>15</v>
      </c>
      <c r="B146" s="1" t="s">
        <v>578</v>
      </c>
      <c r="C146" s="1" t="s">
        <v>832</v>
      </c>
      <c r="D146" s="1" t="s">
        <v>18</v>
      </c>
      <c r="E146" s="1" t="s">
        <v>1258</v>
      </c>
      <c r="F146" s="1" t="s">
        <v>1953</v>
      </c>
      <c r="G146" s="1" t="s">
        <v>34</v>
      </c>
      <c r="H146" s="1" t="s">
        <v>21</v>
      </c>
      <c r="I146" s="1" t="s">
        <v>827</v>
      </c>
      <c r="J146" s="1" t="s">
        <v>143</v>
      </c>
      <c r="K146" s="1" t="s">
        <v>24</v>
      </c>
      <c r="L146" s="1" t="s">
        <v>1232</v>
      </c>
      <c r="M146" s="1" t="s">
        <v>1526</v>
      </c>
      <c r="N146" s="1" t="s">
        <v>1232</v>
      </c>
      <c r="O146" s="1" t="s">
        <v>1526</v>
      </c>
      <c r="P146" s="6" t="str">
        <f t="shared" si="2"/>
        <v>INSERT INTO mst_QuerysSqlite VALUES('01','145','ELIMINAR mst_DispositivosMoviles','0','999','-- Id: 135 / NombreQuery: ELIMINAR mst_DispositivosMoviles DELETE FROM mst_DispositivosMoviles_x000D_
      WHERE IdEmpresa = ? AND _x000D_
            Mac = ? AND_x000D_
            Imei = ?;','3','NONQUERY','mst_DispositivosMoviles','DELETE','AC','44363337',GETDATE(),'44363337',GETDATE())</v>
      </c>
    </row>
    <row r="147" spans="1:16" x14ac:dyDescent="0.35">
      <c r="A147" s="1" t="s">
        <v>15</v>
      </c>
      <c r="B147" s="1" t="s">
        <v>581</v>
      </c>
      <c r="C147" s="1" t="s">
        <v>833</v>
      </c>
      <c r="D147" s="1" t="s">
        <v>18</v>
      </c>
      <c r="E147" s="1" t="s">
        <v>1258</v>
      </c>
      <c r="F147" s="1" t="s">
        <v>1527</v>
      </c>
      <c r="G147" s="1" t="s">
        <v>18</v>
      </c>
      <c r="H147" s="1" t="s">
        <v>21</v>
      </c>
      <c r="I147" s="1" t="s">
        <v>827</v>
      </c>
      <c r="J147" s="1" t="s">
        <v>148</v>
      </c>
      <c r="K147" s="1" t="s">
        <v>24</v>
      </c>
      <c r="L147" s="1" t="s">
        <v>1232</v>
      </c>
      <c r="M147" s="1" t="s">
        <v>1528</v>
      </c>
      <c r="N147" s="1" t="s">
        <v>1232</v>
      </c>
      <c r="O147" s="1" t="s">
        <v>1528</v>
      </c>
      <c r="P147" s="6" t="str">
        <f t="shared" si="2"/>
        <v>INSERT INTO mst_QuerysSqlite VALUES('01','146','ELIMINAR TABLA mst_DispositivosMoviles','0','999','-- Id: 136 / NombreQuery: ELIMINAR TABLA mst_DispositivosMoviles DROP TABLE IF EXISTS mst_DispositivosMoviles;','0','NONQUERY','mst_DispositivosMoviles','DELETE TABLE','AC','44363337',GETDATE(),'44363337',GETDATE())</v>
      </c>
    </row>
    <row r="148" spans="1:16" x14ac:dyDescent="0.35">
      <c r="A148" s="1" t="s">
        <v>15</v>
      </c>
      <c r="B148" s="1" t="s">
        <v>585</v>
      </c>
      <c r="C148" s="1" t="s">
        <v>834</v>
      </c>
      <c r="D148" s="1" t="s">
        <v>18</v>
      </c>
      <c r="E148" s="1" t="s">
        <v>1258</v>
      </c>
      <c r="F148" s="1" t="s">
        <v>1954</v>
      </c>
      <c r="G148" s="1" t="s">
        <v>67</v>
      </c>
      <c r="H148" s="1" t="s">
        <v>21</v>
      </c>
      <c r="I148" s="1" t="s">
        <v>827</v>
      </c>
      <c r="J148" s="1" t="s">
        <v>152</v>
      </c>
      <c r="K148" s="1" t="s">
        <v>24</v>
      </c>
      <c r="L148" s="1" t="s">
        <v>1232</v>
      </c>
      <c r="M148" s="1" t="s">
        <v>1530</v>
      </c>
      <c r="N148" s="1" t="s">
        <v>1232</v>
      </c>
      <c r="O148" s="1" t="s">
        <v>1530</v>
      </c>
      <c r="P148" s="6" t="str">
        <f t="shared" si="2"/>
        <v>INSERT INTO mst_QuerysSqlite VALUES('01','147','INSERTAR mst_DispositivosMoviles','0','999','-- Id: 137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);','9','NONQUERY','mst_DispositivosMoviles','CREATE','AC','44363337',GETDATE(),'44363337',GETDATE())</v>
      </c>
    </row>
    <row r="149" spans="1:16" x14ac:dyDescent="0.35">
      <c r="A149" s="1" t="s">
        <v>15</v>
      </c>
      <c r="B149" s="1" t="s">
        <v>588</v>
      </c>
      <c r="C149" s="1" t="s">
        <v>835</v>
      </c>
      <c r="D149" s="1" t="s">
        <v>18</v>
      </c>
      <c r="E149" s="1" t="s">
        <v>1258</v>
      </c>
      <c r="F149" s="1" t="s">
        <v>1531</v>
      </c>
      <c r="G149" s="1" t="s">
        <v>18</v>
      </c>
      <c r="H149" s="1" t="s">
        <v>21</v>
      </c>
      <c r="I149" s="1" t="s">
        <v>827</v>
      </c>
      <c r="J149" s="1" t="s">
        <v>143</v>
      </c>
      <c r="K149" s="1" t="s">
        <v>24</v>
      </c>
      <c r="L149" s="1" t="s">
        <v>1232</v>
      </c>
      <c r="M149" s="1" t="s">
        <v>1532</v>
      </c>
      <c r="N149" s="1" t="s">
        <v>1232</v>
      </c>
      <c r="O149" s="1" t="s">
        <v>1532</v>
      </c>
      <c r="P149" s="6" t="str">
        <f t="shared" si="2"/>
        <v>INSERT INTO mst_QuerysSqlite VALUES('01','148','LIMPIAR TABLA mst_DispositivosMoviles','0','999','-- Id: 138 / NombreQuery: LIMPIAR TABLA mst_DispositivosMoviles DELETE FROM mst_DispositivosMoviles;','0','NONQUERY','mst_DispositivosMoviles','DELETE','AC','44363337',GETDATE(),'44363337',GETDATE())</v>
      </c>
    </row>
    <row r="150" spans="1:16" x14ac:dyDescent="0.35">
      <c r="A150" s="1" t="s">
        <v>15</v>
      </c>
      <c r="B150" s="1" t="s">
        <v>592</v>
      </c>
      <c r="C150" s="1" t="s">
        <v>836</v>
      </c>
      <c r="D150" s="1" t="s">
        <v>18</v>
      </c>
      <c r="E150" s="1" t="s">
        <v>1258</v>
      </c>
      <c r="F150" s="1" t="s">
        <v>1955</v>
      </c>
      <c r="G150" s="1" t="s">
        <v>18</v>
      </c>
      <c r="H150" s="1" t="s">
        <v>135</v>
      </c>
      <c r="I150" s="1" t="s">
        <v>827</v>
      </c>
      <c r="J150" s="1" t="s">
        <v>126</v>
      </c>
      <c r="K150" s="1" t="s">
        <v>24</v>
      </c>
      <c r="L150" s="1" t="s">
        <v>1232</v>
      </c>
      <c r="M150" s="1" t="s">
        <v>1534</v>
      </c>
      <c r="N150" s="1" t="s">
        <v>1232</v>
      </c>
      <c r="O150" s="1" t="s">
        <v>1534</v>
      </c>
      <c r="P150" s="6" t="str">
        <f t="shared" si="2"/>
        <v>INSERT INTO mst_QuerysSqlite VALUES('01','149','LISTAR mst_DispositivosMoviles','0','999','-- Id: 139 / NombreQuery: LISTAR mst_DispositivosMoviles SELECT *_x000D_
  FROM mst_DispositivosMoviles;','0','DATATABLE','mst_DispositivosMoviles','READ','AC','44363337',GETDATE(),'44363337',GETDATE())</v>
      </c>
    </row>
    <row r="151" spans="1:16" x14ac:dyDescent="0.35">
      <c r="A151" s="1" t="s">
        <v>15</v>
      </c>
      <c r="B151" s="1" t="s">
        <v>595</v>
      </c>
      <c r="C151" s="1" t="s">
        <v>837</v>
      </c>
      <c r="D151" s="1" t="s">
        <v>18</v>
      </c>
      <c r="E151" s="1" t="s">
        <v>1258</v>
      </c>
      <c r="F151" s="1" t="s">
        <v>1956</v>
      </c>
      <c r="G151" s="1" t="s">
        <v>34</v>
      </c>
      <c r="H151" s="1" t="s">
        <v>135</v>
      </c>
      <c r="I151" s="1" t="s">
        <v>827</v>
      </c>
      <c r="J151" s="1" t="s">
        <v>126</v>
      </c>
      <c r="K151" s="1" t="s">
        <v>24</v>
      </c>
      <c r="L151" s="1" t="s">
        <v>1232</v>
      </c>
      <c r="M151" s="1" t="s">
        <v>1536</v>
      </c>
      <c r="N151" s="1" t="s">
        <v>1232</v>
      </c>
      <c r="O151" s="1" t="s">
        <v>1536</v>
      </c>
      <c r="P151" s="6" t="str">
        <f t="shared" si="2"/>
        <v>INSERT INTO mst_QuerysSqlite VALUES('01','150','OBTENER mst_DispositivosMoviles','0','999','-- Id: 140 / NombreQuery: OBTENER mst_DispositivosMoviles SELECT *_x000D_
  FROM mst_DispositivosMoviles_x000D_
 WHERE IdEmpresa = ? AND _x000D_
       Mac = ? AND _x000D_
       Imei = ?;','3','DATATABLE','mst_DispositivosMoviles','READ','AC','44363337',GETDATE(),'44363337',GETDATE())</v>
      </c>
    </row>
    <row r="152" spans="1:16" x14ac:dyDescent="0.35">
      <c r="A152" s="1" t="s">
        <v>15</v>
      </c>
      <c r="B152" s="1" t="s">
        <v>599</v>
      </c>
      <c r="C152" s="1" t="s">
        <v>109</v>
      </c>
      <c r="D152" s="1" t="s">
        <v>18</v>
      </c>
      <c r="E152" s="1" t="s">
        <v>1126</v>
      </c>
      <c r="F152" s="1" t="s">
        <v>1957</v>
      </c>
      <c r="G152" s="1" t="s">
        <v>18</v>
      </c>
      <c r="H152" s="1" t="s">
        <v>21</v>
      </c>
      <c r="I152" s="1" t="s">
        <v>111</v>
      </c>
      <c r="J152" s="1" t="s">
        <v>23</v>
      </c>
      <c r="K152" s="1" t="s">
        <v>24</v>
      </c>
      <c r="L152" s="1" t="s">
        <v>1232</v>
      </c>
      <c r="M152" s="1" t="s">
        <v>1538</v>
      </c>
      <c r="N152" s="1" t="s">
        <v>1232</v>
      </c>
      <c r="O152" s="1" t="s">
        <v>1538</v>
      </c>
      <c r="P152" s="6" t="str">
        <f t="shared" si="2"/>
        <v>INSERT INTO mst_QuerysSqlite VALUES('01','151','CREAR TABLA mst_QuerysSqlite','0','15','-- Id: 141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);','0','NONQUERY','mst_QuerysSqlite','CREATE TABLE','AC','44363337',GETDATE(),'44363337',GETDATE())</v>
      </c>
    </row>
    <row r="153" spans="1:16" x14ac:dyDescent="0.35">
      <c r="A153" s="1" t="s">
        <v>15</v>
      </c>
      <c r="B153" s="1" t="s">
        <v>602</v>
      </c>
      <c r="C153" s="1" t="s">
        <v>452</v>
      </c>
      <c r="D153" s="1" t="s">
        <v>18</v>
      </c>
      <c r="E153" s="1" t="s">
        <v>1258</v>
      </c>
      <c r="F153" s="1" t="s">
        <v>1958</v>
      </c>
      <c r="G153" s="1" t="s">
        <v>78</v>
      </c>
      <c r="H153" s="1" t="s">
        <v>21</v>
      </c>
      <c r="I153" s="1" t="s">
        <v>111</v>
      </c>
      <c r="J153" s="1" t="s">
        <v>131</v>
      </c>
      <c r="K153" s="1" t="s">
        <v>24</v>
      </c>
      <c r="L153" s="1" t="s">
        <v>1232</v>
      </c>
      <c r="M153" s="1" t="s">
        <v>1540</v>
      </c>
      <c r="N153" s="1" t="s">
        <v>1232</v>
      </c>
      <c r="O153" s="1" t="s">
        <v>1540</v>
      </c>
      <c r="P153" s="6" t="str">
        <f t="shared" si="2"/>
        <v>INSERT INTO mst_QuerysSqlite VALUES('01','152','ACTUALIZAR mst_QuerysSqlite','0','999','-- Id: 142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?;','11','NONQUERY','mst_QuerysSqlite','UPDATE','AC','44363337',GETDATE(),'44363337',GETDATE())</v>
      </c>
    </row>
    <row r="154" spans="1:16" x14ac:dyDescent="0.35">
      <c r="A154" s="1" t="s">
        <v>15</v>
      </c>
      <c r="B154" s="1" t="s">
        <v>606</v>
      </c>
      <c r="C154" s="1" t="s">
        <v>456</v>
      </c>
      <c r="D154" s="1" t="s">
        <v>18</v>
      </c>
      <c r="E154" s="1" t="s">
        <v>1258</v>
      </c>
      <c r="F154" s="1" t="s">
        <v>1959</v>
      </c>
      <c r="G154" s="1" t="s">
        <v>19</v>
      </c>
      <c r="H154" s="1" t="s">
        <v>135</v>
      </c>
      <c r="I154" s="1" t="s">
        <v>111</v>
      </c>
      <c r="J154" s="1" t="s">
        <v>126</v>
      </c>
      <c r="K154" s="1" t="s">
        <v>24</v>
      </c>
      <c r="L154" s="1" t="s">
        <v>1232</v>
      </c>
      <c r="M154" s="1" t="s">
        <v>1542</v>
      </c>
      <c r="N154" s="1" t="s">
        <v>1232</v>
      </c>
      <c r="O154" s="1" t="s">
        <v>1542</v>
      </c>
      <c r="P154" s="6" t="str">
        <f t="shared" si="2"/>
        <v>INSERT INTO mst_QuerysSqlite VALUES('01','153','CLAVE VALOR mst_QuerysSqlite','0','999','-- Id: 143 / NombreQuery: CLAVE VALOR mst_QuerysSqlite _x000D_
SELECT Id Clave,_x000D_
       Dex Valor,_x000D_
       Id || '''' | '''' || Dex Concatenado_x000D_
  FROM mst_OpcionesConfiguracion_x000D_
 WHERE IdEmpresa = ?;','1','DATATABLE','mst_QuerysSqlite','READ','AC','44363337',GETDATE(),'44363337',GETDATE())</v>
      </c>
    </row>
    <row r="155" spans="1:16" x14ac:dyDescent="0.35">
      <c r="A155" s="1" t="s">
        <v>15</v>
      </c>
      <c r="B155" s="1" t="s">
        <v>610</v>
      </c>
      <c r="C155" s="1" t="s">
        <v>459</v>
      </c>
      <c r="D155" s="1" t="s">
        <v>18</v>
      </c>
      <c r="E155" s="1" t="s">
        <v>1258</v>
      </c>
      <c r="F155" s="1" t="s">
        <v>1960</v>
      </c>
      <c r="G155" s="1" t="s">
        <v>18</v>
      </c>
      <c r="H155" s="1" t="s">
        <v>135</v>
      </c>
      <c r="I155" s="1" t="s">
        <v>111</v>
      </c>
      <c r="J155" s="1" t="s">
        <v>126</v>
      </c>
      <c r="K155" s="1" t="s">
        <v>24</v>
      </c>
      <c r="L155" s="1" t="s">
        <v>1232</v>
      </c>
      <c r="M155" s="1" t="s">
        <v>1544</v>
      </c>
      <c r="N155" s="1" t="s">
        <v>1232</v>
      </c>
      <c r="O155" s="1" t="s">
        <v>1544</v>
      </c>
      <c r="P155" s="6" t="str">
        <f t="shared" si="2"/>
        <v>INSERT INTO mst_QuerysSqlite VALUES('01','154','DESCARGAR DATA mst_QuerysSqlite','0','999','-- Id: 144 / NombreQuery: DESCARGAR DATA mst_QuerysSqlite _x000D_
EXEC sp_Dgm_Gen_ListarQuerys','0','DATATABLE','mst_QuerysSqlite','READ','AC','44363337',GETDATE(),'44363337',GETDATE())</v>
      </c>
    </row>
    <row r="156" spans="1:16" x14ac:dyDescent="0.35">
      <c r="A156" s="1" t="s">
        <v>15</v>
      </c>
      <c r="B156" s="1" t="s">
        <v>613</v>
      </c>
      <c r="C156" s="1" t="s">
        <v>463</v>
      </c>
      <c r="D156" s="1" t="s">
        <v>18</v>
      </c>
      <c r="E156" s="1" t="s">
        <v>1258</v>
      </c>
      <c r="F156" s="1" t="s">
        <v>1961</v>
      </c>
      <c r="G156" s="1" t="s">
        <v>19</v>
      </c>
      <c r="H156" s="1" t="s">
        <v>21</v>
      </c>
      <c r="I156" s="1" t="s">
        <v>111</v>
      </c>
      <c r="J156" s="1" t="s">
        <v>143</v>
      </c>
      <c r="K156" s="1" t="s">
        <v>24</v>
      </c>
      <c r="L156" s="1" t="s">
        <v>1232</v>
      </c>
      <c r="M156" s="1" t="s">
        <v>1546</v>
      </c>
      <c r="N156" s="1" t="s">
        <v>1232</v>
      </c>
      <c r="O156" s="1" t="s">
        <v>1546</v>
      </c>
      <c r="P156" s="6" t="str">
        <f t="shared" si="2"/>
        <v>INSERT INTO mst_QuerysSqlite VALUES('01','155','ELIMINAR mst_QuerysSqlite','0','999','-- Id: 145 / NombreQuery: ELIMINAR mst_QuerysSqlite _x000D_
DELETE FROM mst_QuerysSqlite_x000D_
      WHERE Id = ?;','1','NONQUERY','mst_QuerysSqlite','DELETE','AC','44363337',GETDATE(),'44363337',GETDATE())</v>
      </c>
    </row>
    <row r="157" spans="1:16" x14ac:dyDescent="0.35">
      <c r="A157" s="1" t="s">
        <v>15</v>
      </c>
      <c r="B157" s="1" t="s">
        <v>617</v>
      </c>
      <c r="C157" s="1" t="s">
        <v>467</v>
      </c>
      <c r="D157" s="1" t="s">
        <v>18</v>
      </c>
      <c r="E157" s="1" t="s">
        <v>1258</v>
      </c>
      <c r="F157" s="1" t="s">
        <v>1962</v>
      </c>
      <c r="G157" s="1" t="s">
        <v>18</v>
      </c>
      <c r="H157" s="1" t="s">
        <v>21</v>
      </c>
      <c r="I157" s="1" t="s">
        <v>111</v>
      </c>
      <c r="J157" s="1" t="s">
        <v>148</v>
      </c>
      <c r="K157" s="1" t="s">
        <v>24</v>
      </c>
      <c r="L157" s="1" t="s">
        <v>1232</v>
      </c>
      <c r="M157" s="1" t="s">
        <v>1548</v>
      </c>
      <c r="N157" s="1" t="s">
        <v>1232</v>
      </c>
      <c r="O157" s="1" t="s">
        <v>1548</v>
      </c>
      <c r="P157" s="6" t="str">
        <f t="shared" si="2"/>
        <v>INSERT INTO mst_QuerysSqlite VALUES('01','156','ELIMINAR TABLA mst_QuerysSqlite','0','999','-- Id: 146 / NombreQuery: ELIMINAR TABLA mst_QuerysSqlite _x000D_
DROP TABLE IF EXISTS mst_QuerysSqlite;','0','NONQUERY','mst_QuerysSqlite','DELETE TABLE','AC','44363337',GETDATE(),'44363337',GETDATE())</v>
      </c>
    </row>
    <row r="158" spans="1:16" x14ac:dyDescent="0.35">
      <c r="A158" s="1" t="s">
        <v>15</v>
      </c>
      <c r="B158" s="1" t="s">
        <v>620</v>
      </c>
      <c r="C158" s="1" t="s">
        <v>470</v>
      </c>
      <c r="D158" s="1" t="s">
        <v>18</v>
      </c>
      <c r="E158" s="1" t="s">
        <v>1258</v>
      </c>
      <c r="F158" s="1" t="s">
        <v>1963</v>
      </c>
      <c r="G158" s="1" t="s">
        <v>84</v>
      </c>
      <c r="H158" s="1" t="s">
        <v>21</v>
      </c>
      <c r="I158" s="1" t="s">
        <v>111</v>
      </c>
      <c r="J158" s="1" t="s">
        <v>152</v>
      </c>
      <c r="K158" s="1" t="s">
        <v>24</v>
      </c>
      <c r="L158" s="1" t="s">
        <v>1232</v>
      </c>
      <c r="M158" s="1" t="s">
        <v>1550</v>
      </c>
      <c r="N158" s="1" t="s">
        <v>1232</v>
      </c>
      <c r="O158" s="1" t="s">
        <v>1550</v>
      </c>
      <c r="P158" s="6" t="str">
        <f t="shared" si="2"/>
        <v>INSERT INTO mst_QuerysSqlite VALUES('01','157','INSERTAR mst_QuerysSqlite','0','999','-- Id: 147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);','12','NONQUERY','mst_QuerysSqlite','CREATE','AC','44363337',GETDATE(),'44363337',GETDATE())</v>
      </c>
    </row>
    <row r="159" spans="1:16" x14ac:dyDescent="0.35">
      <c r="A159" s="1" t="s">
        <v>15</v>
      </c>
      <c r="B159" s="1" t="s">
        <v>624</v>
      </c>
      <c r="C159" s="1" t="s">
        <v>474</v>
      </c>
      <c r="D159" s="1" t="s">
        <v>18</v>
      </c>
      <c r="E159" s="1" t="s">
        <v>1258</v>
      </c>
      <c r="F159" s="1" t="s">
        <v>1964</v>
      </c>
      <c r="G159" s="1" t="s">
        <v>18</v>
      </c>
      <c r="H159" s="1" t="s">
        <v>21</v>
      </c>
      <c r="I159" s="1" t="s">
        <v>111</v>
      </c>
      <c r="J159" s="1" t="s">
        <v>143</v>
      </c>
      <c r="K159" s="1" t="s">
        <v>24</v>
      </c>
      <c r="L159" s="1" t="s">
        <v>1232</v>
      </c>
      <c r="M159" s="1" t="s">
        <v>1552</v>
      </c>
      <c r="N159" s="1" t="s">
        <v>1232</v>
      </c>
      <c r="O159" s="1" t="s">
        <v>1552</v>
      </c>
      <c r="P159" s="6" t="str">
        <f t="shared" si="2"/>
        <v>INSERT INTO mst_QuerysSqlite VALUES('01','158','LIMPIAR TABLA mst_QuerysSqlite','0','999','-- Id: 148 / NombreQuery: LIMPIAR TABLA mst_QuerysSqlite _x000D_
DELETE FROM mst_QuerysSqlite;','0','NONQUERY','mst_QuerysSqlite','DELETE','AC','44363337',GETDATE(),'44363337',GETDATE())</v>
      </c>
    </row>
    <row r="160" spans="1:16" x14ac:dyDescent="0.35">
      <c r="A160" s="1" t="s">
        <v>15</v>
      </c>
      <c r="B160" s="1" t="s">
        <v>627</v>
      </c>
      <c r="C160" s="1" t="s">
        <v>478</v>
      </c>
      <c r="D160" s="1" t="s">
        <v>18</v>
      </c>
      <c r="E160" s="1" t="s">
        <v>1258</v>
      </c>
      <c r="F160" s="1" t="s">
        <v>1965</v>
      </c>
      <c r="G160" s="1" t="s">
        <v>18</v>
      </c>
      <c r="H160" s="1" t="s">
        <v>135</v>
      </c>
      <c r="I160" s="1" t="s">
        <v>111</v>
      </c>
      <c r="J160" s="1" t="s">
        <v>126</v>
      </c>
      <c r="K160" s="1" t="s">
        <v>24</v>
      </c>
      <c r="L160" s="1" t="s">
        <v>1232</v>
      </c>
      <c r="M160" s="1" t="s">
        <v>1554</v>
      </c>
      <c r="N160" s="1" t="s">
        <v>1232</v>
      </c>
      <c r="O160" s="1" t="s">
        <v>1554</v>
      </c>
      <c r="P160" s="6" t="str">
        <f t="shared" si="2"/>
        <v>INSERT INTO mst_QuerysSqlite VALUES('01','159','LISTAR mst_QuerysSqlite','0','999','-- Id: 149 / NombreQuery: LISTAR mst_QuerysSqlite _x000D_
SELECT *_x000D_
  FROM mst_QuerysSqlite;','0','DATATABLE','mst_QuerysSqlite','READ','AC','44363337',GETDATE(),'44363337',GETDATE())</v>
      </c>
    </row>
    <row r="161" spans="1:16" x14ac:dyDescent="0.35">
      <c r="A161" s="1" t="s">
        <v>15</v>
      </c>
      <c r="B161" s="1" t="s">
        <v>631</v>
      </c>
      <c r="C161" s="1" t="s">
        <v>482</v>
      </c>
      <c r="D161" s="1" t="s">
        <v>18</v>
      </c>
      <c r="E161" s="1" t="s">
        <v>1258</v>
      </c>
      <c r="F161" s="1" t="s">
        <v>1966</v>
      </c>
      <c r="G161" s="1" t="s">
        <v>19</v>
      </c>
      <c r="H161" s="1" t="s">
        <v>135</v>
      </c>
      <c r="I161" s="1" t="s">
        <v>111</v>
      </c>
      <c r="J161" s="1" t="s">
        <v>126</v>
      </c>
      <c r="K161" s="1" t="s">
        <v>24</v>
      </c>
      <c r="L161" s="1" t="s">
        <v>1232</v>
      </c>
      <c r="M161" s="1" t="s">
        <v>1556</v>
      </c>
      <c r="N161" s="1" t="s">
        <v>1232</v>
      </c>
      <c r="O161" s="1" t="s">
        <v>1556</v>
      </c>
      <c r="P161" s="6" t="str">
        <f t="shared" si="2"/>
        <v>INSERT INTO mst_QuerysSqlite VALUES('01','160','OBTENER mst_QuerysSqlite','0','999','-- Id: 150 / NombreQuery: OBTENER mst_QuerysSqlite _x000D_
SELECT *_x000D_
  FROM mst_QuerysSqlite_x000D_
 WHERE Id = ?;','1','DATATABLE','mst_QuerysSqlite','READ','AC','44363337',GETDATE(),'44363337',GETDATE())</v>
      </c>
    </row>
    <row r="162" spans="1:16" x14ac:dyDescent="0.35">
      <c r="A162" s="1" t="s">
        <v>15</v>
      </c>
      <c r="B162" s="1" t="s">
        <v>635</v>
      </c>
      <c r="C162" s="1" t="s">
        <v>751</v>
      </c>
      <c r="D162" s="1" t="s">
        <v>18</v>
      </c>
      <c r="E162" s="1" t="s">
        <v>104</v>
      </c>
      <c r="F162" s="1" t="s">
        <v>1967</v>
      </c>
      <c r="G162" s="1" t="s">
        <v>18</v>
      </c>
      <c r="H162" s="1" t="s">
        <v>21</v>
      </c>
      <c r="I162" s="1" t="s">
        <v>753</v>
      </c>
      <c r="J162" s="1" t="s">
        <v>23</v>
      </c>
      <c r="K162" s="1" t="s">
        <v>24</v>
      </c>
      <c r="L162" s="1" t="s">
        <v>1232</v>
      </c>
      <c r="M162" s="1" t="s">
        <v>1558</v>
      </c>
      <c r="N162" s="1" t="s">
        <v>1232</v>
      </c>
      <c r="O162" s="1" t="s">
        <v>1558</v>
      </c>
      <c r="P162" s="6" t="str">
        <f t="shared" si="2"/>
        <v>INSERT INTO mst_QuerysSqlite VALUES('01','161','CREAR TABLA crs_EmpresasVsModulos','0','16','-- Id: 151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);','0','NONQUERY','crs_EmpresasVsModulos','CREATE TABLE','AC','44363337',GETDATE(),'44363337',GETDATE())</v>
      </c>
    </row>
    <row r="163" spans="1:16" x14ac:dyDescent="0.35">
      <c r="A163" s="1" t="s">
        <v>15</v>
      </c>
      <c r="B163" s="1" t="s">
        <v>638</v>
      </c>
      <c r="C163" s="1" t="s">
        <v>756</v>
      </c>
      <c r="D163" s="1" t="s">
        <v>18</v>
      </c>
      <c r="E163" s="1" t="s">
        <v>1258</v>
      </c>
      <c r="F163" s="1" t="s">
        <v>1968</v>
      </c>
      <c r="G163" s="1" t="s">
        <v>34</v>
      </c>
      <c r="H163" s="1" t="s">
        <v>21</v>
      </c>
      <c r="I163" s="1" t="s">
        <v>753</v>
      </c>
      <c r="J163" s="1" t="s">
        <v>131</v>
      </c>
      <c r="K163" s="1" t="s">
        <v>24</v>
      </c>
      <c r="L163" s="1" t="s">
        <v>1232</v>
      </c>
      <c r="M163" s="1" t="s">
        <v>1560</v>
      </c>
      <c r="N163" s="1" t="s">
        <v>1232</v>
      </c>
      <c r="O163" s="1" t="s">
        <v>1560</v>
      </c>
      <c r="P163" s="6" t="str">
        <f t="shared" si="2"/>
        <v>INSERT INTO mst_QuerysSqlite VALUES('01','162','ACTUALIZAR crs_EmpresasVsModulos','0','999','-- Id: 152 / NombreQuery: ACTUALIZAR crs_EmpresasVsModulos _x000D_
UPDATE crs_EmpresasVsModulos_x000D_
SET IdEstado=?,_x000D_
    FechaHoraActualizacion=DATETIME(''''now'''',''''localtime'''')_x000D_
WHERE IdEmpresa=?AND_x000D_
      IdModulo=?;','3','NONQUERY','crs_EmpresasVsModulos','UPDATE','AC','44363337',GETDATE(),'44363337',GETDATE())</v>
      </c>
    </row>
    <row r="164" spans="1:16" x14ac:dyDescent="0.35">
      <c r="A164" s="1" t="s">
        <v>15</v>
      </c>
      <c r="B164" s="1" t="s">
        <v>642</v>
      </c>
      <c r="C164" s="1" t="s">
        <v>760</v>
      </c>
      <c r="D164" s="1" t="s">
        <v>18</v>
      </c>
      <c r="E164" s="1" t="s">
        <v>1258</v>
      </c>
      <c r="F164" s="1" t="s">
        <v>1969</v>
      </c>
      <c r="G164" s="1" t="s">
        <v>18</v>
      </c>
      <c r="H164" s="1" t="s">
        <v>135</v>
      </c>
      <c r="I164" s="1" t="s">
        <v>753</v>
      </c>
      <c r="J164" s="1" t="s">
        <v>126</v>
      </c>
      <c r="K164" s="1" t="s">
        <v>24</v>
      </c>
      <c r="L164" s="1" t="s">
        <v>1232</v>
      </c>
      <c r="M164" s="1" t="s">
        <v>1562</v>
      </c>
      <c r="N164" s="1" t="s">
        <v>1232</v>
      </c>
      <c r="O164" s="1" t="s">
        <v>1562</v>
      </c>
      <c r="P164" s="6" t="str">
        <f t="shared" si="2"/>
        <v>INSERT INTO mst_QuerysSqlite VALUES('01','163','DESCARGAR DATA crs_EmpresasVsModulos','0','999','-- Id: 153 / NombreQuery: DESCARGAR DATA crs_EmpresasVsModulos _x000D_
EXEC sp_Dgm_Gen_ListarEmpresasVsModulos','0','DATATABLE','crs_EmpresasVsModulos','READ','AC','44363337',GETDATE(),'44363337',GETDATE())</v>
      </c>
    </row>
    <row r="165" spans="1:16" x14ac:dyDescent="0.35">
      <c r="A165" s="1" t="s">
        <v>15</v>
      </c>
      <c r="B165" s="1" t="s">
        <v>645</v>
      </c>
      <c r="C165" s="1" t="s">
        <v>764</v>
      </c>
      <c r="D165" s="1" t="s">
        <v>18</v>
      </c>
      <c r="E165" s="1" t="s">
        <v>1258</v>
      </c>
      <c r="F165" s="1" t="s">
        <v>1970</v>
      </c>
      <c r="G165" s="1" t="s">
        <v>29</v>
      </c>
      <c r="H165" s="1" t="s">
        <v>21</v>
      </c>
      <c r="I165" s="1" t="s">
        <v>753</v>
      </c>
      <c r="J165" s="1" t="s">
        <v>143</v>
      </c>
      <c r="K165" s="1" t="s">
        <v>24</v>
      </c>
      <c r="L165" s="1" t="s">
        <v>1232</v>
      </c>
      <c r="M165" s="1" t="s">
        <v>1563</v>
      </c>
      <c r="N165" s="1" t="s">
        <v>1232</v>
      </c>
      <c r="O165" s="1" t="s">
        <v>1563</v>
      </c>
      <c r="P165" s="6" t="str">
        <f t="shared" si="2"/>
        <v>INSERT INTO mst_QuerysSqlite VALUES('01','164','ELIMINAR crs_EmpresasVsModulos','0','999','-- Id: 154 / NombreQuery: ELIMINAR crs_EmpresasVsModulos _x000D_
DELETE FROM crs_EmpresasVsModulos_x000D_
      WHERE IdEmpresa = ? AND IdModulo=?;','2','NONQUERY','crs_EmpresasVsModulos','DELETE','AC','44363337',GETDATE(),'44363337',GETDATE())</v>
      </c>
    </row>
    <row r="166" spans="1:16" x14ac:dyDescent="0.35">
      <c r="A166" s="1" t="s">
        <v>15</v>
      </c>
      <c r="B166" s="1" t="s">
        <v>649</v>
      </c>
      <c r="C166" s="1" t="s">
        <v>767</v>
      </c>
      <c r="D166" s="1" t="s">
        <v>18</v>
      </c>
      <c r="E166" s="1" t="s">
        <v>1258</v>
      </c>
      <c r="F166" s="1" t="s">
        <v>1971</v>
      </c>
      <c r="G166" s="1" t="s">
        <v>18</v>
      </c>
      <c r="H166" s="1" t="s">
        <v>21</v>
      </c>
      <c r="I166" s="1" t="s">
        <v>753</v>
      </c>
      <c r="J166" s="1" t="s">
        <v>148</v>
      </c>
      <c r="K166" s="1" t="s">
        <v>24</v>
      </c>
      <c r="L166" s="1" t="s">
        <v>1232</v>
      </c>
      <c r="M166" s="1" t="s">
        <v>1565</v>
      </c>
      <c r="N166" s="1" t="s">
        <v>1232</v>
      </c>
      <c r="O166" s="1" t="s">
        <v>1565</v>
      </c>
      <c r="P166" s="6" t="str">
        <f t="shared" si="2"/>
        <v>INSERT INTO mst_QuerysSqlite VALUES('01','165','ELIMINAR TABLA crs_EmpresasVsModulos','0','999','-- Id: 155 / NombreQuery: ELIMINAR TABLA crs_EmpresasVsModulos _x000D_
DROP TABLE IF EXISTS crs_EmpresasVsModulos;','0','NONQUERY','crs_EmpresasVsModulos','DELETE TABLE','AC','44363337',GETDATE(),'44363337',GETDATE())</v>
      </c>
    </row>
    <row r="167" spans="1:16" x14ac:dyDescent="0.35">
      <c r="A167" s="1" t="s">
        <v>15</v>
      </c>
      <c r="B167" s="1" t="s">
        <v>653</v>
      </c>
      <c r="C167" s="1" t="s">
        <v>771</v>
      </c>
      <c r="D167" s="1" t="s">
        <v>18</v>
      </c>
      <c r="E167" s="1" t="s">
        <v>1258</v>
      </c>
      <c r="F167" s="1" t="s">
        <v>1972</v>
      </c>
      <c r="G167" s="1" t="s">
        <v>45</v>
      </c>
      <c r="H167" s="1" t="s">
        <v>21</v>
      </c>
      <c r="I167" s="1" t="s">
        <v>753</v>
      </c>
      <c r="J167" s="1" t="s">
        <v>152</v>
      </c>
      <c r="K167" s="1" t="s">
        <v>24</v>
      </c>
      <c r="L167" s="1" t="s">
        <v>1232</v>
      </c>
      <c r="M167" s="1" t="s">
        <v>1567</v>
      </c>
      <c r="N167" s="1" t="s">
        <v>1232</v>
      </c>
      <c r="O167" s="1" t="s">
        <v>1567</v>
      </c>
      <c r="P167" s="6" t="str">
        <f t="shared" si="2"/>
        <v>INSERT INTO mst_QuerysSqlite VALUES('01','166','INSERTAR crs_EmpresasVsModulos','0','999','-- Id: 156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NULL,','5','NONQUERY','crs_EmpresasVsModulos','CREATE','AC','44363337',GETDATE(),'44363337',GETDATE())</v>
      </c>
    </row>
    <row r="168" spans="1:16" x14ac:dyDescent="0.35">
      <c r="A168" s="1" t="s">
        <v>15</v>
      </c>
      <c r="B168" s="1" t="s">
        <v>656</v>
      </c>
      <c r="C168" s="1" t="s">
        <v>774</v>
      </c>
      <c r="D168" s="1" t="s">
        <v>18</v>
      </c>
      <c r="E168" s="1" t="s">
        <v>1258</v>
      </c>
      <c r="F168" s="1" t="s">
        <v>1973</v>
      </c>
      <c r="G168" s="1" t="s">
        <v>18</v>
      </c>
      <c r="H168" s="1" t="s">
        <v>21</v>
      </c>
      <c r="I168" s="1" t="s">
        <v>753</v>
      </c>
      <c r="J168" s="1" t="s">
        <v>143</v>
      </c>
      <c r="K168" s="1" t="s">
        <v>24</v>
      </c>
      <c r="L168" s="1" t="s">
        <v>1232</v>
      </c>
      <c r="M168" s="1" t="s">
        <v>1569</v>
      </c>
      <c r="N168" s="1" t="s">
        <v>1232</v>
      </c>
      <c r="O168" s="1" t="s">
        <v>1569</v>
      </c>
      <c r="P168" s="6" t="str">
        <f t="shared" si="2"/>
        <v>INSERT INTO mst_QuerysSqlite VALUES('01','167','LIMPIAR TABLA crs_EmpresasVsModulos','0','999','-- Id: 157 / NombreQuery: LIMPIAR TABLA crs_EmpresasVsModulos _x000D_
DELETE FROM crs_EmpresasVsModulos;','0','NONQUERY','crs_EmpresasVsModulos','DELETE','AC','44363337',GETDATE(),'44363337',GETDATE())</v>
      </c>
    </row>
    <row r="169" spans="1:16" x14ac:dyDescent="0.35">
      <c r="A169" s="1" t="s">
        <v>15</v>
      </c>
      <c r="B169" s="1" t="s">
        <v>660</v>
      </c>
      <c r="C169" s="1" t="s">
        <v>778</v>
      </c>
      <c r="D169" s="1" t="s">
        <v>18</v>
      </c>
      <c r="E169" s="1" t="s">
        <v>1258</v>
      </c>
      <c r="F169" s="1" t="s">
        <v>1974</v>
      </c>
      <c r="G169" s="1" t="s">
        <v>19</v>
      </c>
      <c r="H169" s="1" t="s">
        <v>135</v>
      </c>
      <c r="I169" s="1" t="s">
        <v>753</v>
      </c>
      <c r="J169" s="1" t="s">
        <v>126</v>
      </c>
      <c r="K169" s="1" t="s">
        <v>24</v>
      </c>
      <c r="L169" s="1" t="s">
        <v>1232</v>
      </c>
      <c r="M169" s="1" t="s">
        <v>1571</v>
      </c>
      <c r="N169" s="1" t="s">
        <v>1232</v>
      </c>
      <c r="O169" s="1" t="s">
        <v>1571</v>
      </c>
      <c r="P169" s="6" t="str">
        <f t="shared" si="2"/>
        <v>INSERT INTO mst_QuerysSqlite VALUES('01','168','OBTENER MODULOS X EMPRESA','0','999','-- Id: 158 / NombreQuery: OBTENER MODULOS X EMPRESA _x000D_
SELECT EVM.IdModulo,_x000D_
       MO.Dex_x000D_
  FROM crs_EmpresasVsModulos EVM_x000D_
       INNER JOIN_x000D_
       mst_Modulos MO ON EVM.IdModulo = MO.Id_x000D_
 WHERE MO.IdEstado = ''''AC'''' AND _x000D_
       MO.Id &lt;&gt; 0 AND _x000D_
       EVM.IdEmpresa = ?;','1','DATATABLE','crs_EmpresasVsModulos','READ','AC','44363337',GETDATE(),'44363337',GETDATE())</v>
      </c>
    </row>
    <row r="170" spans="1:16" x14ac:dyDescent="0.35">
      <c r="A170" s="1" t="s">
        <v>15</v>
      </c>
      <c r="B170" s="1" t="s">
        <v>663</v>
      </c>
      <c r="C170" s="1" t="s">
        <v>1572</v>
      </c>
      <c r="D170" s="1" t="s">
        <v>18</v>
      </c>
      <c r="E170" s="1" t="s">
        <v>1130</v>
      </c>
      <c r="F170" s="1" t="s">
        <v>1975</v>
      </c>
      <c r="G170" s="1" t="s">
        <v>18</v>
      </c>
      <c r="H170" s="1" t="s">
        <v>21</v>
      </c>
      <c r="I170" s="1" t="s">
        <v>1574</v>
      </c>
      <c r="J170" s="1" t="s">
        <v>23</v>
      </c>
      <c r="K170" s="1" t="s">
        <v>24</v>
      </c>
      <c r="L170" s="1" t="s">
        <v>1232</v>
      </c>
      <c r="M170" s="1" t="s">
        <v>1575</v>
      </c>
      <c r="N170" s="1" t="s">
        <v>1232</v>
      </c>
      <c r="O170" s="1" t="s">
        <v>1575</v>
      </c>
      <c r="P170" s="6" t="str">
        <f t="shared" si="2"/>
        <v>INSERT INTO mst_QuerysSqlite VALUES('01','169','CREAR TABLA trx_ConfiguracionesDispositivosMoviles','0','17','-- Id: 159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);','0','NONQUERY','trx_ConfiguracionesDispositivosMoviles','CREATE TABLE','AC','44363337',GETDATE(),'44363337',GETDATE())</v>
      </c>
    </row>
    <row r="171" spans="1:16" x14ac:dyDescent="0.35">
      <c r="A171" s="1" t="s">
        <v>15</v>
      </c>
      <c r="B171" s="1" t="s">
        <v>667</v>
      </c>
      <c r="C171" s="1" t="s">
        <v>1576</v>
      </c>
      <c r="D171" s="1" t="s">
        <v>18</v>
      </c>
      <c r="E171" s="1" t="s">
        <v>1258</v>
      </c>
      <c r="F171" s="1" t="s">
        <v>1976</v>
      </c>
      <c r="G171" s="1" t="s">
        <v>56</v>
      </c>
      <c r="H171" s="1" t="s">
        <v>21</v>
      </c>
      <c r="I171" s="1" t="s">
        <v>1574</v>
      </c>
      <c r="J171" s="1" t="s">
        <v>131</v>
      </c>
      <c r="K171" s="1" t="s">
        <v>24</v>
      </c>
      <c r="L171" s="1" t="s">
        <v>1232</v>
      </c>
      <c r="M171" s="1" t="s">
        <v>1578</v>
      </c>
      <c r="N171" s="1" t="s">
        <v>1232</v>
      </c>
      <c r="O171" s="1" t="s">
        <v>1578</v>
      </c>
      <c r="P171" s="6" t="str">
        <f t="shared" si="2"/>
        <v>INSERT INTO mst_QuerysSqlite VALUES('01','170','ACTUALIZAR trx_ConfiguracionesDispositivosMoviles','0','999','-- Id: 160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?;','7','NONQUERY','trx_ConfiguracionesDispositivosMoviles','UPDATE','AC','44363337',GETDATE(),'44363337',GETDATE())</v>
      </c>
    </row>
    <row r="172" spans="1:16" x14ac:dyDescent="0.35">
      <c r="A172" s="1" t="s">
        <v>15</v>
      </c>
      <c r="B172" s="1" t="s">
        <v>670</v>
      </c>
      <c r="C172" s="1" t="s">
        <v>1579</v>
      </c>
      <c r="D172" s="1" t="s">
        <v>18</v>
      </c>
      <c r="E172" s="1" t="s">
        <v>1258</v>
      </c>
      <c r="F172" s="1" t="s">
        <v>1977</v>
      </c>
      <c r="G172" s="1" t="s">
        <v>56</v>
      </c>
      <c r="H172" s="1" t="s">
        <v>124</v>
      </c>
      <c r="I172" s="1" t="s">
        <v>1574</v>
      </c>
      <c r="J172" s="1" t="s">
        <v>126</v>
      </c>
      <c r="K172" s="1" t="s">
        <v>24</v>
      </c>
      <c r="L172" s="1" t="s">
        <v>1232</v>
      </c>
      <c r="M172" s="1" t="s">
        <v>1581</v>
      </c>
      <c r="N172" s="1" t="s">
        <v>1232</v>
      </c>
      <c r="O172" s="1" t="s">
        <v>1581</v>
      </c>
      <c r="P172" s="6" t="str">
        <f t="shared" si="2"/>
        <v>INSERT INTO mst_QuerysSqlite VALUES('01','171','ACTUALIZAR trx_ConfiguracionesDispositivosMoviles X DESCRIPCION','0','999','-- Id: 161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);','7','SCALAR','trx_ConfiguracionesDispositivosMoviles','READ','AC','44363337',GETDATE(),'44363337',GETDATE())</v>
      </c>
    </row>
    <row r="173" spans="1:16" x14ac:dyDescent="0.35">
      <c r="A173" s="1" t="s">
        <v>15</v>
      </c>
      <c r="B173" s="1" t="s">
        <v>674</v>
      </c>
      <c r="C173" s="1" t="s">
        <v>1582</v>
      </c>
      <c r="D173" s="1" t="s">
        <v>18</v>
      </c>
      <c r="E173" s="1" t="s">
        <v>1258</v>
      </c>
      <c r="F173" s="1" t="s">
        <v>1978</v>
      </c>
      <c r="G173" s="1" t="s">
        <v>18</v>
      </c>
      <c r="H173" s="1" t="s">
        <v>135</v>
      </c>
      <c r="I173" s="1" t="s">
        <v>1574</v>
      </c>
      <c r="J173" s="1" t="s">
        <v>126</v>
      </c>
      <c r="K173" s="1" t="s">
        <v>24</v>
      </c>
      <c r="L173" s="1" t="s">
        <v>1232</v>
      </c>
      <c r="M173" s="1" t="s">
        <v>1584</v>
      </c>
      <c r="N173" s="1" t="s">
        <v>1232</v>
      </c>
      <c r="O173" s="1" t="s">
        <v>1584</v>
      </c>
      <c r="P173" s="6" t="str">
        <f t="shared" si="2"/>
        <v>INSERT INTO mst_QuerysSqlite VALUES('01','172','DESCARGAR DATA trx_ConfiguracionesDispositivosMoviles','0','999','-- Id: 162 / NombreQuery: DESCARGAR DATA trx_ConfiguracionesDispositivosMoviles _x000D_
EXEC sp_Dgm_Gen_ObtenerConfiguracionesDispositivoMovil ','0','DATATABLE','trx_ConfiguracionesDispositivosMoviles','READ','AC','44363337',GETDATE(),'44363337',GETDATE())</v>
      </c>
    </row>
    <row r="174" spans="1:16" x14ac:dyDescent="0.35">
      <c r="A174" s="1" t="s">
        <v>15</v>
      </c>
      <c r="B174" s="1" t="s">
        <v>677</v>
      </c>
      <c r="C174" s="1" t="s">
        <v>1585</v>
      </c>
      <c r="D174" s="1" t="s">
        <v>18</v>
      </c>
      <c r="E174" s="1" t="s">
        <v>1258</v>
      </c>
      <c r="F174" s="1" t="s">
        <v>1979</v>
      </c>
      <c r="G174" s="1" t="s">
        <v>18</v>
      </c>
      <c r="H174" s="1" t="s">
        <v>21</v>
      </c>
      <c r="I174" s="1" t="s">
        <v>1574</v>
      </c>
      <c r="J174" s="1" t="s">
        <v>148</v>
      </c>
      <c r="K174" s="1" t="s">
        <v>24</v>
      </c>
      <c r="L174" s="1" t="s">
        <v>1232</v>
      </c>
      <c r="M174" s="1" t="s">
        <v>1587</v>
      </c>
      <c r="N174" s="1" t="s">
        <v>1232</v>
      </c>
      <c r="O174" s="1" t="s">
        <v>1587</v>
      </c>
      <c r="P174" s="6" t="str">
        <f t="shared" si="2"/>
        <v>INSERT INTO mst_QuerysSqlite VALUES('01','173','ELIMINAR TABLA trx_ConfiguracionesDispositivosMoviles','0','999','-- Id: 163 / NombreQuery: ELIMINAR TABLA trx_ConfiguracionesDispositivosMoviles _x000D_
DROP TABLE IF EXISTS trx_ConfiguracionesDispositivosMoviles;','0','NONQUERY','trx_ConfiguracionesDispositivosMoviles','DELETE TABLE','AC','44363337',GETDATE(),'44363337',GETDATE())</v>
      </c>
    </row>
    <row r="175" spans="1:16" x14ac:dyDescent="0.35">
      <c r="A175" s="1" t="s">
        <v>15</v>
      </c>
      <c r="B175" s="1" t="s">
        <v>681</v>
      </c>
      <c r="C175" s="1" t="s">
        <v>1588</v>
      </c>
      <c r="D175" s="1" t="s">
        <v>18</v>
      </c>
      <c r="E175" s="1" t="s">
        <v>1258</v>
      </c>
      <c r="F175" s="1" t="s">
        <v>1980</v>
      </c>
      <c r="G175" s="1" t="s">
        <v>34</v>
      </c>
      <c r="H175" s="1" t="s">
        <v>21</v>
      </c>
      <c r="I175" s="1" t="s">
        <v>1574</v>
      </c>
      <c r="J175" s="1" t="s">
        <v>143</v>
      </c>
      <c r="K175" s="1" t="s">
        <v>24</v>
      </c>
      <c r="L175" s="1" t="s">
        <v>1232</v>
      </c>
      <c r="M175" s="1" t="s">
        <v>1590</v>
      </c>
      <c r="N175" s="1" t="s">
        <v>1232</v>
      </c>
      <c r="O175" s="1" t="s">
        <v>1590</v>
      </c>
      <c r="P175" s="6" t="str">
        <f t="shared" si="2"/>
        <v>INSERT INTO mst_QuerysSqlite VALUES('01','174','ELIMINAR trx_ConfiguracionesDispositivosMoviles','0','999','-- Id: 164 / NombreQuery: ELIMINAR trx_ConfiguracionesDispositivosMoviles _x000D_
DELETE FROM trx_ConfiguracionesDispositivosMoviles_x000D_
      WHERE IdEmpresa = ? AND _x000D_
            MacDispositivoMovil = ? AND _x000D_
            IdOpcionConfiguracion = ?;','3','NONQUERY','trx_ConfiguracionesDispositivosMoviles','DELETE','AC','44363337',GETDATE(),'44363337',GETDATE())</v>
      </c>
    </row>
    <row r="176" spans="1:16" x14ac:dyDescent="0.35">
      <c r="A176" s="1" t="s">
        <v>15</v>
      </c>
      <c r="B176" s="1" t="s">
        <v>684</v>
      </c>
      <c r="C176" s="1" t="s">
        <v>1591</v>
      </c>
      <c r="D176" s="1" t="s">
        <v>18</v>
      </c>
      <c r="E176" s="1" t="s">
        <v>1258</v>
      </c>
      <c r="F176" s="1" t="s">
        <v>1981</v>
      </c>
      <c r="G176" s="1" t="s">
        <v>40</v>
      </c>
      <c r="H176" s="1" t="s">
        <v>124</v>
      </c>
      <c r="I176" s="1" t="s">
        <v>1574</v>
      </c>
      <c r="J176" s="1" t="s">
        <v>126</v>
      </c>
      <c r="K176" s="1" t="s">
        <v>24</v>
      </c>
      <c r="L176" s="1" t="s">
        <v>1232</v>
      </c>
      <c r="M176" s="1" t="s">
        <v>1593</v>
      </c>
      <c r="N176" s="1" t="s">
        <v>1232</v>
      </c>
      <c r="O176" s="1" t="s">
        <v>1593</v>
      </c>
      <c r="P176" s="6" t="str">
        <f t="shared" si="2"/>
        <v>INSERT INTO mst_QuerysSqlite VALUES('01','175','EXISTE VALOR trx_ConfiguracionesDispositivosMoviles','0','999','-- Id: 165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);','4','SCALAR','trx_ConfiguracionesDispositivosMoviles','READ','AC','44363337',GETDATE(),'44363337',GETDATE())</v>
      </c>
    </row>
    <row r="177" spans="1:16" x14ac:dyDescent="0.35">
      <c r="A177" s="1" t="s">
        <v>15</v>
      </c>
      <c r="B177" s="1" t="s">
        <v>688</v>
      </c>
      <c r="C177" s="1" t="s">
        <v>1594</v>
      </c>
      <c r="D177" s="1" t="s">
        <v>18</v>
      </c>
      <c r="E177" s="1" t="s">
        <v>1258</v>
      </c>
      <c r="F177" s="1" t="s">
        <v>1982</v>
      </c>
      <c r="G177" s="1" t="s">
        <v>56</v>
      </c>
      <c r="H177" s="1" t="s">
        <v>21</v>
      </c>
      <c r="I177" s="1" t="s">
        <v>1574</v>
      </c>
      <c r="J177" s="1" t="s">
        <v>152</v>
      </c>
      <c r="K177" s="1" t="s">
        <v>24</v>
      </c>
      <c r="L177" s="1" t="s">
        <v>1232</v>
      </c>
      <c r="M177" s="1" t="s">
        <v>1596</v>
      </c>
      <c r="N177" s="1" t="s">
        <v>1232</v>
      </c>
      <c r="O177" s="1" t="s">
        <v>1596</v>
      </c>
      <c r="P177" s="6" t="str">
        <f t="shared" si="2"/>
        <v>INSERT INTO mst_QuerysSqlite VALUES('01','176','INSERTAR trx_ConfiguracionesDispositivosMoviles','0','999','-- Id: 166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);','7','NONQUERY','trx_ConfiguracionesDispositivosMoviles','CREATE','AC','44363337',GETDATE(),'44363337',GETDATE())</v>
      </c>
    </row>
    <row r="178" spans="1:16" x14ac:dyDescent="0.35">
      <c r="A178" s="1" t="s">
        <v>15</v>
      </c>
      <c r="B178" s="1" t="s">
        <v>691</v>
      </c>
      <c r="C178" s="1" t="s">
        <v>1597</v>
      </c>
      <c r="D178" s="1" t="s">
        <v>18</v>
      </c>
      <c r="E178" s="1" t="s">
        <v>1258</v>
      </c>
      <c r="F178" s="1" t="s">
        <v>1983</v>
      </c>
      <c r="G178" s="1" t="s">
        <v>56</v>
      </c>
      <c r="H178" s="1" t="s">
        <v>124</v>
      </c>
      <c r="I178" s="1" t="s">
        <v>1574</v>
      </c>
      <c r="J178" s="1" t="s">
        <v>126</v>
      </c>
      <c r="K178" s="1" t="s">
        <v>24</v>
      </c>
      <c r="L178" s="1" t="s">
        <v>1232</v>
      </c>
      <c r="M178" s="1" t="s">
        <v>1599</v>
      </c>
      <c r="N178" s="1" t="s">
        <v>1232</v>
      </c>
      <c r="O178" s="1" t="s">
        <v>1599</v>
      </c>
      <c r="P178" s="6" t="str">
        <f t="shared" si="2"/>
        <v>INSERT INTO mst_QuerysSqlite VALUES('01','177','INSERTAR VALOR trx_ConfiguracionesDispositivosMoviles','0','999','-- Id: 167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);','7','SCALAR','trx_ConfiguracionesDispositivosMoviles','READ','AC','44363337',GETDATE(),'44363337',GETDATE())</v>
      </c>
    </row>
    <row r="179" spans="1:16" x14ac:dyDescent="0.35">
      <c r="A179" s="1" t="s">
        <v>15</v>
      </c>
      <c r="B179" s="1" t="s">
        <v>695</v>
      </c>
      <c r="C179" s="1" t="s">
        <v>1600</v>
      </c>
      <c r="D179" s="1" t="s">
        <v>18</v>
      </c>
      <c r="E179" s="1" t="s">
        <v>1258</v>
      </c>
      <c r="F179" s="1" t="s">
        <v>1984</v>
      </c>
      <c r="G179" s="1" t="s">
        <v>18</v>
      </c>
      <c r="H179" s="1" t="s">
        <v>21</v>
      </c>
      <c r="I179" s="1" t="s">
        <v>1574</v>
      </c>
      <c r="J179" s="1" t="s">
        <v>143</v>
      </c>
      <c r="K179" s="1" t="s">
        <v>24</v>
      </c>
      <c r="L179" s="1" t="s">
        <v>1232</v>
      </c>
      <c r="M179" s="1" t="s">
        <v>1602</v>
      </c>
      <c r="N179" s="1" t="s">
        <v>1232</v>
      </c>
      <c r="O179" s="1" t="s">
        <v>1602</v>
      </c>
      <c r="P179" s="6" t="str">
        <f t="shared" si="2"/>
        <v>INSERT INTO mst_QuerysSqlite VALUES('01','178','LIMPIAR TABLA trx_ConfiguracionesDispositivosMoviles','0','999','-- Id: 168 / NombreQuery: LIMPIAR TABLA trx_ConfiguracionesDispositivosMoviles _x000D_
DELETE FROM trx_ConfiguracionesDispositivosMoviles;','0','NONQUERY','trx_ConfiguracionesDispositivosMoviles','DELETE','AC','44363337',GETDATE(),'44363337',GETDATE())</v>
      </c>
    </row>
    <row r="180" spans="1:16" x14ac:dyDescent="0.35">
      <c r="A180" s="1" t="s">
        <v>15</v>
      </c>
      <c r="B180" s="1" t="s">
        <v>698</v>
      </c>
      <c r="C180" s="1" t="s">
        <v>1603</v>
      </c>
      <c r="D180" s="1" t="s">
        <v>18</v>
      </c>
      <c r="E180" s="1" t="s">
        <v>1258</v>
      </c>
      <c r="F180" s="1" t="s">
        <v>1985</v>
      </c>
      <c r="G180" s="1" t="s">
        <v>18</v>
      </c>
      <c r="H180" s="1" t="s">
        <v>135</v>
      </c>
      <c r="I180" s="1" t="s">
        <v>1574</v>
      </c>
      <c r="J180" s="1" t="s">
        <v>126</v>
      </c>
      <c r="K180" s="1" t="s">
        <v>24</v>
      </c>
      <c r="L180" s="1" t="s">
        <v>1232</v>
      </c>
      <c r="M180" s="1" t="s">
        <v>1605</v>
      </c>
      <c r="N180" s="1" t="s">
        <v>1232</v>
      </c>
      <c r="O180" s="1" t="s">
        <v>1605</v>
      </c>
      <c r="P180" s="6" t="str">
        <f t="shared" si="2"/>
        <v>INSERT INTO mst_QuerysSqlite VALUES('01','179','LISTAR trx_ConfiguracionesDispositivosMoviles','0','999','-- Id: 169 / NombreQuery: LISTAR trx_ConfiguracionesDispositivosMoviles _x000D_
SELECT *_x000D_
  FROM trx_ConfiguracionesDispositivosMoviles;','0','DATATABLE','trx_ConfiguracionesDispositivosMoviles','READ','AC','44363337',GETDATE(),'44363337',GETDATE())</v>
      </c>
    </row>
    <row r="181" spans="1:16" x14ac:dyDescent="0.35">
      <c r="A181" s="1" t="s">
        <v>15</v>
      </c>
      <c r="B181" s="1" t="s">
        <v>702</v>
      </c>
      <c r="C181" s="1" t="s">
        <v>1606</v>
      </c>
      <c r="D181" s="1" t="s">
        <v>18</v>
      </c>
      <c r="E181" s="1" t="s">
        <v>1258</v>
      </c>
      <c r="F181" s="1" t="s">
        <v>1986</v>
      </c>
      <c r="G181" s="1" t="s">
        <v>34</v>
      </c>
      <c r="H181" s="1" t="s">
        <v>135</v>
      </c>
      <c r="I181" s="1" t="s">
        <v>1574</v>
      </c>
      <c r="J181" s="1" t="s">
        <v>126</v>
      </c>
      <c r="K181" s="1" t="s">
        <v>24</v>
      </c>
      <c r="L181" s="1" t="s">
        <v>1232</v>
      </c>
      <c r="M181" s="1" t="s">
        <v>1608</v>
      </c>
      <c r="N181" s="1" t="s">
        <v>1232</v>
      </c>
      <c r="O181" s="1" t="s">
        <v>1608</v>
      </c>
      <c r="P181" s="6" t="str">
        <f t="shared" si="2"/>
        <v>INSERT INTO mst_QuerysSqlite VALUES('01','180','OBTENER trx_ConfiguracionesDispositivosMoviles','0','999','-- Id: 170 / NombreQuery: OBTENER trx_ConfiguracionesDispositivosMoviles _x000D_
SELECT *_x000D_
  FROM trx_ConfiguracionesDispositivosMoviles_x000D_
 WHERE IdEmpresa = ? AND _x000D_
       MacDispositivoMovil = ? AND _x000D_
       IdOpcionConfiguracion = ?;','3','DATATABLE','trx_ConfiguracionesDispositivosMoviles','READ','AC','44363337',GETDATE(),'44363337',GETDATE())</v>
      </c>
    </row>
    <row r="182" spans="1:16" x14ac:dyDescent="0.35">
      <c r="A182" s="1" t="s">
        <v>15</v>
      </c>
      <c r="B182" s="1" t="s">
        <v>706</v>
      </c>
      <c r="C182" s="1" t="s">
        <v>1226</v>
      </c>
      <c r="D182" s="1" t="s">
        <v>18</v>
      </c>
      <c r="E182" s="1" t="s">
        <v>1258</v>
      </c>
      <c r="F182" s="1" t="s">
        <v>2051</v>
      </c>
      <c r="G182" s="1" t="s">
        <v>18</v>
      </c>
      <c r="H182" s="1" t="s">
        <v>124</v>
      </c>
      <c r="I182" s="1" t="s">
        <v>1574</v>
      </c>
      <c r="J182" s="1" t="s">
        <v>126</v>
      </c>
      <c r="K182" s="1" t="s">
        <v>24</v>
      </c>
      <c r="L182" s="1" t="s">
        <v>1232</v>
      </c>
      <c r="M182" s="1" t="s">
        <v>1816</v>
      </c>
      <c r="N182" s="1" t="s">
        <v>1232</v>
      </c>
      <c r="O182" s="1" t="s">
        <v>1816</v>
      </c>
      <c r="P182" s="6" t="str">
        <f t="shared" si="2"/>
        <v>INSERT INTO mst_QuerysSqlite VALUES('01','181','EXISTE DATA PENDIENTE DE ENVIAR','0','999','--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EXISTE_DATA_PENDIENTE;','0','SCALAR','trx_ConfiguracionesDispositivosMoviles','READ','AC','44363337',GETDATE(),'44363337',GETDATE())</v>
      </c>
    </row>
    <row r="183" spans="1:16" x14ac:dyDescent="0.35">
      <c r="A183" s="1" t="s">
        <v>15</v>
      </c>
      <c r="B183" s="1" t="s">
        <v>738</v>
      </c>
      <c r="C183" s="1" t="s">
        <v>83</v>
      </c>
      <c r="D183" s="1" t="s">
        <v>19</v>
      </c>
      <c r="E183" s="1" t="s">
        <v>1626</v>
      </c>
      <c r="F183" s="1" t="s">
        <v>1987</v>
      </c>
      <c r="G183" s="1" t="s">
        <v>18</v>
      </c>
      <c r="H183" s="1" t="s">
        <v>21</v>
      </c>
      <c r="I183" s="1" t="s">
        <v>86</v>
      </c>
      <c r="J183" s="1" t="s">
        <v>23</v>
      </c>
      <c r="K183" s="1" t="s">
        <v>24</v>
      </c>
      <c r="L183" s="1" t="s">
        <v>1232</v>
      </c>
      <c r="M183" s="1" t="s">
        <v>1628</v>
      </c>
      <c r="N183" s="1" t="s">
        <v>1232</v>
      </c>
      <c r="O183" s="1" t="s">
        <v>1628</v>
      </c>
      <c r="P183" s="6" t="str">
        <f t="shared" si="2"/>
        <v>INSERT INTO mst_QuerysSqlite VALUES('01','190','CREAR TABLA trx_Tareos','1','19','-- Id: 179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Id));','0','NONQUERY','trx_Tareos','CREATE TABLE','AC','44363337',GETDATE(),'44363337',GETDATE())</v>
      </c>
    </row>
    <row r="184" spans="1:16" x14ac:dyDescent="0.35">
      <c r="A184" s="1" t="s">
        <v>15</v>
      </c>
      <c r="B184" s="1" t="s">
        <v>742</v>
      </c>
      <c r="C184" s="1" t="s">
        <v>675</v>
      </c>
      <c r="D184" s="1" t="s">
        <v>19</v>
      </c>
      <c r="E184" s="1" t="s">
        <v>1258</v>
      </c>
      <c r="F184" s="1" t="s">
        <v>1988</v>
      </c>
      <c r="G184" s="1" t="s">
        <v>78</v>
      </c>
      <c r="H184" s="1" t="s">
        <v>21</v>
      </c>
      <c r="I184" s="1" t="s">
        <v>86</v>
      </c>
      <c r="J184" s="1" t="s">
        <v>131</v>
      </c>
      <c r="K184" s="1" t="s">
        <v>24</v>
      </c>
      <c r="L184" s="1" t="s">
        <v>1232</v>
      </c>
      <c r="M184" s="1" t="s">
        <v>1630</v>
      </c>
      <c r="N184" s="1" t="s">
        <v>1232</v>
      </c>
      <c r="O184" s="1" t="s">
        <v>1630</v>
      </c>
      <c r="P184" s="6" t="str">
        <f t="shared" si="2"/>
        <v>INSERT INTO mst_QuerysSqlite VALUES('01','191','ACTUALIZAR trx_Tareos','1','999','-- Id: 180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Id=?;','11','NONQUERY','trx_Tareos','UPDATE','AC','44363337',GETDATE(),'44363337',GETDATE())</v>
      </c>
    </row>
    <row r="185" spans="1:16" x14ac:dyDescent="0.35">
      <c r="A185" s="1" t="s">
        <v>15</v>
      </c>
      <c r="B185" s="1" t="s">
        <v>746</v>
      </c>
      <c r="C185" s="1" t="s">
        <v>678</v>
      </c>
      <c r="D185" s="1" t="s">
        <v>19</v>
      </c>
      <c r="E185" s="1" t="s">
        <v>1258</v>
      </c>
      <c r="F185" s="1" t="s">
        <v>1989</v>
      </c>
      <c r="G185" s="1" t="s">
        <v>18</v>
      </c>
      <c r="H185" s="1" t="s">
        <v>124</v>
      </c>
      <c r="I185" s="1" t="s">
        <v>86</v>
      </c>
      <c r="J185" s="1" t="s">
        <v>126</v>
      </c>
      <c r="K185" s="1" t="s">
        <v>24</v>
      </c>
      <c r="L185" s="1" t="s">
        <v>1232</v>
      </c>
      <c r="M185" s="1" t="s">
        <v>1632</v>
      </c>
      <c r="N185" s="1" t="s">
        <v>1232</v>
      </c>
      <c r="O185" s="1" t="s">
        <v>1632</v>
      </c>
      <c r="P185" s="6" t="str">
        <f t="shared" si="2"/>
        <v>INSERT INTO mst_QuerysSqlite VALUES('01','192','CONTAR trx_Tareos PENDIENTES','1','999','-- Id: 181 / NombreQuery: CONTAR trx_Tareos PENDIENTES _x000D_
SELECT COUNT( * ) _x000D_
  FROM trx_Tareos_x000D_
 WHERE IdEstado = ''''PE'''';','0','SCALAR','trx_Tareos','READ','AC','44363337',GETDATE(),'44363337',GETDATE())</v>
      </c>
    </row>
    <row r="186" spans="1:16" x14ac:dyDescent="0.35">
      <c r="A186" s="1" t="s">
        <v>15</v>
      </c>
      <c r="B186" s="1" t="s">
        <v>750</v>
      </c>
      <c r="C186" s="1" t="s">
        <v>682</v>
      </c>
      <c r="D186" s="1" t="s">
        <v>19</v>
      </c>
      <c r="E186" s="1" t="s">
        <v>1258</v>
      </c>
      <c r="F186" s="1" t="s">
        <v>1990</v>
      </c>
      <c r="G186" s="1" t="s">
        <v>18</v>
      </c>
      <c r="H186" s="1" t="s">
        <v>21</v>
      </c>
      <c r="I186" s="1" t="s">
        <v>86</v>
      </c>
      <c r="J186" s="1" t="s">
        <v>148</v>
      </c>
      <c r="K186" s="1" t="s">
        <v>24</v>
      </c>
      <c r="L186" s="1" t="s">
        <v>1232</v>
      </c>
      <c r="M186" s="1" t="s">
        <v>1634</v>
      </c>
      <c r="N186" s="1" t="s">
        <v>1232</v>
      </c>
      <c r="O186" s="1" t="s">
        <v>1634</v>
      </c>
      <c r="P186" s="6" t="str">
        <f t="shared" si="2"/>
        <v>INSERT INTO mst_QuerysSqlite VALUES('01','193','ELIMINAR TABLA trx_Tareos','1','999','-- Id: 182 / NombreQuery: ELIMINAR TABLA trx_Tareos _x000D_
DROP TABLE IF EXISTS trx_Tareos;','0','NONQUERY','trx_Tareos','DELETE TABLE','AC','44363337',GETDATE(),'44363337',GETDATE())</v>
      </c>
    </row>
    <row r="187" spans="1:16" x14ac:dyDescent="0.35">
      <c r="A187" s="1" t="s">
        <v>15</v>
      </c>
      <c r="B187" s="1" t="s">
        <v>755</v>
      </c>
      <c r="C187" s="1" t="s">
        <v>685</v>
      </c>
      <c r="D187" s="1" t="s">
        <v>19</v>
      </c>
      <c r="E187" s="1" t="s">
        <v>1258</v>
      </c>
      <c r="F187" s="1" t="s">
        <v>1991</v>
      </c>
      <c r="G187" s="1" t="s">
        <v>29</v>
      </c>
      <c r="H187" s="1" t="s">
        <v>21</v>
      </c>
      <c r="I187" s="1" t="s">
        <v>86</v>
      </c>
      <c r="J187" s="1" t="s">
        <v>143</v>
      </c>
      <c r="K187" s="1" t="s">
        <v>24</v>
      </c>
      <c r="L187" s="1" t="s">
        <v>1232</v>
      </c>
      <c r="M187" s="1" t="s">
        <v>1636</v>
      </c>
      <c r="N187" s="1" t="s">
        <v>1232</v>
      </c>
      <c r="O187" s="1" t="s">
        <v>1636</v>
      </c>
      <c r="P187" s="6" t="str">
        <f t="shared" ref="P187:P250" si="3">CONCATENATE("INSERT INTO mst_QuerysSqlite VALUES('",A187,"','",B187,"','",C187,"','",D187,"','",E187,"','",SUBSTITUTE(F187,"''","''''"),"','",G187,"','",H187,"','",I187,"','",J187,"','",K187,"','44363337',GETDATE(),'44363337',GETDATE())")</f>
        <v>INSERT INTO mst_QuerysSqlite VALUES('01','194','ELIMINAR trx_Tareos','1','999','-- Id: 183 / NombreQuery: ELIMINAR trx_Tareos _x000D_
DELETE FROM trx_Tareos_x000D_
      WHERE IdEmpresa = ? AND _x000D_
            Id = ?;','2','NONQUERY','trx_Tareos','DELETE','AC','44363337',GETDATE(),'44363337',GETDATE())</v>
      </c>
    </row>
    <row r="188" spans="1:16" x14ac:dyDescent="0.35">
      <c r="A188" s="1" t="s">
        <v>15</v>
      </c>
      <c r="B188" s="1" t="s">
        <v>759</v>
      </c>
      <c r="C188" s="1" t="s">
        <v>689</v>
      </c>
      <c r="D188" s="1" t="s">
        <v>19</v>
      </c>
      <c r="E188" s="1" t="s">
        <v>1258</v>
      </c>
      <c r="F188" s="1" t="s">
        <v>1992</v>
      </c>
      <c r="G188" s="1" t="s">
        <v>78</v>
      </c>
      <c r="H188" s="1" t="s">
        <v>21</v>
      </c>
      <c r="I188" s="1" t="s">
        <v>86</v>
      </c>
      <c r="J188" s="1" t="s">
        <v>152</v>
      </c>
      <c r="K188" s="1" t="s">
        <v>24</v>
      </c>
      <c r="L188" s="1" t="s">
        <v>1232</v>
      </c>
      <c r="M188" s="1" t="s">
        <v>1638</v>
      </c>
      <c r="N188" s="1" t="s">
        <v>1232</v>
      </c>
      <c r="O188" s="1" t="s">
        <v>1638</v>
      </c>
      <c r="P188" s="6" t="str">
        <f t="shared" si="3"/>
        <v>INSERT INTO mst_QuerysSqlite VALUES('01','195','INSERTAR trx_Tareos','1','999','-- Id: 184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VARCHAR(500)','11','NONQUERY','trx_Tareos','CREATE','AC','44363337',GETDATE(),'44363337',GETDATE())</v>
      </c>
    </row>
    <row r="189" spans="1:16" x14ac:dyDescent="0.35">
      <c r="A189" s="1" t="s">
        <v>15</v>
      </c>
      <c r="B189" s="1" t="s">
        <v>763</v>
      </c>
      <c r="C189" s="1" t="s">
        <v>692</v>
      </c>
      <c r="D189" s="1" t="s">
        <v>19</v>
      </c>
      <c r="E189" s="1" t="s">
        <v>1258</v>
      </c>
      <c r="F189" s="1" t="s">
        <v>1993</v>
      </c>
      <c r="G189" s="1" t="s">
        <v>18</v>
      </c>
      <c r="H189" s="1" t="s">
        <v>21</v>
      </c>
      <c r="I189" s="1" t="s">
        <v>86</v>
      </c>
      <c r="J189" s="1" t="s">
        <v>143</v>
      </c>
      <c r="K189" s="1" t="s">
        <v>24</v>
      </c>
      <c r="L189" s="1" t="s">
        <v>1232</v>
      </c>
      <c r="M189" s="1" t="s">
        <v>1640</v>
      </c>
      <c r="N189" s="1" t="s">
        <v>1232</v>
      </c>
      <c r="O189" s="1" t="s">
        <v>1640</v>
      </c>
      <c r="P189" s="6" t="str">
        <f t="shared" si="3"/>
        <v>INSERT INTO mst_QuerysSqlite VALUES('01','196','LIMPIAR TABLA trx_Tareos','1','999','-- Id: 185 / NombreQuery: LIMPIAR TABLA trx_Tareos _x000D_
DELETE FROM trx_Tareos;','0','NONQUERY','trx_Tareos','DELETE','AC','44363337',GETDATE(),'44363337',GETDATE())</v>
      </c>
    </row>
    <row r="190" spans="1:16" x14ac:dyDescent="0.35">
      <c r="A190" s="1" t="s">
        <v>15</v>
      </c>
      <c r="B190" s="1" t="s">
        <v>766</v>
      </c>
      <c r="C190" s="1" t="s">
        <v>696</v>
      </c>
      <c r="D190" s="1" t="s">
        <v>19</v>
      </c>
      <c r="E190" s="1" t="s">
        <v>1258</v>
      </c>
      <c r="F190" s="1" t="s">
        <v>1994</v>
      </c>
      <c r="G190" s="1" t="s">
        <v>18</v>
      </c>
      <c r="H190" s="1" t="s">
        <v>135</v>
      </c>
      <c r="I190" s="1" t="s">
        <v>86</v>
      </c>
      <c r="J190" s="1" t="s">
        <v>126</v>
      </c>
      <c r="K190" s="1" t="s">
        <v>24</v>
      </c>
      <c r="L190" s="1" t="s">
        <v>1232</v>
      </c>
      <c r="M190" s="1" t="s">
        <v>1642</v>
      </c>
      <c r="N190" s="1" t="s">
        <v>1232</v>
      </c>
      <c r="O190" s="1" t="s">
        <v>1642</v>
      </c>
      <c r="P190" s="6" t="str">
        <f t="shared" si="3"/>
        <v>INSERT INTO mst_QuerysSqlite VALUES('01','197','LISTAR trx_Tareos','1','999','-- Id: 186 / NombreQuery: LISTAR trx_Tareos _x000D_
SELECT *_x000D_
  FROM trx_Tareos;','0','DATATABLE','trx_Tareos','READ','AC','44363337',GETDATE(),'44363337',GETDATE())</v>
      </c>
    </row>
    <row r="191" spans="1:16" x14ac:dyDescent="0.35">
      <c r="A191" s="1" t="s">
        <v>15</v>
      </c>
      <c r="B191" s="1" t="s">
        <v>770</v>
      </c>
      <c r="C191" s="1" t="s">
        <v>699</v>
      </c>
      <c r="D191" s="1" t="s">
        <v>19</v>
      </c>
      <c r="E191" s="1" t="s">
        <v>1258</v>
      </c>
      <c r="F191" s="1" t="s">
        <v>1995</v>
      </c>
      <c r="G191" s="1" t="s">
        <v>40</v>
      </c>
      <c r="H191" s="1" t="s">
        <v>135</v>
      </c>
      <c r="I191" s="1" t="s">
        <v>86</v>
      </c>
      <c r="J191" s="1" t="s">
        <v>126</v>
      </c>
      <c r="K191" s="1" t="s">
        <v>24</v>
      </c>
      <c r="L191" s="1" t="s">
        <v>1232</v>
      </c>
      <c r="M191" s="1" t="s">
        <v>1644</v>
      </c>
      <c r="N191" s="1" t="s">
        <v>1232</v>
      </c>
      <c r="O191" s="1" t="s">
        <v>1644</v>
      </c>
      <c r="P191" s="6" t="str">
        <f t="shared" si="3"/>
        <v>INSERT INTO mst_QuerysSqlite VALUES('01','198','OBTENER trx_Tareos X ESTADO Y RANGO FECHA','1','999','-- Id: 187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?;','4','DATATABLE','trx_Tareos','READ','AC','44363337',GETDATE(),'44363337',GETDATE())</v>
      </c>
    </row>
    <row r="192" spans="1:16" x14ac:dyDescent="0.35">
      <c r="A192" s="1" t="s">
        <v>15</v>
      </c>
      <c r="B192" s="1" t="s">
        <v>773</v>
      </c>
      <c r="C192" s="1" t="s">
        <v>703</v>
      </c>
      <c r="D192" s="1" t="s">
        <v>19</v>
      </c>
      <c r="E192" s="1" t="s">
        <v>1258</v>
      </c>
      <c r="F192" s="1" t="s">
        <v>1996</v>
      </c>
      <c r="G192" s="1" t="s">
        <v>29</v>
      </c>
      <c r="H192" s="1" t="s">
        <v>135</v>
      </c>
      <c r="I192" s="1" t="s">
        <v>86</v>
      </c>
      <c r="J192" s="1" t="s">
        <v>126</v>
      </c>
      <c r="K192" s="1" t="s">
        <v>24</v>
      </c>
      <c r="L192" s="1" t="s">
        <v>1232</v>
      </c>
      <c r="M192" s="1" t="s">
        <v>1646</v>
      </c>
      <c r="N192" s="1" t="s">
        <v>1232</v>
      </c>
      <c r="O192" s="1" t="s">
        <v>1646</v>
      </c>
      <c r="P192" s="6" t="str">
        <f t="shared" si="3"/>
        <v>INSERT INTO mst_QuerysSqlite VALUES('01','199','OBTENER trx_Tareos X ID','1','999','-- Id: 188 / NombreQuery: OBTENER trx_Tareos X ID _x000D_
SELECT *_x000D_
  FROM trx_Tareos_x000D_
 WHERE IdEmpresa = ? AND _x000D_
       Id = ?;','2','DATATABLE','trx_Tareos','READ','AC','44363337',GETDATE(),'44363337',GETDATE())</v>
      </c>
    </row>
    <row r="193" spans="1:16" x14ac:dyDescent="0.35">
      <c r="A193" s="1" t="s">
        <v>15</v>
      </c>
      <c r="B193" s="1" t="s">
        <v>777</v>
      </c>
      <c r="C193" s="1" t="s">
        <v>707</v>
      </c>
      <c r="D193" s="1" t="s">
        <v>19</v>
      </c>
      <c r="E193" s="1" t="s">
        <v>1258</v>
      </c>
      <c r="F193" s="1" t="s">
        <v>1997</v>
      </c>
      <c r="G193" s="1" t="s">
        <v>18</v>
      </c>
      <c r="H193" s="1" t="s">
        <v>124</v>
      </c>
      <c r="I193" s="1" t="s">
        <v>86</v>
      </c>
      <c r="J193" s="1" t="s">
        <v>126</v>
      </c>
      <c r="K193" s="1" t="s">
        <v>24</v>
      </c>
      <c r="L193" s="1" t="s">
        <v>1232</v>
      </c>
      <c r="M193" s="1" t="s">
        <v>1648</v>
      </c>
      <c r="N193" s="1" t="s">
        <v>1232</v>
      </c>
      <c r="O193" s="1" t="s">
        <v>1648</v>
      </c>
      <c r="P193" s="6" t="str">
        <f t="shared" si="3"/>
        <v>INSERT INTO mst_QuerysSqlite VALUES('01','200','OBTENER ULTIMO trx_Tareos','1','999','-- Id: 189 / NombreQuery: OBTENER ULTIMO trx_Tareos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trx_Tareos;','0','SCALAR','trx_Tareos','READ','AC','44363337',GETDATE(),'44363337',GETDATE())</v>
      </c>
    </row>
    <row r="194" spans="1:16" x14ac:dyDescent="0.35">
      <c r="A194" s="1" t="s">
        <v>15</v>
      </c>
      <c r="B194" s="1" t="s">
        <v>781</v>
      </c>
      <c r="C194" s="1" t="s">
        <v>782</v>
      </c>
      <c r="D194" s="1" t="s">
        <v>18</v>
      </c>
      <c r="E194" s="1" t="s">
        <v>1258</v>
      </c>
      <c r="F194" s="1" t="s">
        <v>1998</v>
      </c>
      <c r="G194" s="1" t="s">
        <v>18</v>
      </c>
      <c r="H194" s="1" t="s">
        <v>135</v>
      </c>
      <c r="I194" s="1" t="s">
        <v>86</v>
      </c>
      <c r="J194" s="1" t="s">
        <v>126</v>
      </c>
      <c r="K194" s="1" t="s">
        <v>24</v>
      </c>
      <c r="L194" s="1" t="s">
        <v>1232</v>
      </c>
      <c r="M194" s="1" t="s">
        <v>1650</v>
      </c>
      <c r="N194" s="1" t="s">
        <v>1232</v>
      </c>
      <c r="O194" s="1" t="s">
        <v>1650</v>
      </c>
      <c r="P194" s="6" t="str">
        <f t="shared" si="3"/>
        <v>INSERT INTO mst_QuerysSqlite VALUES('01','201','TRANSFERIR trx_Tareos','0','999','-- Id: 190 / NombreQuery: TRANSFERIR trx_Tareos _x000D_
EXEC sp_Dgm_Tareos_TransferirTareo ','0','DATATABLE','trx_Tareos','READ','AC','44363337',GETDATE(),'44363337',GETDATE())</v>
      </c>
    </row>
    <row r="195" spans="1:16" x14ac:dyDescent="0.35">
      <c r="A195" s="1" t="s">
        <v>15</v>
      </c>
      <c r="B195" s="1" t="s">
        <v>784</v>
      </c>
      <c r="C195" s="1" t="s">
        <v>789</v>
      </c>
      <c r="D195" s="1" t="s">
        <v>19</v>
      </c>
      <c r="E195" s="1" t="s">
        <v>1258</v>
      </c>
      <c r="F195" s="1" t="s">
        <v>1999</v>
      </c>
      <c r="G195" s="1" t="s">
        <v>29</v>
      </c>
      <c r="H195" s="1" t="s">
        <v>135</v>
      </c>
      <c r="I195" s="1" t="s">
        <v>86</v>
      </c>
      <c r="J195" s="1" t="s">
        <v>126</v>
      </c>
      <c r="K195" s="1" t="s">
        <v>24</v>
      </c>
      <c r="L195" s="1" t="s">
        <v>1232</v>
      </c>
      <c r="M195" s="1" t="s">
        <v>1652</v>
      </c>
      <c r="N195" s="1" t="s">
        <v>1232</v>
      </c>
      <c r="O195" s="1" t="s">
        <v>1652</v>
      </c>
      <c r="P195" s="6" t="str">
        <f t="shared" si="3"/>
        <v>INSERT INTO mst_QuerysSqlite VALUES('01','202','OBTENER trx_Tareos XA TRANSFERIR','1','999','-- Id: 191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?;','2','DATATABLE','trx_Tareos','READ','AC','44363337',GETDATE(),'44363337',GETDATE())</v>
      </c>
    </row>
    <row r="196" spans="1:16" x14ac:dyDescent="0.35">
      <c r="A196" s="1" t="s">
        <v>15</v>
      </c>
      <c r="B196" s="1" t="s">
        <v>788</v>
      </c>
      <c r="C196" s="1" t="s">
        <v>797</v>
      </c>
      <c r="D196" s="1" t="s">
        <v>19</v>
      </c>
      <c r="E196" s="1" t="s">
        <v>1258</v>
      </c>
      <c r="F196" s="1" t="s">
        <v>2000</v>
      </c>
      <c r="G196" s="1" t="s">
        <v>40</v>
      </c>
      <c r="H196" s="1" t="s">
        <v>135</v>
      </c>
      <c r="I196" s="1" t="s">
        <v>86</v>
      </c>
      <c r="J196" s="1" t="s">
        <v>126</v>
      </c>
      <c r="K196" s="1" t="s">
        <v>24</v>
      </c>
      <c r="L196" s="1" t="s">
        <v>1232</v>
      </c>
      <c r="M196" s="1" t="s">
        <v>1654</v>
      </c>
      <c r="N196" s="1" t="s">
        <v>1232</v>
      </c>
      <c r="O196" s="1" t="s">
        <v>1654</v>
      </c>
      <c r="P196" s="6" t="str">
        <f t="shared" si="3"/>
        <v>INSERT INTO mst_QuerysSqlite VALUES('01','203','MARCAR TAREO COMO TRANSFERIDO','1','999','-- Id: 192 / NombreQuery: MARCAR TAREO COMO TRANSFERIDO _x000D_
UPDATE trx_tareos_x000D_
   SET IdEstado = ''''TR'''',_x000D_
       FechaHoraTransferencia = ?,_x000D_
       IdUsuarioActualiza = ?,_x000D_
       FechaHoraActualizacion = DATETIME(''''now'''', ''''localtime'''') _x000D_
 WHERE IdEmpresa = ? AND _x000D_
       Id = ?;','4','DATATABLE','trx_Tareos','READ','AC','44363337',GETDATE(),'44363337',GETDATE())</v>
      </c>
    </row>
    <row r="197" spans="1:16" x14ac:dyDescent="0.35">
      <c r="A197" s="1" t="s">
        <v>15</v>
      </c>
      <c r="B197" s="1" t="s">
        <v>792</v>
      </c>
      <c r="C197" s="1" t="s">
        <v>804</v>
      </c>
      <c r="D197" s="1" t="s">
        <v>19</v>
      </c>
      <c r="E197" s="1" t="s">
        <v>1258</v>
      </c>
      <c r="F197" s="1" t="s">
        <v>2001</v>
      </c>
      <c r="G197" s="1" t="s">
        <v>29</v>
      </c>
      <c r="H197" s="1" t="s">
        <v>21</v>
      </c>
      <c r="I197" s="1" t="s">
        <v>86</v>
      </c>
      <c r="J197" s="1" t="s">
        <v>143</v>
      </c>
      <c r="K197" s="1" t="s">
        <v>24</v>
      </c>
      <c r="L197" s="1" t="s">
        <v>1232</v>
      </c>
      <c r="M197" s="1" t="s">
        <v>1656</v>
      </c>
      <c r="N197" s="1" t="s">
        <v>1232</v>
      </c>
      <c r="O197" s="1" t="s">
        <v>1656</v>
      </c>
      <c r="P197" s="6" t="str">
        <f t="shared" si="3"/>
        <v>INSERT INTO mst_QuerysSqlite VALUES('01','204','ELIMINAR trx_Tareos PENDIENTES X ID','1','999','-- Id: 193 / NombreQuery: ELIMINAR trx_Tareos PENDIENTES X ID _x000D_
DELETE FROM trx_Tareos_x000D_
      WHERE IdEstado = ''''PE'''' AND _x000D_
            IdEmpresa = ? AND _x000D_
            Id = ?;_x000D_
_x000D_
SELECT ''''1'''';','2','NONQUERY','trx_Tareos','DELETE','AC','44363337',GETDATE(),'44363337',GETDATE())</v>
      </c>
    </row>
    <row r="198" spans="1:16" x14ac:dyDescent="0.35">
      <c r="A198" s="1" t="s">
        <v>15</v>
      </c>
      <c r="B198" s="1" t="s">
        <v>796</v>
      </c>
      <c r="C198" s="1" t="s">
        <v>808</v>
      </c>
      <c r="D198" s="1" t="s">
        <v>19</v>
      </c>
      <c r="E198" s="1" t="s">
        <v>1258</v>
      </c>
      <c r="F198" s="1" t="s">
        <v>2002</v>
      </c>
      <c r="G198" s="1" t="s">
        <v>34</v>
      </c>
      <c r="H198" s="1" t="s">
        <v>21</v>
      </c>
      <c r="I198" s="1" t="s">
        <v>86</v>
      </c>
      <c r="J198" s="1" t="s">
        <v>143</v>
      </c>
      <c r="K198" s="1" t="s">
        <v>24</v>
      </c>
      <c r="L198" s="1" t="s">
        <v>1232</v>
      </c>
      <c r="M198" s="1" t="s">
        <v>1658</v>
      </c>
      <c r="N198" s="1" t="s">
        <v>1232</v>
      </c>
      <c r="O198" s="1" t="s">
        <v>1658</v>
      </c>
      <c r="P198" s="6" t="str">
        <f t="shared" si="3"/>
        <v>INSERT INTO mst_QuerysSqlite VALUES('01','205','TAREOS REPORTE RESUMEN 1','1','999','-- Id: 194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T.Fecha;','3','NONQUERY','trx_Tareos','DELETE','AC','44363337',GETDATE(),'44363337',GETDATE())</v>
      </c>
    </row>
    <row r="199" spans="1:16" x14ac:dyDescent="0.35">
      <c r="A199" s="1" t="s">
        <v>15</v>
      </c>
      <c r="B199" s="1" t="s">
        <v>800</v>
      </c>
      <c r="C199" s="1" t="s">
        <v>812</v>
      </c>
      <c r="D199" s="1" t="s">
        <v>19</v>
      </c>
      <c r="E199" s="1" t="s">
        <v>1258</v>
      </c>
      <c r="F199" s="1" t="s">
        <v>2003</v>
      </c>
      <c r="G199" s="1" t="s">
        <v>34</v>
      </c>
      <c r="H199" s="1" t="s">
        <v>21</v>
      </c>
      <c r="I199" s="1" t="s">
        <v>86</v>
      </c>
      <c r="J199" s="1" t="s">
        <v>143</v>
      </c>
      <c r="K199" s="1" t="s">
        <v>24</v>
      </c>
      <c r="L199" s="1" t="s">
        <v>1232</v>
      </c>
      <c r="M199" s="1" t="s">
        <v>1660</v>
      </c>
      <c r="N199" s="1" t="s">
        <v>1232</v>
      </c>
      <c r="O199" s="1" t="s">
        <v>1660</v>
      </c>
      <c r="P199" s="6" t="str">
        <f t="shared" si="3"/>
        <v>INSERT INTO mst_QuerysSqlite VALUES('01','206','TAREOS REPORTE RESUMEN 2','1','999','-- Id: 195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RTRIM(CON.Dex);','3','NONQUERY','trx_Tareos','DELETE','AC','44363337',GETDATE(),'44363337',GETDATE())</v>
      </c>
    </row>
    <row r="200" spans="1:16" x14ac:dyDescent="0.35">
      <c r="A200" s="1" t="s">
        <v>15</v>
      </c>
      <c r="B200" s="1" t="s">
        <v>803</v>
      </c>
      <c r="C200" s="1" t="s">
        <v>816</v>
      </c>
      <c r="D200" s="1" t="s">
        <v>19</v>
      </c>
      <c r="E200" s="1" t="s">
        <v>1258</v>
      </c>
      <c r="F200" s="1" t="s">
        <v>2004</v>
      </c>
      <c r="G200" s="1" t="s">
        <v>34</v>
      </c>
      <c r="H200" s="1" t="s">
        <v>21</v>
      </c>
      <c r="I200" s="1" t="s">
        <v>86</v>
      </c>
      <c r="J200" s="1" t="s">
        <v>143</v>
      </c>
      <c r="K200" s="1" t="s">
        <v>24</v>
      </c>
      <c r="L200" s="1" t="s">
        <v>1232</v>
      </c>
      <c r="M200" s="1" t="s">
        <v>1662</v>
      </c>
      <c r="N200" s="1" t="s">
        <v>1232</v>
      </c>
      <c r="O200" s="1" t="s">
        <v>1662</v>
      </c>
      <c r="P200" s="6" t="str">
        <f t="shared" si="3"/>
        <v>INSERT INTO mst_QuerysSqlite VALUES('01','207','TAREOS REPORTE RESUMEN 3','1','999','-- Id: 196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RTRIM(LAB.Dex);','3','NONQUERY','trx_Tareos','DELETE','AC','44363337',GETDATE(),'44363337',GETDATE())</v>
      </c>
    </row>
    <row r="201" spans="1:16" x14ac:dyDescent="0.35">
      <c r="A201" s="1" t="s">
        <v>15</v>
      </c>
      <c r="B201" s="1" t="s">
        <v>807</v>
      </c>
      <c r="C201" s="1" t="s">
        <v>820</v>
      </c>
      <c r="D201" s="1" t="s">
        <v>19</v>
      </c>
      <c r="E201" s="1" t="s">
        <v>1258</v>
      </c>
      <c r="F201" s="1" t="s">
        <v>2005</v>
      </c>
      <c r="G201" s="1" t="s">
        <v>29</v>
      </c>
      <c r="H201" s="1" t="s">
        <v>21</v>
      </c>
      <c r="I201" s="1" t="s">
        <v>86</v>
      </c>
      <c r="J201" s="1" t="s">
        <v>143</v>
      </c>
      <c r="K201" s="1" t="s">
        <v>24</v>
      </c>
      <c r="L201" s="1" t="s">
        <v>1232</v>
      </c>
      <c r="M201" s="1" t="s">
        <v>1664</v>
      </c>
      <c r="N201" s="1" t="s">
        <v>1232</v>
      </c>
      <c r="O201" s="1" t="s">
        <v>1664</v>
      </c>
      <c r="P201" s="6" t="str">
        <f t="shared" si="3"/>
        <v>INSERT INTO mst_QuerysSqlite VALUES('01','208','OBTENER SUPERVISORES X DIA','1','999','-- Id: 197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?;','2','NONQUERY','trx_Tareos','DELETE','AC','44363337',GETDATE(),'44363337',GETDATE())</v>
      </c>
    </row>
    <row r="202" spans="1:16" x14ac:dyDescent="0.35">
      <c r="A202" s="1" t="s">
        <v>15</v>
      </c>
      <c r="B202" s="1" t="s">
        <v>811</v>
      </c>
      <c r="C202" s="1" t="s">
        <v>88</v>
      </c>
      <c r="D202" s="1" t="s">
        <v>19</v>
      </c>
      <c r="E202" s="1" t="s">
        <v>1665</v>
      </c>
      <c r="F202" s="1" t="s">
        <v>2006</v>
      </c>
      <c r="G202" s="1" t="s">
        <v>18</v>
      </c>
      <c r="H202" s="1" t="s">
        <v>21</v>
      </c>
      <c r="I202" s="1" t="s">
        <v>91</v>
      </c>
      <c r="J202" s="1" t="s">
        <v>23</v>
      </c>
      <c r="K202" s="1" t="s">
        <v>24</v>
      </c>
      <c r="L202" s="1" t="s">
        <v>1232</v>
      </c>
      <c r="M202" s="1" t="s">
        <v>1667</v>
      </c>
      <c r="N202" s="1" t="s">
        <v>1232</v>
      </c>
      <c r="O202" s="1" t="s">
        <v>1667</v>
      </c>
      <c r="P202" s="6" t="str">
        <f t="shared" si="3"/>
        <v>INSERT INTO mst_QuerysSqlite VALUES('01','209','CREAR TABLA trx_Tareos_Detalle','1','20','-- Id: 198 / NombreQuery: CREAR TABLA trx_Tareos_Detalle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Id));','0','NONQUERY','trx_Tareos_Detalle','CREATE TABLE','AC','44363337',GETDATE(),'44363337',GETDATE())</v>
      </c>
    </row>
    <row r="203" spans="1:16" x14ac:dyDescent="0.35">
      <c r="A203" s="1" t="s">
        <v>15</v>
      </c>
      <c r="B203" s="1" t="s">
        <v>815</v>
      </c>
      <c r="C203" s="1" t="s">
        <v>710</v>
      </c>
      <c r="D203" s="1" t="s">
        <v>19</v>
      </c>
      <c r="E203" s="1" t="s">
        <v>1258</v>
      </c>
      <c r="F203" s="1" t="s">
        <v>2007</v>
      </c>
      <c r="G203" s="1" t="s">
        <v>84</v>
      </c>
      <c r="H203" s="1" t="s">
        <v>21</v>
      </c>
      <c r="I203" s="1" t="s">
        <v>91</v>
      </c>
      <c r="J203" s="1" t="s">
        <v>131</v>
      </c>
      <c r="K203" s="1" t="s">
        <v>24</v>
      </c>
      <c r="L203" s="1" t="s">
        <v>1232</v>
      </c>
      <c r="M203" s="1" t="s">
        <v>1669</v>
      </c>
      <c r="N203" s="1" t="s">
        <v>1232</v>
      </c>
      <c r="O203" s="1" t="s">
        <v>1669</v>
      </c>
      <c r="P203" s="6" t="str">
        <f t="shared" si="3"/>
        <v>INSERT INTO mst_QuerysSqlite VALUES('01','210','ACTUALIZAR trx_Tareos_Detalle','1','999','-- Id: 199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Item=?;','12','NONQUERY','trx_Tareos_Detalle','UPDATE','AC','44363337',GETDATE(),'44363337',GETDATE())</v>
      </c>
    </row>
    <row r="204" spans="1:16" x14ac:dyDescent="0.35">
      <c r="A204" s="1" t="s">
        <v>15</v>
      </c>
      <c r="B204" s="1" t="s">
        <v>819</v>
      </c>
      <c r="C204" s="1" t="s">
        <v>714</v>
      </c>
      <c r="D204" s="1" t="s">
        <v>19</v>
      </c>
      <c r="E204" s="1" t="s">
        <v>1258</v>
      </c>
      <c r="F204" s="1" t="s">
        <v>2008</v>
      </c>
      <c r="G204" s="1" t="s">
        <v>29</v>
      </c>
      <c r="H204" s="1" t="s">
        <v>124</v>
      </c>
      <c r="I204" s="1" t="s">
        <v>91</v>
      </c>
      <c r="J204" s="1" t="s">
        <v>126</v>
      </c>
      <c r="K204" s="1" t="s">
        <v>24</v>
      </c>
      <c r="L204" s="1" t="s">
        <v>1232</v>
      </c>
      <c r="M204" s="1" t="s">
        <v>1671</v>
      </c>
      <c r="N204" s="1" t="s">
        <v>1232</v>
      </c>
      <c r="O204" s="1" t="s">
        <v>1671</v>
      </c>
      <c r="P204" s="6" t="str">
        <f t="shared" si="3"/>
        <v>INSERT INTO mst_QuerysSqlite VALUES('01','211','CONTAR trx_Tareos_Detalle','1','999','-- Id: 200 / NombreQuery: CONTAR trx_Tareos_Detalle _x000D_
SELECT COUNT( * ) _x000D_
  FROM trx_Tareos_Detalle_x000D_
 WHERE IdEmpresa = ? AND _x000D_
       IdTareo = ?;','2','SCALAR','trx_Tareos_Detalle','READ','AC','44363337',GETDATE(),'44363337',GETDATE())</v>
      </c>
    </row>
    <row r="205" spans="1:16" x14ac:dyDescent="0.35">
      <c r="A205" s="1" t="s">
        <v>15</v>
      </c>
      <c r="B205" s="1" t="s">
        <v>823</v>
      </c>
      <c r="C205" s="1" t="s">
        <v>717</v>
      </c>
      <c r="D205" s="1" t="s">
        <v>19</v>
      </c>
      <c r="E205" s="1" t="s">
        <v>1258</v>
      </c>
      <c r="F205" s="1" t="s">
        <v>2009</v>
      </c>
      <c r="G205" s="1" t="s">
        <v>18</v>
      </c>
      <c r="H205" s="1" t="s">
        <v>21</v>
      </c>
      <c r="I205" s="1" t="s">
        <v>91</v>
      </c>
      <c r="J205" s="1" t="s">
        <v>148</v>
      </c>
      <c r="K205" s="1" t="s">
        <v>24</v>
      </c>
      <c r="L205" s="1" t="s">
        <v>1232</v>
      </c>
      <c r="M205" s="1" t="s">
        <v>1673</v>
      </c>
      <c r="N205" s="1" t="s">
        <v>1232</v>
      </c>
      <c r="O205" s="1" t="s">
        <v>1673</v>
      </c>
      <c r="P205" s="6" t="str">
        <f t="shared" si="3"/>
        <v>INSERT INTO mst_QuerysSqlite VALUES('01','212','ELIMINAR TABLA trx_Tareos_Detalle','1','999','-- Id: 201 / NombreQuery: ELIMINAR TABLA trx_Tareos_Detalle _x000D_
DROP TABLE IF EXISTS trx_Tareos_Detalle;','0','NONQUERY','trx_Tareos_Detalle','DELETE TABLE','AC','44363337',GETDATE(),'44363337',GETDATE())</v>
      </c>
    </row>
    <row r="206" spans="1:16" x14ac:dyDescent="0.35">
      <c r="A206" s="1" t="s">
        <v>15</v>
      </c>
      <c r="B206" s="1" t="s">
        <v>851</v>
      </c>
      <c r="C206" s="1" t="s">
        <v>721</v>
      </c>
      <c r="D206" s="1" t="s">
        <v>19</v>
      </c>
      <c r="E206" s="1" t="s">
        <v>1258</v>
      </c>
      <c r="F206" s="1" t="s">
        <v>2010</v>
      </c>
      <c r="G206" s="1" t="s">
        <v>34</v>
      </c>
      <c r="H206" s="1" t="s">
        <v>21</v>
      </c>
      <c r="I206" s="1" t="s">
        <v>91</v>
      </c>
      <c r="J206" s="1" t="s">
        <v>143</v>
      </c>
      <c r="K206" s="1" t="s">
        <v>24</v>
      </c>
      <c r="L206" s="1" t="s">
        <v>1232</v>
      </c>
      <c r="M206" s="1" t="s">
        <v>1675</v>
      </c>
      <c r="N206" s="1" t="s">
        <v>1232</v>
      </c>
      <c r="O206" s="1" t="s">
        <v>1675</v>
      </c>
      <c r="P206" s="6" t="str">
        <f t="shared" si="3"/>
        <v>INSERT INTO mst_QuerysSqlite VALUES('01','213','ELIMINAR trx_Tareos_Detalle','1','999','-- Id: 202 / NombreQuery: ELIMINAR trx_Tareos_Detalle _x000D_
DELETE FROM trx_Tareos_Detalle_x000D_
      WHERE IdEmpresa = ? AND _x000D_
            IdTareo = ? AND _x000D_
            Item = ?;','3','NONQUERY','trx_Tareos_Detalle','DELETE','AC','44363337',GETDATE(),'44363337',GETDATE())</v>
      </c>
    </row>
    <row r="207" spans="1:16" x14ac:dyDescent="0.35">
      <c r="A207" s="1" t="s">
        <v>15</v>
      </c>
      <c r="B207" s="1" t="s">
        <v>852</v>
      </c>
      <c r="C207" s="1" t="s">
        <v>724</v>
      </c>
      <c r="D207" s="1" t="s">
        <v>19</v>
      </c>
      <c r="E207" s="1" t="s">
        <v>1258</v>
      </c>
      <c r="F207" s="1" t="s">
        <v>2011</v>
      </c>
      <c r="G207" s="1" t="s">
        <v>84</v>
      </c>
      <c r="H207" s="1" t="s">
        <v>21</v>
      </c>
      <c r="I207" s="1" t="s">
        <v>91</v>
      </c>
      <c r="J207" s="1" t="s">
        <v>152</v>
      </c>
      <c r="K207" s="1" t="s">
        <v>24</v>
      </c>
      <c r="L207" s="1" t="s">
        <v>1232</v>
      </c>
      <c r="M207" s="1" t="s">
        <v>1677</v>
      </c>
      <c r="N207" s="1" t="s">
        <v>1232</v>
      </c>
      <c r="O207" s="1" t="s">
        <v>1677</v>
      </c>
      <c r="P207" s="6" t="str">
        <f t="shared" si="3"/>
        <v>INSERT INTO mst_QuerysSqlite VALUES('01','214','INSERTAR trx_Tareos_Detalle','1','999','-- Id: 203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2),','12','NONQUERY','trx_Tareos_Detalle','CREATE','AC','44363337',GETDATE(),'44363337',GETDATE())</v>
      </c>
    </row>
    <row r="208" spans="1:16" x14ac:dyDescent="0.35">
      <c r="A208" s="1" t="s">
        <v>15</v>
      </c>
      <c r="B208" s="1" t="s">
        <v>853</v>
      </c>
      <c r="C208" s="1" t="s">
        <v>728</v>
      </c>
      <c r="D208" s="1" t="s">
        <v>19</v>
      </c>
      <c r="E208" s="1" t="s">
        <v>1258</v>
      </c>
      <c r="F208" s="1" t="s">
        <v>2012</v>
      </c>
      <c r="G208" s="1" t="s">
        <v>18</v>
      </c>
      <c r="H208" s="1" t="s">
        <v>21</v>
      </c>
      <c r="I208" s="1" t="s">
        <v>91</v>
      </c>
      <c r="J208" s="1" t="s">
        <v>143</v>
      </c>
      <c r="K208" s="1" t="s">
        <v>24</v>
      </c>
      <c r="L208" s="1" t="s">
        <v>1232</v>
      </c>
      <c r="M208" s="1" t="s">
        <v>1679</v>
      </c>
      <c r="N208" s="1" t="s">
        <v>1232</v>
      </c>
      <c r="O208" s="1" t="s">
        <v>1679</v>
      </c>
      <c r="P208" s="6" t="str">
        <f t="shared" si="3"/>
        <v>INSERT INTO mst_QuerysSqlite VALUES('01','215','LIMPIAR TABLA trx_Tareos_Detalle','1','999','-- Id: 204 / NombreQuery: LIMPIAR TABLA trx_Tareos_Detalle _x000D_
DELETE FROM trx_Tareos_Detalle;','0','NONQUERY','trx_Tareos_Detalle','DELETE','AC','44363337',GETDATE(),'44363337',GETDATE())</v>
      </c>
    </row>
    <row r="209" spans="1:16" x14ac:dyDescent="0.35">
      <c r="A209" s="1" t="s">
        <v>15</v>
      </c>
      <c r="B209" s="1" t="s">
        <v>854</v>
      </c>
      <c r="C209" s="1" t="s">
        <v>731</v>
      </c>
      <c r="D209" s="1" t="s">
        <v>19</v>
      </c>
      <c r="E209" s="1" t="s">
        <v>1258</v>
      </c>
      <c r="F209" s="1" t="s">
        <v>2013</v>
      </c>
      <c r="G209" s="1" t="s">
        <v>18</v>
      </c>
      <c r="H209" s="1" t="s">
        <v>135</v>
      </c>
      <c r="I209" s="1" t="s">
        <v>91</v>
      </c>
      <c r="J209" s="1" t="s">
        <v>126</v>
      </c>
      <c r="K209" s="1" t="s">
        <v>24</v>
      </c>
      <c r="L209" s="1" t="s">
        <v>1232</v>
      </c>
      <c r="M209" s="1" t="s">
        <v>1681</v>
      </c>
      <c r="N209" s="1" t="s">
        <v>1232</v>
      </c>
      <c r="O209" s="1" t="s">
        <v>1681</v>
      </c>
      <c r="P209" s="6" t="str">
        <f t="shared" si="3"/>
        <v>INSERT INTO mst_QuerysSqlite VALUES('01','216','LISTAR trx_Tareos_Detalle','1','999','-- Id: 205 / NombreQuery: LISTAR trx_Tareos_Detalle _x000D_
SELECT *_x000D_
  FROM trx_Tareos_Detalle;','0','DATATABLE','trx_Tareos_Detalle','READ','AC','44363337',GETDATE(),'44363337',GETDATE())</v>
      </c>
    </row>
    <row r="210" spans="1:16" x14ac:dyDescent="0.35">
      <c r="A210" s="1" t="s">
        <v>15</v>
      </c>
      <c r="B210" s="1" t="s">
        <v>855</v>
      </c>
      <c r="C210" s="1" t="s">
        <v>735</v>
      </c>
      <c r="D210" s="1" t="s">
        <v>19</v>
      </c>
      <c r="E210" s="1" t="s">
        <v>1258</v>
      </c>
      <c r="F210" s="1" t="s">
        <v>2014</v>
      </c>
      <c r="G210" s="1" t="s">
        <v>34</v>
      </c>
      <c r="H210" s="1" t="s">
        <v>135</v>
      </c>
      <c r="I210" s="1" t="s">
        <v>91</v>
      </c>
      <c r="J210" s="1" t="s">
        <v>126</v>
      </c>
      <c r="K210" s="1" t="s">
        <v>24</v>
      </c>
      <c r="L210" s="1" t="s">
        <v>1232</v>
      </c>
      <c r="M210" s="1" t="s">
        <v>1683</v>
      </c>
      <c r="N210" s="1" t="s">
        <v>1232</v>
      </c>
      <c r="O210" s="1" t="s">
        <v>1683</v>
      </c>
      <c r="P210" s="6" t="str">
        <f t="shared" si="3"/>
        <v>INSERT INTO mst_QuerysSqlite VALUES('01','217','OBTENER trx_Tareos_Detalle','1','999','-- Id: 206 / NombreQuery: OBTENER trx_Tareos_Detalle _x000D_
SELECT *_x000D_
  FROM trx_Tareos_Detalle_x000D_
 WHERE IdEmpresa = ? AND _x000D_
       IdTareo = ? AND _x000D_
       Item = ?;','3','DATATABLE','trx_Tareos_Detalle','READ','AC','44363337',GETDATE(),'44363337',GETDATE())</v>
      </c>
    </row>
    <row r="211" spans="1:16" x14ac:dyDescent="0.35">
      <c r="A211" s="1" t="s">
        <v>15</v>
      </c>
      <c r="B211" s="1" t="s">
        <v>856</v>
      </c>
      <c r="C211" s="1" t="s">
        <v>739</v>
      </c>
      <c r="D211" s="1" t="s">
        <v>19</v>
      </c>
      <c r="E211" s="1" t="s">
        <v>1258</v>
      </c>
      <c r="F211" s="1" t="s">
        <v>2015</v>
      </c>
      <c r="G211" s="1" t="s">
        <v>29</v>
      </c>
      <c r="H211" s="1" t="s">
        <v>135</v>
      </c>
      <c r="I211" s="1" t="s">
        <v>91</v>
      </c>
      <c r="J211" s="1" t="s">
        <v>126</v>
      </c>
      <c r="K211" s="1" t="s">
        <v>24</v>
      </c>
      <c r="L211" s="1" t="s">
        <v>1232</v>
      </c>
      <c r="M211" s="1" t="s">
        <v>1685</v>
      </c>
      <c r="N211" s="1" t="s">
        <v>1232</v>
      </c>
      <c r="O211" s="1" t="s">
        <v>1685</v>
      </c>
      <c r="P211" s="6" t="str">
        <f t="shared" si="3"/>
        <v>INSERT INTO mst_QuerysSqlite VALUES('01','218','OBTENER trx_Tareos_Detalle X ID','1','999','-- Id: 207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?;','2','DATATABLE','trx_Tareos_Detalle','READ','AC','44363337',GETDATE(),'44363337',GETDATE())</v>
      </c>
    </row>
    <row r="212" spans="1:16" x14ac:dyDescent="0.35">
      <c r="A212" s="1" t="s">
        <v>15</v>
      </c>
      <c r="B212" s="1" t="s">
        <v>857</v>
      </c>
      <c r="C212" s="1" t="s">
        <v>743</v>
      </c>
      <c r="D212" s="1" t="s">
        <v>19</v>
      </c>
      <c r="E212" s="1" t="s">
        <v>1258</v>
      </c>
      <c r="F212" s="1" t="s">
        <v>2016</v>
      </c>
      <c r="G212" s="1" t="s">
        <v>29</v>
      </c>
      <c r="H212" s="1" t="s">
        <v>21</v>
      </c>
      <c r="I212" s="1" t="s">
        <v>91</v>
      </c>
      <c r="J212" s="1" t="s">
        <v>143</v>
      </c>
      <c r="K212" s="1" t="s">
        <v>24</v>
      </c>
      <c r="L212" s="1" t="s">
        <v>1232</v>
      </c>
      <c r="M212" s="1" t="s">
        <v>1687</v>
      </c>
      <c r="N212" s="1" t="s">
        <v>1232</v>
      </c>
      <c r="O212" s="1" t="s">
        <v>1687</v>
      </c>
      <c r="P212" s="6" t="str">
        <f t="shared" si="3"/>
        <v>INSERT INTO mst_QuerysSqlite VALUES('01','219','ELIMINAR trx_Tareos_Detalle EN BLOQUE','1','999','-- Id: 208 / NombreQuery: ELIMINAR trx_Tareos_Detalle EN BLOQUE _x000D_
DELETE FROM trx_Tareos_Detalle_x000D_
      WHERE IdEmpresa = ? AND _x000D_
            IdTareo = ?;','2','NONQUERY','trx_Tareos_Detalle','DELETE','AC','44363337',GETDATE(),'44363337',GETDATE())</v>
      </c>
    </row>
    <row r="213" spans="1:16" x14ac:dyDescent="0.35">
      <c r="A213" s="1" t="s">
        <v>15</v>
      </c>
      <c r="B213" s="1" t="s">
        <v>858</v>
      </c>
      <c r="C213" s="1" t="s">
        <v>785</v>
      </c>
      <c r="D213" s="1" t="s">
        <v>19</v>
      </c>
      <c r="E213" s="1" t="s">
        <v>1258</v>
      </c>
      <c r="F213" s="1" t="s">
        <v>2017</v>
      </c>
      <c r="G213" s="1" t="s">
        <v>18</v>
      </c>
      <c r="H213" s="1" t="s">
        <v>135</v>
      </c>
      <c r="I213" s="1" t="s">
        <v>91</v>
      </c>
      <c r="J213" s="1" t="s">
        <v>126</v>
      </c>
      <c r="K213" s="1" t="s">
        <v>24</v>
      </c>
      <c r="L213" s="1" t="s">
        <v>1232</v>
      </c>
      <c r="M213" s="1" t="s">
        <v>1689</v>
      </c>
      <c r="N213" s="1" t="s">
        <v>1232</v>
      </c>
      <c r="O213" s="1" t="s">
        <v>1689</v>
      </c>
      <c r="P213" s="6" t="str">
        <f t="shared" si="3"/>
        <v>INSERT INTO mst_QuerysSqlite VALUES('01','220','TRANSFERIR trx_Tareos_Detalle','1','999','-- Id: 209 / NombreQuery: TRANSFERIR trx_Tareos_Detalle _x000D_
EXEC sp_Dgm_Tareos_TransferirTareo_Detalle ','0','DATATABLE','trx_Tareos_Detalle','READ','AC','44363337',GETDATE(),'44363337',GETDATE())</v>
      </c>
    </row>
    <row r="214" spans="1:16" x14ac:dyDescent="0.35">
      <c r="A214" s="1" t="s">
        <v>15</v>
      </c>
      <c r="B214" s="1" t="s">
        <v>859</v>
      </c>
      <c r="C214" s="1" t="s">
        <v>793</v>
      </c>
      <c r="D214" s="1" t="s">
        <v>19</v>
      </c>
      <c r="E214" s="1" t="s">
        <v>1258</v>
      </c>
      <c r="F214" s="1" t="s">
        <v>2018</v>
      </c>
      <c r="G214" s="1" t="s">
        <v>29</v>
      </c>
      <c r="H214" s="1" t="s">
        <v>135</v>
      </c>
      <c r="I214" s="1" t="s">
        <v>91</v>
      </c>
      <c r="J214" s="1" t="s">
        <v>126</v>
      </c>
      <c r="K214" s="1" t="s">
        <v>24</v>
      </c>
      <c r="L214" s="1" t="s">
        <v>1232</v>
      </c>
      <c r="M214" s="1" t="s">
        <v>1691</v>
      </c>
      <c r="N214" s="1" t="s">
        <v>1232</v>
      </c>
      <c r="O214" s="1" t="s">
        <v>1691</v>
      </c>
      <c r="P214" s="6" t="str">
        <f t="shared" si="3"/>
        <v>INSERT INTO mst_QuerysSqlite VALUES('01','221','OBTENER trx_Tareos_Detalle XA TRANSFERIR','1','999','-- Id: 210 / NombreQuery: OBTENER trx_Tareos_Detalle XA TRANSFERIR _x000D_
SELECT *_x000D_
  FROM trx_tareos_detalle_x000D_
 WHERE IdEmpresa = ? AND _x000D_
       IdTareo = ?;','2','DATATABLE','trx_Tareos_Detalle','READ','AC','44363337',GETDATE(),'44363337',GETDATE())</v>
      </c>
    </row>
    <row r="215" spans="1:16" x14ac:dyDescent="0.35">
      <c r="A215" s="1" t="s">
        <v>15</v>
      </c>
      <c r="B215" s="1" t="s">
        <v>860</v>
      </c>
      <c r="C215" s="1" t="s">
        <v>801</v>
      </c>
      <c r="D215" s="1" t="s">
        <v>19</v>
      </c>
      <c r="E215" s="1" t="s">
        <v>1258</v>
      </c>
      <c r="F215" s="1" t="s">
        <v>2019</v>
      </c>
      <c r="G215" s="1" t="s">
        <v>29</v>
      </c>
      <c r="H215" s="1" t="s">
        <v>21</v>
      </c>
      <c r="I215" s="1" t="s">
        <v>91</v>
      </c>
      <c r="J215" s="1" t="s">
        <v>143</v>
      </c>
      <c r="K215" s="1" t="s">
        <v>24</v>
      </c>
      <c r="L215" s="1" t="s">
        <v>1232</v>
      </c>
      <c r="M215" s="1" t="s">
        <v>1693</v>
      </c>
      <c r="N215" s="1" t="s">
        <v>1232</v>
      </c>
      <c r="O215" s="1" t="s">
        <v>1693</v>
      </c>
      <c r="P215" s="6" t="str">
        <f t="shared" si="3"/>
        <v>INSERT INTO mst_QuerysSqlite VALUES('01','222','ELIMINAR trx_Tareos_Detalle PENDIENTES X ID','1','999','-- Id: 211 / NombreQuery: ELIMINAR trx_Tareos_Detalle PENDIENTES X ID _x000D_
DELETE FROM trx_Tareos_Detalle_x000D_
      WHERE IdTareo IN (_x000D_
    SELECT Id_x000D_
      FROM trx_Tareos_x000D_
     WHERE IdEstado = ''''PE'''' AND _x000D_
           IdEmpresa = ? AND _x000D_
           IdTareo = ?_x000D_
);_x000D_
_x000D_
SELECT ''''1'''';','2','NONQUERY','trx_Tareos_Detalle','DELETE','AC','44363337',GETDATE(),'44363337',GETDATE())</v>
      </c>
    </row>
    <row r="216" spans="1:16" x14ac:dyDescent="0.35">
      <c r="A216" s="1" t="s">
        <v>15</v>
      </c>
      <c r="B216" s="1" t="s">
        <v>1173</v>
      </c>
      <c r="C216" s="1" t="s">
        <v>824</v>
      </c>
      <c r="D216" s="1" t="s">
        <v>19</v>
      </c>
      <c r="E216" s="1" t="s">
        <v>1258</v>
      </c>
      <c r="F216" s="1" t="s">
        <v>2020</v>
      </c>
      <c r="G216" s="1" t="s">
        <v>29</v>
      </c>
      <c r="H216" s="1" t="s">
        <v>21</v>
      </c>
      <c r="I216" s="1" t="s">
        <v>91</v>
      </c>
      <c r="J216" s="1" t="s">
        <v>131</v>
      </c>
      <c r="K216" s="1" t="s">
        <v>24</v>
      </c>
      <c r="L216" s="1" t="s">
        <v>1232</v>
      </c>
      <c r="M216" s="1" t="s">
        <v>1695</v>
      </c>
      <c r="N216" s="1" t="s">
        <v>1232</v>
      </c>
      <c r="O216" s="1" t="s">
        <v>1695</v>
      </c>
      <c r="P216" s="6" t="str">
        <f t="shared" si="3"/>
        <v>INSERT INTO mst_QuerysSqlite VALUES('01','223','ACTUALIZAR ITEM trx_Tareos_Detalle','1','999','-- Id: 212 / NombreQuery: ACTUALIZAR ITEM trx_Tareos_Detalle _x000D_
UPDATE trx_Tareos_Detalle SET Item=ROWID_x000D_
      WHERE IdEmpresa = ? AND_x000D_
            IdTareo = ?;','2','NONQUERY','trx_Tareos_Detalle','UPDATE','AC','44363337',GETDATE(),'44363337',GETDATE())</v>
      </c>
    </row>
    <row r="217" spans="1:16" x14ac:dyDescent="0.35">
      <c r="A217" s="1" t="s">
        <v>15</v>
      </c>
      <c r="B217" s="1" t="s">
        <v>1174</v>
      </c>
      <c r="C217" s="1" t="s">
        <v>103</v>
      </c>
      <c r="D217" s="1" t="s">
        <v>18</v>
      </c>
      <c r="E217" s="1" t="s">
        <v>1696</v>
      </c>
      <c r="F217" s="1" t="s">
        <v>2021</v>
      </c>
      <c r="G217" s="1" t="s">
        <v>18</v>
      </c>
      <c r="H217" s="1" t="s">
        <v>21</v>
      </c>
      <c r="I217" s="1" t="s">
        <v>106</v>
      </c>
      <c r="J217" s="1" t="s">
        <v>23</v>
      </c>
      <c r="K217" s="1" t="s">
        <v>24</v>
      </c>
      <c r="L217" s="1" t="s">
        <v>1232</v>
      </c>
      <c r="M217" s="1" t="s">
        <v>1698</v>
      </c>
      <c r="N217" s="1" t="s">
        <v>1232</v>
      </c>
      <c r="O217" s="1" t="s">
        <v>1698</v>
      </c>
      <c r="P217" s="6" t="str">
        <f t="shared" si="3"/>
        <v>INSERT INTO mst_QuerysSqlite VALUES('01','224','CREAR TABLA otr_VersionesSoftware','0','21','-- Id: 213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);','0','NONQUERY','otr_VersionesSoftware','CREATE TABLE','AC','44363337',GETDATE(),'44363337',GETDATE())</v>
      </c>
    </row>
    <row r="218" spans="1:16" x14ac:dyDescent="0.35">
      <c r="A218" s="1" t="s">
        <v>15</v>
      </c>
      <c r="B218" s="1" t="s">
        <v>1175</v>
      </c>
      <c r="C218" s="1" t="s">
        <v>582</v>
      </c>
      <c r="D218" s="1" t="s">
        <v>18</v>
      </c>
      <c r="E218" s="1" t="s">
        <v>1258</v>
      </c>
      <c r="F218" s="1" t="s">
        <v>2022</v>
      </c>
      <c r="G218" s="1" t="s">
        <v>62</v>
      </c>
      <c r="H218" s="1" t="s">
        <v>21</v>
      </c>
      <c r="I218" s="1" t="s">
        <v>106</v>
      </c>
      <c r="J218" s="1" t="s">
        <v>131</v>
      </c>
      <c r="K218" s="1" t="s">
        <v>24</v>
      </c>
      <c r="L218" s="1" t="s">
        <v>1232</v>
      </c>
      <c r="M218" s="1" t="s">
        <v>1700</v>
      </c>
      <c r="N218" s="1" t="s">
        <v>1232</v>
      </c>
      <c r="O218" s="1" t="s">
        <v>1700</v>
      </c>
      <c r="P218" s="6" t="str">
        <f t="shared" si="3"/>
        <v>INSERT INTO mst_QuerysSqlite VALUES('01','225','ACTUALIZAR otr_VersionesSoftware','0','999','-- Id: 214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?;','8','NONQUERY','otr_VersionesSoftware','UPDATE','AC','44363337',GETDATE(),'44363337',GETDATE())</v>
      </c>
    </row>
    <row r="219" spans="1:16" x14ac:dyDescent="0.35">
      <c r="A219" s="1" t="s">
        <v>15</v>
      </c>
      <c r="B219" s="1" t="s">
        <v>1176</v>
      </c>
      <c r="C219" s="1" t="s">
        <v>586</v>
      </c>
      <c r="D219" s="1" t="s">
        <v>18</v>
      </c>
      <c r="E219" s="1" t="s">
        <v>1258</v>
      </c>
      <c r="F219" s="1" t="s">
        <v>2055</v>
      </c>
      <c r="G219" s="1" t="s">
        <v>29</v>
      </c>
      <c r="H219" s="1" t="s">
        <v>135</v>
      </c>
      <c r="I219" s="1" t="s">
        <v>106</v>
      </c>
      <c r="J219" s="1" t="s">
        <v>126</v>
      </c>
      <c r="K219" s="1" t="s">
        <v>24</v>
      </c>
      <c r="L219" s="1" t="s">
        <v>1232</v>
      </c>
      <c r="M219" s="1" t="s">
        <v>1702</v>
      </c>
      <c r="N219" s="1" t="s">
        <v>1232</v>
      </c>
      <c r="O219" s="1" t="s">
        <v>1702</v>
      </c>
      <c r="P219" s="6" t="str">
        <f t="shared" si="3"/>
        <v>INSERT INTO mst_QuerysSqlite VALUES('01','226','DESCARGAR DATA otr_VersionesSoftware','0','999','-- Id: 215 / NombreQuery: DESCARGAR DATA otr_VersionesSoftware 
EXEC sp_Dgm_Gen_ListarrVersionesSoftware ','2','DATATABLE','otr_VersionesSoftware','READ','AC','44363337',GETDATE(),'44363337',GETDATE())</v>
      </c>
    </row>
    <row r="220" spans="1:16" x14ac:dyDescent="0.35">
      <c r="A220" s="1" t="s">
        <v>15</v>
      </c>
      <c r="B220" s="1" t="s">
        <v>1177</v>
      </c>
      <c r="C220" s="1" t="s">
        <v>589</v>
      </c>
      <c r="D220" s="1" t="s">
        <v>18</v>
      </c>
      <c r="E220" s="1" t="s">
        <v>1258</v>
      </c>
      <c r="F220" s="1" t="s">
        <v>2023</v>
      </c>
      <c r="G220" s="1" t="s">
        <v>34</v>
      </c>
      <c r="H220" s="1" t="s">
        <v>21</v>
      </c>
      <c r="I220" s="1" t="s">
        <v>106</v>
      </c>
      <c r="J220" s="1" t="s">
        <v>143</v>
      </c>
      <c r="K220" s="1" t="s">
        <v>24</v>
      </c>
      <c r="L220" s="1" t="s">
        <v>1232</v>
      </c>
      <c r="M220" s="1" t="s">
        <v>1704</v>
      </c>
      <c r="N220" s="1" t="s">
        <v>1232</v>
      </c>
      <c r="O220" s="1" t="s">
        <v>1704</v>
      </c>
      <c r="P220" s="6" t="str">
        <f t="shared" si="3"/>
        <v>INSERT INTO mst_QuerysSqlite VALUES('01','227','ELIMINAR otr_VersionesSoftware','0','999','-- Id: 216 / NombreQuery: ELIMINAR otr_VersionesSoftware _x000D_
DELETE FROM otr_VersionesSoftware_x000D_
      WHERE IdEmpresa = ? AND _x000D_
            Aplicativo = ? AND _x000D_
            Objetivo = ?;','3','NONQUERY','otr_VersionesSoftware','DELETE','AC','44363337',GETDATE(),'44363337',GETDATE())</v>
      </c>
    </row>
    <row r="221" spans="1:16" x14ac:dyDescent="0.35">
      <c r="A221" s="1" t="s">
        <v>15</v>
      </c>
      <c r="B221" s="1" t="s">
        <v>1178</v>
      </c>
      <c r="C221" s="1" t="s">
        <v>593</v>
      </c>
      <c r="D221" s="1" t="s">
        <v>18</v>
      </c>
      <c r="E221" s="1" t="s">
        <v>1258</v>
      </c>
      <c r="F221" s="1" t="s">
        <v>2024</v>
      </c>
      <c r="G221" s="1" t="s">
        <v>18</v>
      </c>
      <c r="H221" s="1" t="s">
        <v>21</v>
      </c>
      <c r="I221" s="1" t="s">
        <v>106</v>
      </c>
      <c r="J221" s="1" t="s">
        <v>148</v>
      </c>
      <c r="K221" s="1" t="s">
        <v>24</v>
      </c>
      <c r="L221" s="1" t="s">
        <v>1232</v>
      </c>
      <c r="M221" s="1" t="s">
        <v>1706</v>
      </c>
      <c r="N221" s="1" t="s">
        <v>1232</v>
      </c>
      <c r="O221" s="1" t="s">
        <v>1706</v>
      </c>
      <c r="P221" s="6" t="str">
        <f t="shared" si="3"/>
        <v>INSERT INTO mst_QuerysSqlite VALUES('01','228','ELIMINAR TABLA otr_VersionesSoftware','0','999','-- Id: 217 / NombreQuery: ELIMINAR TABLA otr_VersionesSoftware _x000D_
DROP TABLE IF EXISTS otr_VersionesSoftware;','0','NONQUERY','otr_VersionesSoftware','DELETE TABLE','AC','44363337',GETDATE(),'44363337',GETDATE())</v>
      </c>
    </row>
    <row r="222" spans="1:16" x14ac:dyDescent="0.35">
      <c r="A222" s="1" t="s">
        <v>15</v>
      </c>
      <c r="B222" s="1" t="s">
        <v>1179</v>
      </c>
      <c r="C222" s="1" t="s">
        <v>596</v>
      </c>
      <c r="D222" s="1" t="s">
        <v>18</v>
      </c>
      <c r="E222" s="1" t="s">
        <v>1258</v>
      </c>
      <c r="F222" s="1" t="s">
        <v>2025</v>
      </c>
      <c r="G222" s="1" t="s">
        <v>67</v>
      </c>
      <c r="H222" s="1" t="s">
        <v>21</v>
      </c>
      <c r="I222" s="1" t="s">
        <v>106</v>
      </c>
      <c r="J222" s="1" t="s">
        <v>152</v>
      </c>
      <c r="K222" s="1" t="s">
        <v>24</v>
      </c>
      <c r="L222" s="1" t="s">
        <v>1232</v>
      </c>
      <c r="M222" s="1" t="s">
        <v>1708</v>
      </c>
      <c r="N222" s="1" t="s">
        <v>1232</v>
      </c>
      <c r="O222" s="1" t="s">
        <v>1708</v>
      </c>
      <c r="P222" s="6" t="str">
        <f t="shared" si="3"/>
        <v>INSERT INTO mst_QuerysSqlite VALUES('01','229','INSERTAR otr_VersionesSoftware','0','999','-- Id: 218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);','9','NONQUERY','otr_VersionesSoftware','CREATE','AC','44363337',GETDATE(),'44363337',GETDATE())</v>
      </c>
    </row>
    <row r="223" spans="1:16" x14ac:dyDescent="0.35">
      <c r="A223" s="1" t="s">
        <v>15</v>
      </c>
      <c r="B223" s="1" t="s">
        <v>1180</v>
      </c>
      <c r="C223" s="1" t="s">
        <v>600</v>
      </c>
      <c r="D223" s="1" t="s">
        <v>18</v>
      </c>
      <c r="E223" s="1" t="s">
        <v>1258</v>
      </c>
      <c r="F223" s="1" t="s">
        <v>2026</v>
      </c>
      <c r="G223" s="1" t="s">
        <v>18</v>
      </c>
      <c r="H223" s="1" t="s">
        <v>21</v>
      </c>
      <c r="I223" s="1" t="s">
        <v>106</v>
      </c>
      <c r="J223" s="1" t="s">
        <v>143</v>
      </c>
      <c r="K223" s="1" t="s">
        <v>24</v>
      </c>
      <c r="L223" s="1" t="s">
        <v>1232</v>
      </c>
      <c r="M223" s="1" t="s">
        <v>1710</v>
      </c>
      <c r="N223" s="1" t="s">
        <v>1232</v>
      </c>
      <c r="O223" s="1" t="s">
        <v>1710</v>
      </c>
      <c r="P223" s="6" t="str">
        <f t="shared" si="3"/>
        <v>INSERT INTO mst_QuerysSqlite VALUES('01','230','LIMPIAR TABLA otr_VersionesSoftware','0','999','-- Id: 219 / NombreQuery: LIMPIAR TABLA otr_VersionesSoftware _x000D_
DELETE FROM otr_VersionesSoftware;','0','NONQUERY','otr_VersionesSoftware','DELETE','AC','44363337',GETDATE(),'44363337',GETDATE())</v>
      </c>
    </row>
    <row r="224" spans="1:16" x14ac:dyDescent="0.35">
      <c r="A224" s="1" t="s">
        <v>15</v>
      </c>
      <c r="B224" s="1" t="s">
        <v>1181</v>
      </c>
      <c r="C224" s="1" t="s">
        <v>603</v>
      </c>
      <c r="D224" s="1" t="s">
        <v>18</v>
      </c>
      <c r="E224" s="1" t="s">
        <v>1258</v>
      </c>
      <c r="F224" s="1" t="s">
        <v>2027</v>
      </c>
      <c r="G224" s="1" t="s">
        <v>18</v>
      </c>
      <c r="H224" s="1" t="s">
        <v>135</v>
      </c>
      <c r="I224" s="1" t="s">
        <v>106</v>
      </c>
      <c r="J224" s="1" t="s">
        <v>126</v>
      </c>
      <c r="K224" s="1" t="s">
        <v>24</v>
      </c>
      <c r="L224" s="1" t="s">
        <v>1232</v>
      </c>
      <c r="M224" s="1" t="s">
        <v>1712</v>
      </c>
      <c r="N224" s="1" t="s">
        <v>1232</v>
      </c>
      <c r="O224" s="1" t="s">
        <v>1712</v>
      </c>
      <c r="P224" s="6" t="str">
        <f t="shared" si="3"/>
        <v>INSERT INTO mst_QuerysSqlite VALUES('01','231','LISTAR otr_VersionesSoftware','0','999','-- Id: 220 / NombreQuery: LISTAR otr_VersionesSoftware _x000D_
SELECT *_x000D_
  FROM otr_VersionesSoftware;','0','DATATABLE','otr_VersionesSoftware','READ','AC','44363337',GETDATE(),'44363337',GETDATE())</v>
      </c>
    </row>
    <row r="225" spans="1:16" x14ac:dyDescent="0.35">
      <c r="A225" s="1" t="s">
        <v>15</v>
      </c>
      <c r="B225" s="1" t="s">
        <v>1182</v>
      </c>
      <c r="C225" s="1" t="s">
        <v>607</v>
      </c>
      <c r="D225" s="1" t="s">
        <v>18</v>
      </c>
      <c r="E225" s="1" t="s">
        <v>1258</v>
      </c>
      <c r="F225" s="1" t="s">
        <v>2028</v>
      </c>
      <c r="G225" s="1" t="s">
        <v>34</v>
      </c>
      <c r="H225" s="1" t="s">
        <v>135</v>
      </c>
      <c r="I225" s="1" t="s">
        <v>106</v>
      </c>
      <c r="J225" s="1" t="s">
        <v>126</v>
      </c>
      <c r="K225" s="1" t="s">
        <v>24</v>
      </c>
      <c r="L225" s="1" t="s">
        <v>1232</v>
      </c>
      <c r="M225" s="1" t="s">
        <v>1714</v>
      </c>
      <c r="N225" s="1" t="s">
        <v>1232</v>
      </c>
      <c r="O225" s="1" t="s">
        <v>1714</v>
      </c>
      <c r="P225" s="6" t="str">
        <f t="shared" si="3"/>
        <v>INSERT INTO mst_QuerysSqlite VALUES('01','232','OBTENER otr_VersionesSoftware','0','999','-- Id: 221 / NombreQuery: OBTENER otr_VersionesSoftware _x000D_
SELECT *_x000D_
  FROM otr_VersionesSoftware_x000D_
 WHERE IdEmpresa = ? AND _x000D_
       Aplicativo = ? AND _x000D_
       Objetivo = ?;','3','DATATABLE','otr_VersionesSoftware','READ','AC','44363337',GETDATE(),'44363337',GETDATE())</v>
      </c>
    </row>
    <row r="226" spans="1:16" x14ac:dyDescent="0.35">
      <c r="A226" s="1" t="s">
        <v>15</v>
      </c>
      <c r="B226" s="1" t="s">
        <v>1183</v>
      </c>
      <c r="C226" s="1" t="s">
        <v>122</v>
      </c>
      <c r="D226" s="1" t="s">
        <v>18</v>
      </c>
      <c r="E226" s="1" t="s">
        <v>1258</v>
      </c>
      <c r="F226" s="1" t="s">
        <v>2029</v>
      </c>
      <c r="G226" s="1" t="s">
        <v>29</v>
      </c>
      <c r="H226" s="1" t="s">
        <v>124</v>
      </c>
      <c r="I226" s="1" t="s">
        <v>125</v>
      </c>
      <c r="J226" s="1" t="s">
        <v>126</v>
      </c>
      <c r="K226" s="1" t="s">
        <v>24</v>
      </c>
      <c r="L226" s="1" t="s">
        <v>1232</v>
      </c>
      <c r="M226" s="1" t="s">
        <v>1716</v>
      </c>
      <c r="N226" s="1" t="s">
        <v>1232</v>
      </c>
      <c r="O226" s="1" t="s">
        <v>1716</v>
      </c>
      <c r="P226" s="6" t="str">
        <f t="shared" si="3"/>
        <v>INSERT INTO mst_QuerysSqlite VALUES('01','233','EXISTE ID','0','999','-- Id: 222 / NombreQuery: EXISTE ID _x000D_
SELECT ''''SELECT CASE WHEN COUNT( * ) = 1 THEN ''''''''TRUE'''''''' ELSE ''''''''FALSE'''''''' END Existe_x000D_
  FROM #_x000D_
 WHERE IdEmpresa = ? AND _x000D_
       Id = ?;'''' Query','2','SCALAR','General','READ','AC','44363337',GETDATE(),'44363337',GETDATE())</v>
      </c>
    </row>
    <row r="227" spans="1:16" x14ac:dyDescent="0.35">
      <c r="A227" s="1" t="s">
        <v>15</v>
      </c>
      <c r="B227" s="1" t="s">
        <v>1184</v>
      </c>
      <c r="C227" s="1" t="s">
        <v>1143</v>
      </c>
      <c r="D227" s="1" t="s">
        <v>40</v>
      </c>
      <c r="E227" s="1" t="s">
        <v>1258</v>
      </c>
      <c r="F227" s="1" t="s">
        <v>2030</v>
      </c>
      <c r="G227" s="1" t="s">
        <v>18</v>
      </c>
      <c r="H227" s="1" t="s">
        <v>21</v>
      </c>
      <c r="I227" s="1" t="s">
        <v>1086</v>
      </c>
      <c r="J227" s="1" t="s">
        <v>23</v>
      </c>
      <c r="K227" s="1" t="s">
        <v>24</v>
      </c>
      <c r="L227" s="1" t="s">
        <v>1232</v>
      </c>
      <c r="M227" s="1" t="s">
        <v>1739</v>
      </c>
      <c r="N227" s="1" t="s">
        <v>1232</v>
      </c>
      <c r="O227" s="1" t="s">
        <v>1739</v>
      </c>
      <c r="P227" s="6" t="str">
        <f t="shared" si="3"/>
        <v>INSERT INTO mst_QuerysSqlite VALUES('01','234','CREAR TABLA trx_Estandares','4','999','-- Id: 234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);','0','NONQUERY','trx_Estandares','CREATE TABLE','AC','44363337',GETDATE(),'44363337',GETDATE())</v>
      </c>
    </row>
    <row r="228" spans="1:16" x14ac:dyDescent="0.35">
      <c r="A228" s="1" t="s">
        <v>15</v>
      </c>
      <c r="B228" s="1" t="s">
        <v>1185</v>
      </c>
      <c r="C228" s="1" t="s">
        <v>1144</v>
      </c>
      <c r="D228" s="1" t="s">
        <v>40</v>
      </c>
      <c r="E228" s="1" t="s">
        <v>1258</v>
      </c>
      <c r="F228" s="1" t="s">
        <v>2031</v>
      </c>
      <c r="G228" s="1" t="s">
        <v>51</v>
      </c>
      <c r="H228" s="1" t="s">
        <v>21</v>
      </c>
      <c r="I228" s="1" t="s">
        <v>1086</v>
      </c>
      <c r="J228" s="1" t="s">
        <v>131</v>
      </c>
      <c r="K228" s="1" t="s">
        <v>24</v>
      </c>
      <c r="L228" s="1" t="s">
        <v>1232</v>
      </c>
      <c r="M228" s="1" t="s">
        <v>1741</v>
      </c>
      <c r="N228" s="1" t="s">
        <v>1232</v>
      </c>
      <c r="O228" s="1" t="s">
        <v>1741</v>
      </c>
      <c r="P228" s="6" t="str">
        <f t="shared" si="3"/>
        <v>INSERT INTO mst_QuerysSqlite VALUES('01','235','ACTUALIZAR trx_Estandares','4','999','-- Id: 235 / NombreQuery: ACTUALIZAR trx_Estandares _x000D_
UPDATE_x000D_
    trx_Estandares_x000D_
SET_x000D_
    EstandarReal = ?_x000D_
WHERE_x000D_
    IdEmpresa = ?_x000D_
    AND Fecha = ?_x000D_
    AND IdConsumidor = ?_x000D_
    AND IdActividad = ?_x000D_
    AND IdLabor = ?','6','NONQUERY','trx_Estandares','UPDATE','AC','44363337',GETDATE(),'44363337',GETDATE())</v>
      </c>
    </row>
    <row r="229" spans="1:16" x14ac:dyDescent="0.35">
      <c r="A229" s="1" t="s">
        <v>15</v>
      </c>
      <c r="B229" s="1" t="s">
        <v>1186</v>
      </c>
      <c r="C229" s="1" t="s">
        <v>1145</v>
      </c>
      <c r="D229" s="1" t="s">
        <v>40</v>
      </c>
      <c r="E229" s="1" t="s">
        <v>1258</v>
      </c>
      <c r="F229" s="1" t="s">
        <v>1742</v>
      </c>
      <c r="G229" s="1" t="s">
        <v>18</v>
      </c>
      <c r="H229" s="1" t="s">
        <v>135</v>
      </c>
      <c r="I229" s="1" t="s">
        <v>1086</v>
      </c>
      <c r="J229" s="1" t="s">
        <v>126</v>
      </c>
      <c r="K229" s="1" t="s">
        <v>24</v>
      </c>
      <c r="L229" s="1" t="s">
        <v>1232</v>
      </c>
      <c r="M229" s="1" t="s">
        <v>1743</v>
      </c>
      <c r="N229" s="1" t="s">
        <v>1232</v>
      </c>
      <c r="O229" s="1" t="s">
        <v>1743</v>
      </c>
      <c r="P229" s="6" t="str">
        <f t="shared" si="3"/>
        <v>INSERT INTO mst_QuerysSqlite VALUES('01','236','CLAVE VALOR trx_Estandares','4','999','-- Id: 236 / NombreQuery: CLAVE VALOR trx_Estandares ','0','DATATABLE','trx_Estandares','READ','AC','44363337',GETDATE(),'44363337',GETDATE())</v>
      </c>
    </row>
    <row r="230" spans="1:16" x14ac:dyDescent="0.35">
      <c r="A230" s="1" t="s">
        <v>15</v>
      </c>
      <c r="B230" s="1" t="s">
        <v>1187</v>
      </c>
      <c r="C230" s="1" t="s">
        <v>1146</v>
      </c>
      <c r="D230" s="1" t="s">
        <v>40</v>
      </c>
      <c r="E230" s="1" t="s">
        <v>1258</v>
      </c>
      <c r="F230" s="1" t="s">
        <v>1744</v>
      </c>
      <c r="G230" s="1" t="s">
        <v>18</v>
      </c>
      <c r="H230" s="1" t="s">
        <v>135</v>
      </c>
      <c r="I230" s="1" t="s">
        <v>1086</v>
      </c>
      <c r="J230" s="1" t="s">
        <v>126</v>
      </c>
      <c r="K230" s="1" t="s">
        <v>24</v>
      </c>
      <c r="L230" s="1" t="s">
        <v>1232</v>
      </c>
      <c r="M230" s="1" t="s">
        <v>1745</v>
      </c>
      <c r="N230" s="1" t="s">
        <v>1232</v>
      </c>
      <c r="O230" s="1" t="s">
        <v>1745</v>
      </c>
      <c r="P230" s="6" t="str">
        <f t="shared" si="3"/>
        <v>INSERT INTO mst_QuerysSqlite VALUES('01','237','DESCARGAR DATA trx_Estandares','4','999','-- Id: 237 / NombreQuery: DESCARGAR DATA trx_Estandares ','0','DATATABLE','trx_Estandares','READ','AC','44363337',GETDATE(),'44363337',GETDATE())</v>
      </c>
    </row>
    <row r="231" spans="1:16" x14ac:dyDescent="0.35">
      <c r="A231" s="1" t="s">
        <v>15</v>
      </c>
      <c r="B231" s="1" t="s">
        <v>1188</v>
      </c>
      <c r="C231" s="1" t="s">
        <v>1147</v>
      </c>
      <c r="D231" s="1" t="s">
        <v>40</v>
      </c>
      <c r="E231" s="1" t="s">
        <v>1258</v>
      </c>
      <c r="F231" s="1" t="s">
        <v>2032</v>
      </c>
      <c r="G231" s="1" t="s">
        <v>45</v>
      </c>
      <c r="H231" s="1" t="s">
        <v>21</v>
      </c>
      <c r="I231" s="1" t="s">
        <v>1086</v>
      </c>
      <c r="J231" s="1" t="s">
        <v>143</v>
      </c>
      <c r="K231" s="1" t="s">
        <v>24</v>
      </c>
      <c r="L231" s="1" t="s">
        <v>1232</v>
      </c>
      <c r="M231" s="1" t="s">
        <v>1747</v>
      </c>
      <c r="N231" s="1" t="s">
        <v>1232</v>
      </c>
      <c r="O231" s="1" t="s">
        <v>1747</v>
      </c>
      <c r="P231" s="6" t="str">
        <f t="shared" si="3"/>
        <v>INSERT INTO mst_QuerysSqlite VALUES('01','238','ELIMINAR trx_Estandares','4','999','-- Id: 238 / NombreQuery: ELIMINAR trx_Estandares _x000D_
DELETE trx_Estandares_x000D_
WHERE_x000D_
    IdEmpresa = ?_x000D_
    AND Fecha = ?_x000D_
    AND IdConsumidor = ?_x000D_
    AND IdActividad = ?_x000D_
    AND IdLabor = ?','5','NONQUERY','trx_Estandares','DELETE','AC','44363337',GETDATE(),'44363337',GETDATE())</v>
      </c>
    </row>
    <row r="232" spans="1:16" x14ac:dyDescent="0.35">
      <c r="A232" s="1" t="s">
        <v>15</v>
      </c>
      <c r="B232" s="1" t="s">
        <v>1189</v>
      </c>
      <c r="C232" s="1" t="s">
        <v>1148</v>
      </c>
      <c r="D232" s="1" t="s">
        <v>40</v>
      </c>
      <c r="E232" s="1" t="s">
        <v>1258</v>
      </c>
      <c r="F232" s="1" t="s">
        <v>2033</v>
      </c>
      <c r="G232" s="1" t="s">
        <v>18</v>
      </c>
      <c r="H232" s="1" t="s">
        <v>21</v>
      </c>
      <c r="I232" s="1" t="s">
        <v>1086</v>
      </c>
      <c r="J232" s="1" t="s">
        <v>148</v>
      </c>
      <c r="K232" s="1" t="s">
        <v>24</v>
      </c>
      <c r="L232" s="1" t="s">
        <v>1232</v>
      </c>
      <c r="M232" s="1" t="s">
        <v>1749</v>
      </c>
      <c r="N232" s="1" t="s">
        <v>1232</v>
      </c>
      <c r="O232" s="1" t="s">
        <v>1749</v>
      </c>
      <c r="P232" s="6" t="str">
        <f t="shared" si="3"/>
        <v>INSERT INTO mst_QuerysSqlite VALUES('01','239','ELIMINAR TABLA trx_Estandares','4','999','-- Id: 239 / NombreQuery: ELIMINAR TABLA trx_Estandares _x000D_
DROP TABLE IF EXISTS trx_Estandares','0','NONQUERY','trx_Estandares','DELETE TABLE','AC','44363337',GETDATE(),'44363337',GETDATE())</v>
      </c>
    </row>
    <row r="233" spans="1:16" x14ac:dyDescent="0.35">
      <c r="A233" s="1" t="s">
        <v>15</v>
      </c>
      <c r="B233" s="1" t="s">
        <v>1190</v>
      </c>
      <c r="C233" s="1" t="s">
        <v>1149</v>
      </c>
      <c r="D233" s="1" t="s">
        <v>40</v>
      </c>
      <c r="E233" s="1" t="s">
        <v>1258</v>
      </c>
      <c r="F233" s="1" t="s">
        <v>2034</v>
      </c>
      <c r="G233" s="1" t="s">
        <v>73</v>
      </c>
      <c r="H233" s="1" t="s">
        <v>21</v>
      </c>
      <c r="I233" s="1" t="s">
        <v>1086</v>
      </c>
      <c r="J233" s="1" t="s">
        <v>152</v>
      </c>
      <c r="K233" s="1" t="s">
        <v>24</v>
      </c>
      <c r="L233" s="1" t="s">
        <v>1232</v>
      </c>
      <c r="M233" s="1" t="s">
        <v>1751</v>
      </c>
      <c r="N233" s="1" t="s">
        <v>1232</v>
      </c>
      <c r="O233" s="1" t="s">
        <v>1751</v>
      </c>
      <c r="P233" s="6" t="str">
        <f t="shared" si="3"/>
        <v>INSERT INTO mst_QuerysSqlite VALUES('01','240','INSERTAR trx_Estandares','4','999','-- Id: 240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);','10','NONQUERY','trx_Estandares','CREATE','AC','44363337',GETDATE(),'44363337',GETDATE())</v>
      </c>
    </row>
    <row r="234" spans="1:16" x14ac:dyDescent="0.35">
      <c r="A234" s="1" t="s">
        <v>15</v>
      </c>
      <c r="B234" s="1" t="s">
        <v>1191</v>
      </c>
      <c r="C234" s="1" t="s">
        <v>1150</v>
      </c>
      <c r="D234" s="1" t="s">
        <v>40</v>
      </c>
      <c r="E234" s="1" t="s">
        <v>1258</v>
      </c>
      <c r="F234" s="1" t="s">
        <v>2035</v>
      </c>
      <c r="G234" s="1" t="s">
        <v>18</v>
      </c>
      <c r="H234" s="1" t="s">
        <v>21</v>
      </c>
      <c r="I234" s="1" t="s">
        <v>1086</v>
      </c>
      <c r="J234" s="1" t="s">
        <v>143</v>
      </c>
      <c r="K234" s="1" t="s">
        <v>24</v>
      </c>
      <c r="L234" s="1" t="s">
        <v>1232</v>
      </c>
      <c r="M234" s="1" t="s">
        <v>1753</v>
      </c>
      <c r="N234" s="1" t="s">
        <v>1232</v>
      </c>
      <c r="O234" s="1" t="s">
        <v>1753</v>
      </c>
      <c r="P234" s="6" t="str">
        <f t="shared" si="3"/>
        <v>INSERT INTO mst_QuerysSqlite VALUES('01','241','LIMPIAR TABLA trx_Estandares','4','999','-- Id: 241 / NombreQuery: LIMPIAR TABLA trx_Estandares _x000D_
DELETE FROM trx_Estandares;','0','NONQUERY','trx_Estandares','DELETE','AC','44363337',GETDATE(),'44363337',GETDATE())</v>
      </c>
    </row>
    <row r="235" spans="1:16" x14ac:dyDescent="0.35">
      <c r="A235" s="1" t="s">
        <v>15</v>
      </c>
      <c r="B235" s="1" t="s">
        <v>1192</v>
      </c>
      <c r="C235" s="1" t="s">
        <v>1151</v>
      </c>
      <c r="D235" s="1" t="s">
        <v>40</v>
      </c>
      <c r="E235" s="1" t="s">
        <v>1258</v>
      </c>
      <c r="F235" s="1" t="s">
        <v>2036</v>
      </c>
      <c r="G235" s="1" t="s">
        <v>18</v>
      </c>
      <c r="H235" s="1" t="s">
        <v>135</v>
      </c>
      <c r="I235" s="1" t="s">
        <v>1086</v>
      </c>
      <c r="J235" s="1" t="s">
        <v>126</v>
      </c>
      <c r="K235" s="1" t="s">
        <v>24</v>
      </c>
      <c r="L235" s="1" t="s">
        <v>1232</v>
      </c>
      <c r="M235" s="1" t="s">
        <v>1755</v>
      </c>
      <c r="N235" s="1" t="s">
        <v>1232</v>
      </c>
      <c r="O235" s="1" t="s">
        <v>1755</v>
      </c>
      <c r="P235" s="6" t="str">
        <f t="shared" si="3"/>
        <v>INSERT INTO mst_QuerysSqlite VALUES('01','242','LISTAR trx_Estandares','4','999','-- Id: 242 / NombreQuery: LISTAR trx_Estandares _x000D_
SELECT *_x000D_
  FROM trx_Estandares;','0','DATATABLE','trx_Estandares','READ','AC','44363337',GETDATE(),'44363337',GETDATE())</v>
      </c>
    </row>
    <row r="236" spans="1:16" x14ac:dyDescent="0.35">
      <c r="A236" s="1" t="s">
        <v>15</v>
      </c>
      <c r="B236" s="1" t="s">
        <v>1193</v>
      </c>
      <c r="C236" s="1" t="s">
        <v>1152</v>
      </c>
      <c r="D236" s="1" t="s">
        <v>40</v>
      </c>
      <c r="E236" s="1" t="s">
        <v>1258</v>
      </c>
      <c r="F236" s="1" t="s">
        <v>1756</v>
      </c>
      <c r="G236" s="1" t="s">
        <v>18</v>
      </c>
      <c r="H236" s="1" t="s">
        <v>135</v>
      </c>
      <c r="I236" s="1" t="s">
        <v>1086</v>
      </c>
      <c r="J236" s="1" t="s">
        <v>126</v>
      </c>
      <c r="K236" s="1" t="s">
        <v>24</v>
      </c>
      <c r="L236" s="1" t="s">
        <v>1232</v>
      </c>
      <c r="M236" s="1" t="s">
        <v>1757</v>
      </c>
      <c r="N236" s="1" t="s">
        <v>1232</v>
      </c>
      <c r="O236" s="1" t="s">
        <v>1757</v>
      </c>
      <c r="P236" s="6" t="str">
        <f t="shared" si="3"/>
        <v>INSERT INTO mst_QuerysSqlite VALUES('01','243','OBTENER trx_Estandares','4','999','-- Id: 243 / NombreQuery: OBTENER trx_Estandares ','0','DATATABLE','trx_Estandares','READ','AC','44363337',GETDATE(),'44363337',GETDATE())</v>
      </c>
    </row>
    <row r="237" spans="1:16" x14ac:dyDescent="0.35">
      <c r="A237" s="1" t="s">
        <v>15</v>
      </c>
      <c r="B237" s="1" t="s">
        <v>1194</v>
      </c>
      <c r="C237" s="1" t="s">
        <v>1217</v>
      </c>
      <c r="D237" s="1" t="s">
        <v>40</v>
      </c>
      <c r="E237" s="1" t="s">
        <v>1258</v>
      </c>
      <c r="F237" s="1" t="s">
        <v>2037</v>
      </c>
      <c r="G237" s="1" t="s">
        <v>29</v>
      </c>
      <c r="H237" s="1" t="s">
        <v>135</v>
      </c>
      <c r="I237" s="1" t="s">
        <v>1086</v>
      </c>
      <c r="J237" s="1" t="s">
        <v>126</v>
      </c>
      <c r="K237" s="1" t="s">
        <v>24</v>
      </c>
      <c r="L237" s="1" t="s">
        <v>1232</v>
      </c>
      <c r="M237" s="1" t="s">
        <v>1759</v>
      </c>
      <c r="N237" s="1" t="s">
        <v>1232</v>
      </c>
      <c r="O237" s="1" t="s">
        <v>1759</v>
      </c>
      <c r="P237" s="6" t="str">
        <f t="shared" si="3"/>
        <v>INSERT INTO mst_QuerysSqlite VALUES('01','244','LISTAR trx_Estandares X RANGO DE FECHA','4','999','-- Id: 244 / NombreQuery: LISTAR trx_Estandares X RANGO DE FECHA _x000D_
SELECT_x000D_
    *_x000D_
FROM_x000D_
    trx_Estandares_x000D_
WHERE_x000D_
    Fecha BETWEEN ? AND ?;','2','DATATABLE','trx_Estandares','READ','AC','44363337',GETDATE(),'44363337',GETDATE())</v>
      </c>
    </row>
    <row r="238" spans="1:16" x14ac:dyDescent="0.35">
      <c r="A238" s="1" t="s">
        <v>15</v>
      </c>
      <c r="B238" s="1" t="s">
        <v>1195</v>
      </c>
      <c r="C238" s="1" t="s">
        <v>1223</v>
      </c>
      <c r="D238" s="1" t="s">
        <v>18</v>
      </c>
      <c r="E238" s="1" t="s">
        <v>1258</v>
      </c>
      <c r="F238" s="1" t="s">
        <v>2038</v>
      </c>
      <c r="G238" s="1" t="s">
        <v>18</v>
      </c>
      <c r="H238" s="1" t="s">
        <v>135</v>
      </c>
      <c r="I238" s="1" t="s">
        <v>1086</v>
      </c>
      <c r="J238" s="1" t="s">
        <v>126</v>
      </c>
      <c r="K238" s="1" t="s">
        <v>24</v>
      </c>
      <c r="L238" s="1" t="s">
        <v>1232</v>
      </c>
      <c r="M238" s="1" t="s">
        <v>1761</v>
      </c>
      <c r="N238" s="1" t="s">
        <v>1232</v>
      </c>
      <c r="O238" s="1" t="s">
        <v>1761</v>
      </c>
      <c r="P238" s="6" t="str">
        <f t="shared" si="3"/>
        <v>INSERT INTO mst_QuerysSqlite VALUES('01','245','TRANSFERIR trx_Estandares','0','999','-- Id: 245 / NombreQuery: TRANSFERIR trx_Estandares _x000D_
EXEC sp_Dgm_Tareos_TransferirEstandar ','0','DATATABLE','trx_Estandares','READ','AC','44363337',GETDATE(),'44363337',GETDATE())</v>
      </c>
    </row>
    <row r="239" spans="1:16" x14ac:dyDescent="0.35">
      <c r="A239" s="1" t="s">
        <v>15</v>
      </c>
      <c r="B239" s="1" t="s">
        <v>1196</v>
      </c>
      <c r="C239" s="1" t="s">
        <v>1153</v>
      </c>
      <c r="D239" s="1" t="s">
        <v>18</v>
      </c>
      <c r="E239" s="1" t="s">
        <v>1762</v>
      </c>
      <c r="F239" s="1" t="s">
        <v>2039</v>
      </c>
      <c r="G239" s="1" t="s">
        <v>18</v>
      </c>
      <c r="H239" s="1" t="s">
        <v>21</v>
      </c>
      <c r="I239" s="1" t="s">
        <v>1087</v>
      </c>
      <c r="J239" s="1" t="s">
        <v>23</v>
      </c>
      <c r="K239" s="1" t="s">
        <v>24</v>
      </c>
      <c r="L239" s="1" t="s">
        <v>1232</v>
      </c>
      <c r="M239" s="1" t="s">
        <v>1764</v>
      </c>
      <c r="N239" s="1" t="s">
        <v>1232</v>
      </c>
      <c r="O239" s="1" t="s">
        <v>1764</v>
      </c>
      <c r="P239" s="6" t="str">
        <f t="shared" si="3"/>
        <v>INSERT INTO mst_QuerysSqlite VALUES('01','246','CREAR TABLA trx_Logs','0','22','-- Id: 246 / NombreQuery: CREAR TABLA trx_Logs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);','0','NONQUERY','trx_Logs','CREATE TABLE','AC','44363337',GETDATE(),'44363337',GETDATE())</v>
      </c>
    </row>
    <row r="240" spans="1:16" x14ac:dyDescent="0.35">
      <c r="A240" s="1" t="s">
        <v>15</v>
      </c>
      <c r="B240" s="1" t="s">
        <v>1197</v>
      </c>
      <c r="C240" s="1" t="s">
        <v>1154</v>
      </c>
      <c r="D240" s="1" t="s">
        <v>18</v>
      </c>
      <c r="E240" s="1" t="s">
        <v>1258</v>
      </c>
      <c r="F240" s="1" t="s">
        <v>1765</v>
      </c>
      <c r="G240" s="1" t="s">
        <v>18</v>
      </c>
      <c r="H240" s="1" t="s">
        <v>21</v>
      </c>
      <c r="I240" s="1" t="s">
        <v>1087</v>
      </c>
      <c r="J240" s="1" t="s">
        <v>131</v>
      </c>
      <c r="K240" s="1" t="s">
        <v>24</v>
      </c>
      <c r="L240" s="1" t="s">
        <v>1232</v>
      </c>
      <c r="M240" s="1" t="s">
        <v>1766</v>
      </c>
      <c r="N240" s="1" t="s">
        <v>1232</v>
      </c>
      <c r="O240" s="1" t="s">
        <v>1766</v>
      </c>
      <c r="P240" s="6" t="str">
        <f t="shared" si="3"/>
        <v>INSERT INTO mst_QuerysSqlite VALUES('01','247','ACTUALIZAR trx_Logs','0','999','-- Id: 247 / NombreQuery: ACTUALIZAR trx_Logs ','0','NONQUERY','trx_Logs','UPDATE','AC','44363337',GETDATE(),'44363337',GETDATE())</v>
      </c>
    </row>
    <row r="241" spans="1:16" x14ac:dyDescent="0.35">
      <c r="A241" s="1" t="s">
        <v>15</v>
      </c>
      <c r="B241" s="1" t="s">
        <v>1198</v>
      </c>
      <c r="C241" s="1" t="s">
        <v>1155</v>
      </c>
      <c r="D241" s="1" t="s">
        <v>18</v>
      </c>
      <c r="E241" s="1" t="s">
        <v>1258</v>
      </c>
      <c r="F241" s="1" t="s">
        <v>1767</v>
      </c>
      <c r="G241" s="1" t="s">
        <v>18</v>
      </c>
      <c r="H241" s="1" t="s">
        <v>135</v>
      </c>
      <c r="I241" s="1" t="s">
        <v>1087</v>
      </c>
      <c r="J241" s="1" t="s">
        <v>126</v>
      </c>
      <c r="K241" s="1" t="s">
        <v>24</v>
      </c>
      <c r="L241" s="1" t="s">
        <v>1232</v>
      </c>
      <c r="M241" s="1" t="s">
        <v>1768</v>
      </c>
      <c r="N241" s="1" t="s">
        <v>1232</v>
      </c>
      <c r="O241" s="1" t="s">
        <v>1768</v>
      </c>
      <c r="P241" s="6" t="str">
        <f t="shared" si="3"/>
        <v>INSERT INTO mst_QuerysSqlite VALUES('01','248','CLAVE VALOR trx_Logs','0','999','-- Id: 248 / NombreQuery: CLAVE VALOR trx_Logs ','0','DATATABLE','trx_Logs','READ','AC','44363337',GETDATE(),'44363337',GETDATE())</v>
      </c>
    </row>
    <row r="242" spans="1:16" x14ac:dyDescent="0.35">
      <c r="A242" s="1" t="s">
        <v>15</v>
      </c>
      <c r="B242" s="1" t="s">
        <v>1199</v>
      </c>
      <c r="C242" s="1" t="s">
        <v>1156</v>
      </c>
      <c r="D242" s="1" t="s">
        <v>18</v>
      </c>
      <c r="E242" s="1" t="s">
        <v>1258</v>
      </c>
      <c r="F242" s="1" t="s">
        <v>1769</v>
      </c>
      <c r="G242" s="1" t="s">
        <v>18</v>
      </c>
      <c r="H242" s="1" t="s">
        <v>135</v>
      </c>
      <c r="I242" s="1" t="s">
        <v>1087</v>
      </c>
      <c r="J242" s="1" t="s">
        <v>126</v>
      </c>
      <c r="K242" s="1" t="s">
        <v>24</v>
      </c>
      <c r="L242" s="1" t="s">
        <v>1232</v>
      </c>
      <c r="M242" s="1" t="s">
        <v>1770</v>
      </c>
      <c r="N242" s="1" t="s">
        <v>1232</v>
      </c>
      <c r="O242" s="1" t="s">
        <v>1770</v>
      </c>
      <c r="P242" s="6" t="str">
        <f t="shared" si="3"/>
        <v>INSERT INTO mst_QuerysSqlite VALUES('01','249','DESCARGAR DATA trx_Logs','0','999','-- Id: 249 / NombreQuery: DESCARGAR DATA trx_Logs ','0','DATATABLE','trx_Logs','READ','AC','44363337',GETDATE(),'44363337',GETDATE())</v>
      </c>
    </row>
    <row r="243" spans="1:16" x14ac:dyDescent="0.35">
      <c r="A243" s="1" t="s">
        <v>15</v>
      </c>
      <c r="B243" s="1" t="s">
        <v>1200</v>
      </c>
      <c r="C243" s="1" t="s">
        <v>1157</v>
      </c>
      <c r="D243" s="1" t="s">
        <v>18</v>
      </c>
      <c r="E243" s="1" t="s">
        <v>1258</v>
      </c>
      <c r="F243" s="1" t="s">
        <v>1771</v>
      </c>
      <c r="G243" s="1" t="s">
        <v>18</v>
      </c>
      <c r="H243" s="1" t="s">
        <v>21</v>
      </c>
      <c r="I243" s="1" t="s">
        <v>1087</v>
      </c>
      <c r="J243" s="1" t="s">
        <v>143</v>
      </c>
      <c r="K243" s="1" t="s">
        <v>24</v>
      </c>
      <c r="L243" s="1" t="s">
        <v>1232</v>
      </c>
      <c r="M243" s="1" t="s">
        <v>1772</v>
      </c>
      <c r="N243" s="1" t="s">
        <v>1232</v>
      </c>
      <c r="O243" s="1" t="s">
        <v>1772</v>
      </c>
      <c r="P243" s="6" t="str">
        <f t="shared" si="3"/>
        <v>INSERT INTO mst_QuerysSqlite VALUES('01','250','ELIMINAR trx_Logs','0','999','-- Id: 250 / NombreQuery: ELIMINAR trx_Logs ','0','NONQUERY','trx_Logs','DELETE','AC','44363337',GETDATE(),'44363337',GETDATE())</v>
      </c>
    </row>
    <row r="244" spans="1:16" x14ac:dyDescent="0.35">
      <c r="A244" s="1" t="s">
        <v>15</v>
      </c>
      <c r="B244" s="1" t="s">
        <v>1201</v>
      </c>
      <c r="C244" s="1" t="s">
        <v>1158</v>
      </c>
      <c r="D244" s="1" t="s">
        <v>18</v>
      </c>
      <c r="E244" s="1" t="s">
        <v>1258</v>
      </c>
      <c r="F244" s="1" t="s">
        <v>1773</v>
      </c>
      <c r="G244" s="1" t="s">
        <v>18</v>
      </c>
      <c r="H244" s="1" t="s">
        <v>21</v>
      </c>
      <c r="I244" s="1" t="s">
        <v>1087</v>
      </c>
      <c r="J244" s="1" t="s">
        <v>148</v>
      </c>
      <c r="K244" s="1" t="s">
        <v>24</v>
      </c>
      <c r="L244" s="1" t="s">
        <v>1232</v>
      </c>
      <c r="M244" s="1" t="s">
        <v>1774</v>
      </c>
      <c r="N244" s="1" t="s">
        <v>1232</v>
      </c>
      <c r="O244" s="1" t="s">
        <v>1774</v>
      </c>
      <c r="P244" s="6" t="str">
        <f t="shared" si="3"/>
        <v>INSERT INTO mst_QuerysSqlite VALUES('01','251','ELIMINAR TABLA trx_Logs','0','999','-- Id: 251 / NombreQuery: ELIMINAR TABLA trx_Logs ','0','NONQUERY','trx_Logs','DELETE TABLE','AC','44363337',GETDATE(),'44363337',GETDATE())</v>
      </c>
    </row>
    <row r="245" spans="1:16" x14ac:dyDescent="0.35">
      <c r="A245" s="1" t="s">
        <v>15</v>
      </c>
      <c r="B245" s="1" t="s">
        <v>1202</v>
      </c>
      <c r="C245" s="1" t="s">
        <v>1159</v>
      </c>
      <c r="D245" s="1" t="s">
        <v>18</v>
      </c>
      <c r="E245" s="1" t="s">
        <v>1258</v>
      </c>
      <c r="F245" s="1" t="s">
        <v>2040</v>
      </c>
      <c r="G245" s="1" t="s">
        <v>67</v>
      </c>
      <c r="H245" s="1" t="s">
        <v>21</v>
      </c>
      <c r="I245" s="1" t="s">
        <v>1087</v>
      </c>
      <c r="J245" s="1" t="s">
        <v>152</v>
      </c>
      <c r="K245" s="1" t="s">
        <v>24</v>
      </c>
      <c r="L245" s="1" t="s">
        <v>1232</v>
      </c>
      <c r="M245" s="1" t="s">
        <v>1776</v>
      </c>
      <c r="N245" s="1" t="s">
        <v>1232</v>
      </c>
      <c r="O245" s="1" t="s">
        <v>1776</v>
      </c>
      <c r="P245" s="6" t="str">
        <f t="shared" si="3"/>
        <v>INSERT INTO mst_QuerysSqlite VALUES('01','252','INSERTAR trx_Logs','0','999','-- Id: 252 / NombreQuery: INSERTAR trx_Logs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);','9','NONQUERY','trx_Logs','CREATE','AC','44363337',GETDATE(),'44363337',GETDATE())</v>
      </c>
    </row>
    <row r="246" spans="1:16" x14ac:dyDescent="0.35">
      <c r="A246" s="1" t="s">
        <v>15</v>
      </c>
      <c r="B246" s="1" t="s">
        <v>1203</v>
      </c>
      <c r="C246" s="1" t="s">
        <v>1160</v>
      </c>
      <c r="D246" s="1" t="s">
        <v>18</v>
      </c>
      <c r="E246" s="1" t="s">
        <v>1258</v>
      </c>
      <c r="F246" s="1" t="s">
        <v>1777</v>
      </c>
      <c r="G246" s="1" t="s">
        <v>18</v>
      </c>
      <c r="H246" s="1" t="s">
        <v>21</v>
      </c>
      <c r="I246" s="1" t="s">
        <v>1087</v>
      </c>
      <c r="J246" s="1" t="s">
        <v>143</v>
      </c>
      <c r="K246" s="1" t="s">
        <v>24</v>
      </c>
      <c r="L246" s="1" t="s">
        <v>1232</v>
      </c>
      <c r="M246" s="1" t="s">
        <v>1778</v>
      </c>
      <c r="N246" s="1" t="s">
        <v>1232</v>
      </c>
      <c r="O246" s="1" t="s">
        <v>1778</v>
      </c>
      <c r="P246" s="6" t="str">
        <f t="shared" si="3"/>
        <v>INSERT INTO mst_QuerysSqlite VALUES('01','253','LIMPIAR TABLA trx_Logs','0','999','-- Id: 253 / NombreQuery: LIMPIAR TABLA trx_Logs ','0','NONQUERY','trx_Logs','DELETE','AC','44363337',GETDATE(),'44363337',GETDATE())</v>
      </c>
    </row>
    <row r="247" spans="1:16" x14ac:dyDescent="0.35">
      <c r="A247" s="1" t="s">
        <v>15</v>
      </c>
      <c r="B247" s="1" t="s">
        <v>1204</v>
      </c>
      <c r="C247" s="1" t="s">
        <v>1161</v>
      </c>
      <c r="D247" s="1" t="s">
        <v>18</v>
      </c>
      <c r="E247" s="1" t="s">
        <v>1258</v>
      </c>
      <c r="F247" s="1" t="s">
        <v>1779</v>
      </c>
      <c r="G247" s="1" t="s">
        <v>18</v>
      </c>
      <c r="H247" s="1" t="s">
        <v>135</v>
      </c>
      <c r="I247" s="1" t="s">
        <v>1087</v>
      </c>
      <c r="J247" s="1" t="s">
        <v>126</v>
      </c>
      <c r="K247" s="1" t="s">
        <v>24</v>
      </c>
      <c r="L247" s="1" t="s">
        <v>1232</v>
      </c>
      <c r="M247" s="1" t="s">
        <v>1780</v>
      </c>
      <c r="N247" s="1" t="s">
        <v>1232</v>
      </c>
      <c r="O247" s="1" t="s">
        <v>1780</v>
      </c>
      <c r="P247" s="6" t="str">
        <f t="shared" si="3"/>
        <v>INSERT INTO mst_QuerysSqlite VALUES('01','254','LISTAR trx_Logs','0','999','-- Id: 254 / NombreQuery: LISTAR trx_Logs ','0','DATATABLE','trx_Logs','READ','AC','44363337',GETDATE(),'44363337',GETDATE())</v>
      </c>
    </row>
    <row r="248" spans="1:16" x14ac:dyDescent="0.35">
      <c r="A248" s="1" t="s">
        <v>15</v>
      </c>
      <c r="B248" s="1" t="s">
        <v>1205</v>
      </c>
      <c r="C248" s="1" t="s">
        <v>1162</v>
      </c>
      <c r="D248" s="1" t="s">
        <v>18</v>
      </c>
      <c r="E248" s="1" t="s">
        <v>1258</v>
      </c>
      <c r="F248" s="1" t="s">
        <v>1781</v>
      </c>
      <c r="G248" s="1" t="s">
        <v>18</v>
      </c>
      <c r="H248" s="1" t="s">
        <v>135</v>
      </c>
      <c r="I248" s="1" t="s">
        <v>1087</v>
      </c>
      <c r="J248" s="1" t="s">
        <v>126</v>
      </c>
      <c r="K248" s="1" t="s">
        <v>24</v>
      </c>
      <c r="L248" s="1" t="s">
        <v>1232</v>
      </c>
      <c r="M248" s="1" t="s">
        <v>1782</v>
      </c>
      <c r="N248" s="1" t="s">
        <v>1232</v>
      </c>
      <c r="O248" s="1" t="s">
        <v>1782</v>
      </c>
      <c r="P248" s="6" t="str">
        <f t="shared" si="3"/>
        <v>INSERT INTO mst_QuerysSqlite VALUES('01','255','OBTENER trx_Logs','0','999','-- Id: 255 / NombreQuery: OBTENER trx_Logs ','0','DATATABLE','trx_Logs','READ','AC','44363337',GETDATE(),'44363337',GETDATE())</v>
      </c>
    </row>
    <row r="249" spans="1:16" x14ac:dyDescent="0.35">
      <c r="A249" s="1" t="s">
        <v>15</v>
      </c>
      <c r="B249" s="1" t="s">
        <v>1206</v>
      </c>
      <c r="C249" s="1" t="s">
        <v>1216</v>
      </c>
      <c r="D249" s="1" t="s">
        <v>18</v>
      </c>
      <c r="E249" s="1" t="s">
        <v>1258</v>
      </c>
      <c r="F249" s="1" t="s">
        <v>2041</v>
      </c>
      <c r="G249" s="1" t="s">
        <v>29</v>
      </c>
      <c r="H249" s="1" t="s">
        <v>135</v>
      </c>
      <c r="I249" s="1" t="s">
        <v>1087</v>
      </c>
      <c r="J249" s="1" t="s">
        <v>126</v>
      </c>
      <c r="K249" s="1" t="s">
        <v>24</v>
      </c>
      <c r="L249" s="1" t="s">
        <v>1232</v>
      </c>
      <c r="M249" s="1" t="s">
        <v>1784</v>
      </c>
      <c r="N249" s="1" t="s">
        <v>1232</v>
      </c>
      <c r="O249" s="1" t="s">
        <v>1784</v>
      </c>
      <c r="P249" s="6" t="str">
        <f t="shared" si="3"/>
        <v>INSERT INTO mst_QuerysSqlite VALUES('01','256','LISTAR trx_Logs X RANGO DE FECHA','0','999','-- Id: 256 / NombreQuery: LISTAR trx_Logs X RANGO DE FECHA _x000D_
SELECT_x000D_
    * _x000D_
FROM_x000D_
    trx_Logs _x000D_
WHERE_x000D_
    DATE(Momento) BETWEEN ? AND ?;','2','DATATABLE','trx_Logs','READ','AC','44363337',GETDATE(),'44363337',GETDATE())</v>
      </c>
    </row>
    <row r="250" spans="1:16" x14ac:dyDescent="0.35">
      <c r="A250" s="1" t="s">
        <v>15</v>
      </c>
      <c r="B250" s="1" t="s">
        <v>1207</v>
      </c>
      <c r="C250" s="1" t="s">
        <v>1246</v>
      </c>
      <c r="D250" s="1" t="s">
        <v>40</v>
      </c>
      <c r="E250" s="1" t="s">
        <v>1258</v>
      </c>
      <c r="F250" s="1" t="s">
        <v>2042</v>
      </c>
      <c r="G250" s="1" t="s">
        <v>19</v>
      </c>
      <c r="H250" s="1" t="s">
        <v>135</v>
      </c>
      <c r="I250" s="1" t="s">
        <v>1087</v>
      </c>
      <c r="J250" s="1" t="s">
        <v>126</v>
      </c>
      <c r="K250" s="1" t="s">
        <v>24</v>
      </c>
      <c r="L250" s="1" t="s">
        <v>1232</v>
      </c>
      <c r="M250" s="1" t="s">
        <v>1786</v>
      </c>
      <c r="N250" s="1" t="s">
        <v>1232</v>
      </c>
      <c r="O250" s="1" t="s">
        <v>1786</v>
      </c>
      <c r="P250" s="6" t="str">
        <f t="shared" si="3"/>
        <v>INSERT INTO mst_QuerysSqlite VALUES('01','257','LISTAR trx_Logs X SP LIKE','4','999','-- Id: 257 / NombreQuery: LISTAR trx_Logs X SP LIKE _x000D_
SELECT_x000D_
    *_x000D_
FROM_x000D_
    trx_Logs_x000D_
WHERE_x000D_
    StoreProcedure LIKE ''''%'''' | | ? | | ''''%'''';','1','DATATABLE','trx_Logs','READ','AC','44363337',GETDATE(),'44363337',GETDATE())</v>
      </c>
    </row>
    <row r="251" spans="1:16" x14ac:dyDescent="0.35">
      <c r="A251" s="1" t="s">
        <v>15</v>
      </c>
      <c r="B251" s="1" t="s">
        <v>1208</v>
      </c>
      <c r="C251" s="1" t="s">
        <v>1247</v>
      </c>
      <c r="D251" s="1" t="s">
        <v>40</v>
      </c>
      <c r="E251" s="1" t="s">
        <v>1258</v>
      </c>
      <c r="F251" s="1" t="s">
        <v>2043</v>
      </c>
      <c r="G251" s="1" t="s">
        <v>19</v>
      </c>
      <c r="H251" s="1" t="s">
        <v>135</v>
      </c>
      <c r="I251" s="1" t="s">
        <v>1087</v>
      </c>
      <c r="J251" s="1" t="s">
        <v>126</v>
      </c>
      <c r="K251" s="1" t="s">
        <v>24</v>
      </c>
      <c r="L251" s="1" t="s">
        <v>1232</v>
      </c>
      <c r="M251" s="1" t="s">
        <v>1788</v>
      </c>
      <c r="N251" s="1" t="s">
        <v>1232</v>
      </c>
      <c r="O251" s="1" t="s">
        <v>1788</v>
      </c>
      <c r="P251" s="6" t="str">
        <f t="shared" ref="P251:P264" si="4">CONCATENATE("INSERT INTO mst_QuerysSqlite VALUES('",A251,"','",B251,"','",C251,"','",D251,"','",E251,"','",SUBSTITUTE(F251,"''","''''"),"','",G251,"','",H251,"','",I251,"','",J251,"','",K251,"','44363337',GETDATE(),'44363337',GETDATE())")</f>
        <v>INSERT INTO mst_QuerysSqlite VALUES('01','258','LISTAR trx_Logs X PARAMETROS LIKE','4','999','-- Id: 258 / NombreQuery: LISTAR trx_Logs X PARAMETROS LIKE _x000D_
SELECT_x000D_
    *_x000D_
FROM_x000D_
    trx_Logs_x000D_
WHERE_x000D_
    Parametros LIKE ''''%'''' | | ? | | ''''%'''';','1','DATATABLE','trx_Logs','READ','AC','44363337',GETDATE(),'44363337',GETDATE())</v>
      </c>
    </row>
    <row r="252" spans="1:16" x14ac:dyDescent="0.35">
      <c r="A252" s="1" t="s">
        <v>15</v>
      </c>
      <c r="B252" s="1" t="s">
        <v>1209</v>
      </c>
      <c r="C252" s="1" t="s">
        <v>1224</v>
      </c>
      <c r="D252" s="1" t="s">
        <v>18</v>
      </c>
      <c r="E252" s="1" t="s">
        <v>1258</v>
      </c>
      <c r="F252" s="1" t="s">
        <v>2044</v>
      </c>
      <c r="G252" s="1" t="s">
        <v>18</v>
      </c>
      <c r="H252" s="1" t="s">
        <v>135</v>
      </c>
      <c r="I252" s="1" t="s">
        <v>1087</v>
      </c>
      <c r="J252" s="1" t="s">
        <v>126</v>
      </c>
      <c r="K252" s="1" t="s">
        <v>24</v>
      </c>
      <c r="L252" s="1" t="s">
        <v>1232</v>
      </c>
      <c r="M252" s="1" t="s">
        <v>1790</v>
      </c>
      <c r="N252" s="1" t="s">
        <v>1232</v>
      </c>
      <c r="O252" s="1" t="s">
        <v>1790</v>
      </c>
      <c r="P252" s="6" t="str">
        <f t="shared" si="4"/>
        <v>INSERT INTO mst_QuerysSqlite VALUES('01','259','TRANSFERIR trx_Logs','0','999','-- Id: 259 / NombreQuery: TRANSFERIR trx_Logs _x000D_
EXEC sp_Dgm_Tareos_TransferirLogs ','0','DATATABLE','trx_Logs','READ','AC','44363337',GETDATE(),'44363337',GETDATE())</v>
      </c>
    </row>
    <row r="253" spans="1:16" x14ac:dyDescent="0.35">
      <c r="A253" s="1" t="s">
        <v>15</v>
      </c>
      <c r="B253" s="1" t="s">
        <v>1210</v>
      </c>
      <c r="C253" s="1" t="s">
        <v>1163</v>
      </c>
      <c r="D253" s="1" t="s">
        <v>18</v>
      </c>
      <c r="E253" s="1" t="s">
        <v>1791</v>
      </c>
      <c r="F253" s="1" t="s">
        <v>2045</v>
      </c>
      <c r="G253" s="1" t="s">
        <v>18</v>
      </c>
      <c r="H253" s="1" t="s">
        <v>21</v>
      </c>
      <c r="I253" s="1" t="s">
        <v>1088</v>
      </c>
      <c r="J253" s="1" t="s">
        <v>23</v>
      </c>
      <c r="K253" s="1" t="s">
        <v>24</v>
      </c>
      <c r="L253" s="1" t="s">
        <v>1232</v>
      </c>
      <c r="M253" s="1" t="s">
        <v>1793</v>
      </c>
      <c r="N253" s="1" t="s">
        <v>1232</v>
      </c>
      <c r="O253" s="1" t="s">
        <v>1793</v>
      </c>
      <c r="P253" s="6" t="str">
        <f t="shared" si="4"/>
        <v>INSERT INTO mst_QuerysSqlite VALUES('01','260','CREAR TABLA trx_Correlativos','0','23','-- Id: 260 / NombreQuery: CREAR TABLA trx_Correlativos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);','0','NONQUERY','trx_Correlativos','CREATE TABLE','AC','44363337',GETDATE(),'44363337',GETDATE())</v>
      </c>
    </row>
    <row r="254" spans="1:16" x14ac:dyDescent="0.35">
      <c r="A254" s="1" t="s">
        <v>15</v>
      </c>
      <c r="B254" s="1" t="s">
        <v>1211</v>
      </c>
      <c r="C254" s="1" t="s">
        <v>1164</v>
      </c>
      <c r="D254" s="1" t="s">
        <v>18</v>
      </c>
      <c r="E254" s="1" t="s">
        <v>1258</v>
      </c>
      <c r="F254" s="1" t="s">
        <v>2046</v>
      </c>
      <c r="G254" s="1" t="s">
        <v>56</v>
      </c>
      <c r="H254" s="1" t="s">
        <v>21</v>
      </c>
      <c r="I254" s="1" t="s">
        <v>1088</v>
      </c>
      <c r="J254" s="1" t="s">
        <v>131</v>
      </c>
      <c r="K254" s="1" t="s">
        <v>24</v>
      </c>
      <c r="L254" s="1" t="s">
        <v>1232</v>
      </c>
      <c r="M254" s="1" t="s">
        <v>1795</v>
      </c>
      <c r="N254" s="1" t="s">
        <v>1232</v>
      </c>
      <c r="O254" s="1" t="s">
        <v>1795</v>
      </c>
      <c r="P254" s="6" t="str">
        <f t="shared" si="4"/>
        <v>INSERT INTO mst_QuerysSqlite VALUES('01','261','ACTUALIZAR trx_Correlativos','0','999','-- Id: 261 / NombreQuery: ACTUALIZAR trx_Correlativos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);','7','NONQUERY','trx_Correlativos','UPDATE','AC','44363337',GETDATE(),'44363337',GETDATE())</v>
      </c>
    </row>
    <row r="255" spans="1:16" x14ac:dyDescent="0.35">
      <c r="A255" s="1" t="s">
        <v>15</v>
      </c>
      <c r="B255" s="1" t="s">
        <v>1212</v>
      </c>
      <c r="C255" s="1" t="s">
        <v>1165</v>
      </c>
      <c r="D255" s="1" t="s">
        <v>18</v>
      </c>
      <c r="E255" s="1" t="s">
        <v>1258</v>
      </c>
      <c r="F255" s="1" t="s">
        <v>1796</v>
      </c>
      <c r="G255" s="1" t="s">
        <v>18</v>
      </c>
      <c r="H255" s="1" t="s">
        <v>135</v>
      </c>
      <c r="I255" s="1" t="s">
        <v>1088</v>
      </c>
      <c r="J255" s="1" t="s">
        <v>126</v>
      </c>
      <c r="K255" s="1" t="s">
        <v>24</v>
      </c>
      <c r="L255" s="1" t="s">
        <v>1232</v>
      </c>
      <c r="M255" s="1" t="s">
        <v>1797</v>
      </c>
      <c r="N255" s="1" t="s">
        <v>1232</v>
      </c>
      <c r="O255" s="1" t="s">
        <v>1797</v>
      </c>
      <c r="P255" s="6" t="str">
        <f t="shared" si="4"/>
        <v>INSERT INTO mst_QuerysSqlite VALUES('01','262','CLAVE VALOR trx_Correlativos','0','999','-- Id: 262 / NombreQuery: CLAVE VALOR trx_Correlativos ','0','DATATABLE','trx_Correlativos','READ','AC','44363337',GETDATE(),'44363337',GETDATE())</v>
      </c>
    </row>
    <row r="256" spans="1:16" x14ac:dyDescent="0.35">
      <c r="A256" s="1" t="s">
        <v>15</v>
      </c>
      <c r="B256" s="1" t="s">
        <v>1213</v>
      </c>
      <c r="C256" s="1" t="s">
        <v>1166</v>
      </c>
      <c r="D256" s="1" t="s">
        <v>18</v>
      </c>
      <c r="E256" s="1" t="s">
        <v>1258</v>
      </c>
      <c r="F256" s="1" t="s">
        <v>2047</v>
      </c>
      <c r="G256" s="1" t="s">
        <v>18</v>
      </c>
      <c r="H256" s="1" t="s">
        <v>135</v>
      </c>
      <c r="I256" s="1" t="s">
        <v>1088</v>
      </c>
      <c r="J256" s="1" t="s">
        <v>126</v>
      </c>
      <c r="K256" s="1" t="s">
        <v>24</v>
      </c>
      <c r="L256" s="1" t="s">
        <v>1232</v>
      </c>
      <c r="M256" s="1" t="s">
        <v>1799</v>
      </c>
      <c r="N256" s="1" t="s">
        <v>1232</v>
      </c>
      <c r="O256" s="1" t="s">
        <v>1799</v>
      </c>
      <c r="P256" s="6" t="str">
        <f t="shared" si="4"/>
        <v>INSERT INTO mst_QuerysSqlite VALUES('01','263','DESCARGAR DATA trx_Correlativos','0','999','-- Id: 263 / NombreQuery: DESCARGAR DATA trx_Correlativos _x000D_
EXEC sp_Dgm_Gen_ListarCorrelativos ','0','DATATABLE','trx_Correlativos','READ','AC','44363337',GETDATE(),'44363337',GETDATE())</v>
      </c>
    </row>
    <row r="257" spans="1:16" x14ac:dyDescent="0.35">
      <c r="A257" s="1" t="s">
        <v>15</v>
      </c>
      <c r="B257" s="1" t="s">
        <v>1219</v>
      </c>
      <c r="C257" s="1" t="s">
        <v>1167</v>
      </c>
      <c r="D257" s="1" t="s">
        <v>18</v>
      </c>
      <c r="E257" s="1" t="s">
        <v>1258</v>
      </c>
      <c r="F257" s="1" t="s">
        <v>1800</v>
      </c>
      <c r="G257" s="1" t="s">
        <v>18</v>
      </c>
      <c r="H257" s="1" t="s">
        <v>21</v>
      </c>
      <c r="I257" s="1" t="s">
        <v>1088</v>
      </c>
      <c r="J257" s="1" t="s">
        <v>143</v>
      </c>
      <c r="K257" s="1" t="s">
        <v>24</v>
      </c>
      <c r="L257" s="1" t="s">
        <v>1232</v>
      </c>
      <c r="M257" s="1" t="s">
        <v>1801</v>
      </c>
      <c r="N257" s="1" t="s">
        <v>1232</v>
      </c>
      <c r="O257" s="1" t="s">
        <v>1801</v>
      </c>
      <c r="P257" s="6" t="str">
        <f t="shared" si="4"/>
        <v>INSERT INTO mst_QuerysSqlite VALUES('01','264','ELIMINAR trx_Correlativos','0','999','-- Id: 264 / NombreQuery: ELIMINAR trx_Correlativos ','0','NONQUERY','trx_Correlativos','DELETE','AC','44363337',GETDATE(),'44363337',GETDATE())</v>
      </c>
    </row>
    <row r="258" spans="1:16" x14ac:dyDescent="0.35">
      <c r="A258" s="1" t="s">
        <v>15</v>
      </c>
      <c r="B258" s="1" t="s">
        <v>1220</v>
      </c>
      <c r="C258" s="1" t="s">
        <v>1168</v>
      </c>
      <c r="D258" s="1" t="s">
        <v>18</v>
      </c>
      <c r="E258" s="1" t="s">
        <v>1258</v>
      </c>
      <c r="F258" s="1" t="s">
        <v>1802</v>
      </c>
      <c r="G258" s="1" t="s">
        <v>18</v>
      </c>
      <c r="H258" s="1" t="s">
        <v>21</v>
      </c>
      <c r="I258" s="1" t="s">
        <v>1088</v>
      </c>
      <c r="J258" s="1" t="s">
        <v>148</v>
      </c>
      <c r="K258" s="1" t="s">
        <v>24</v>
      </c>
      <c r="L258" s="1" t="s">
        <v>1232</v>
      </c>
      <c r="M258" s="1" t="s">
        <v>1803</v>
      </c>
      <c r="N258" s="1" t="s">
        <v>1232</v>
      </c>
      <c r="O258" s="1" t="s">
        <v>1803</v>
      </c>
      <c r="P258" s="6" t="str">
        <f t="shared" si="4"/>
        <v>INSERT INTO mst_QuerysSqlite VALUES('01','265','ELIMINAR TABLA trx_Correlativos','0','999','-- Id: 265 / NombreQuery: ELIMINAR TABLA trx_Correlativos ','0','NONQUERY','trx_Correlativos','DELETE TABLE','AC','44363337',GETDATE(),'44363337',GETDATE())</v>
      </c>
    </row>
    <row r="259" spans="1:16" x14ac:dyDescent="0.35">
      <c r="A259" s="1" t="s">
        <v>15</v>
      </c>
      <c r="B259" s="1" t="s">
        <v>1221</v>
      </c>
      <c r="C259" s="1" t="s">
        <v>1169</v>
      </c>
      <c r="D259" s="1" t="s">
        <v>18</v>
      </c>
      <c r="E259" s="1" t="s">
        <v>1258</v>
      </c>
      <c r="F259" s="1" t="s">
        <v>2048</v>
      </c>
      <c r="G259" s="1" t="s">
        <v>62</v>
      </c>
      <c r="H259" s="1" t="s">
        <v>21</v>
      </c>
      <c r="I259" s="1" t="s">
        <v>1088</v>
      </c>
      <c r="J259" s="1" t="s">
        <v>152</v>
      </c>
      <c r="K259" s="1" t="s">
        <v>24</v>
      </c>
      <c r="L259" s="1" t="s">
        <v>1232</v>
      </c>
      <c r="M259" s="1" t="s">
        <v>1805</v>
      </c>
      <c r="N259" s="1" t="s">
        <v>1232</v>
      </c>
      <c r="O259" s="1" t="s">
        <v>1805</v>
      </c>
      <c r="P259" s="6" t="str">
        <f t="shared" si="4"/>
        <v>INSERT INTO mst_QuerysSqlite VALUES('01','266','INSERTAR trx_Correlativos','0','999','-- Id: 266 / NombreQuery: INSERTAR trx_Correlativos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);','8','NONQUERY','trx_Correlativos','CREATE','AC','44363337',GETDATE(),'44363337',GETDATE())</v>
      </c>
    </row>
    <row r="260" spans="1:16" x14ac:dyDescent="0.35">
      <c r="A260" s="1" t="s">
        <v>15</v>
      </c>
      <c r="B260" s="1" t="s">
        <v>1222</v>
      </c>
      <c r="C260" s="1" t="s">
        <v>1170</v>
      </c>
      <c r="D260" s="1" t="s">
        <v>18</v>
      </c>
      <c r="E260" s="1" t="s">
        <v>1258</v>
      </c>
      <c r="F260" s="1" t="s">
        <v>1806</v>
      </c>
      <c r="G260" s="1" t="s">
        <v>18</v>
      </c>
      <c r="H260" s="1" t="s">
        <v>21</v>
      </c>
      <c r="I260" s="1" t="s">
        <v>1088</v>
      </c>
      <c r="J260" s="1" t="s">
        <v>143</v>
      </c>
      <c r="K260" s="1" t="s">
        <v>24</v>
      </c>
      <c r="L260" s="1" t="s">
        <v>1232</v>
      </c>
      <c r="M260" s="1" t="s">
        <v>1807</v>
      </c>
      <c r="N260" s="1" t="s">
        <v>1232</v>
      </c>
      <c r="O260" s="1" t="s">
        <v>1807</v>
      </c>
      <c r="P260" s="6" t="str">
        <f t="shared" si="4"/>
        <v>INSERT INTO mst_QuerysSqlite VALUES('01','267','LIMPIAR TABLA trx_Correlativos','0','999','-- Id: 267 / NombreQuery: LIMPIAR TABLA trx_Correlativos ','0','NONQUERY','trx_Correlativos','DELETE','AC','44363337',GETDATE(),'44363337',GETDATE())</v>
      </c>
    </row>
    <row r="261" spans="1:16" x14ac:dyDescent="0.35">
      <c r="A261" s="1" t="s">
        <v>15</v>
      </c>
      <c r="B261" s="1" t="s">
        <v>1227</v>
      </c>
      <c r="C261" s="1" t="s">
        <v>1171</v>
      </c>
      <c r="D261" s="1" t="s">
        <v>18</v>
      </c>
      <c r="E261" s="1" t="s">
        <v>1258</v>
      </c>
      <c r="F261" s="1" t="s">
        <v>1808</v>
      </c>
      <c r="G261" s="1" t="s">
        <v>18</v>
      </c>
      <c r="H261" s="1" t="s">
        <v>135</v>
      </c>
      <c r="I261" s="1" t="s">
        <v>1088</v>
      </c>
      <c r="J261" s="1" t="s">
        <v>126</v>
      </c>
      <c r="K261" s="1" t="s">
        <v>24</v>
      </c>
      <c r="L261" s="1" t="s">
        <v>1232</v>
      </c>
      <c r="M261" s="1" t="s">
        <v>1809</v>
      </c>
      <c r="N261" s="1" t="s">
        <v>1232</v>
      </c>
      <c r="O261" s="1" t="s">
        <v>1809</v>
      </c>
      <c r="P261" s="6" t="str">
        <f t="shared" si="4"/>
        <v>INSERT INTO mst_QuerysSqlite VALUES('01','268','LISTAR trx_Correlativos','0','999','-- Id: 268 / NombreQuery: LISTAR trx_Correlativos ','0','DATATABLE','trx_Correlativos','READ','AC','44363337',GETDATE(),'44363337',GETDATE())</v>
      </c>
    </row>
    <row r="262" spans="1:16" x14ac:dyDescent="0.35">
      <c r="A262" s="1" t="s">
        <v>15</v>
      </c>
      <c r="B262" s="1" t="s">
        <v>1228</v>
      </c>
      <c r="C262" s="1" t="s">
        <v>1172</v>
      </c>
      <c r="D262" s="1" t="s">
        <v>18</v>
      </c>
      <c r="E262" s="1" t="s">
        <v>1258</v>
      </c>
      <c r="F262" s="1" t="s">
        <v>1810</v>
      </c>
      <c r="G262" s="1" t="s">
        <v>18</v>
      </c>
      <c r="H262" s="1" t="s">
        <v>135</v>
      </c>
      <c r="I262" s="1" t="s">
        <v>1088</v>
      </c>
      <c r="J262" s="1" t="s">
        <v>126</v>
      </c>
      <c r="K262" s="1" t="s">
        <v>24</v>
      </c>
      <c r="L262" s="1" t="s">
        <v>1232</v>
      </c>
      <c r="M262" s="1" t="s">
        <v>1811</v>
      </c>
      <c r="N262" s="1" t="s">
        <v>1232</v>
      </c>
      <c r="O262" s="1" t="s">
        <v>1811</v>
      </c>
      <c r="P262" s="6" t="str">
        <f t="shared" si="4"/>
        <v>INSERT INTO mst_QuerysSqlite VALUES('01','269','OBTENER trx_Correlativos','0','999','-- Id: 269 / NombreQuery: OBTENER trx_Correlativos ','0','DATATABLE','trx_Correlativos','READ','AC','44363337',GETDATE(),'44363337',GETDATE())</v>
      </c>
    </row>
    <row r="263" spans="1:16" x14ac:dyDescent="0.35">
      <c r="A263" s="1" t="s">
        <v>15</v>
      </c>
      <c r="B263" s="1" t="s">
        <v>1229</v>
      </c>
      <c r="C263" s="1" t="s">
        <v>1218</v>
      </c>
      <c r="D263" s="1" t="s">
        <v>18</v>
      </c>
      <c r="E263" s="1" t="s">
        <v>1258</v>
      </c>
      <c r="F263" s="1" t="s">
        <v>2049</v>
      </c>
      <c r="G263" s="1" t="s">
        <v>45</v>
      </c>
      <c r="H263" s="1" t="s">
        <v>135</v>
      </c>
      <c r="I263" s="1" t="s">
        <v>1088</v>
      </c>
      <c r="J263" s="1" t="s">
        <v>126</v>
      </c>
      <c r="K263" s="1" t="s">
        <v>24</v>
      </c>
      <c r="L263" s="1" t="s">
        <v>1232</v>
      </c>
      <c r="M263" s="1" t="s">
        <v>1813</v>
      </c>
      <c r="N263" s="1" t="s">
        <v>1232</v>
      </c>
      <c r="O263" s="1" t="s">
        <v>1813</v>
      </c>
      <c r="P263" s="6" t="str">
        <f t="shared" si="4"/>
        <v>INSERT INTO mst_QuerysSqlite VALUES('01','270','OBTENER trx_Correlativos X TABLA Y DISPOSITIVO','0','999','-- Id: 270 / NombreQuery: OBTENER trx_Correlativos X TABLA Y DISPOSITIVO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);','5','DATATABLE','trx_Correlativos','READ','AC','44363337',GETDATE(),'44363337',GETDATE())</v>
      </c>
    </row>
    <row r="264" spans="1:16" x14ac:dyDescent="0.35">
      <c r="A264" s="1" t="s">
        <v>15</v>
      </c>
      <c r="B264" s="1" t="s">
        <v>1230</v>
      </c>
      <c r="C264" s="1" t="s">
        <v>1225</v>
      </c>
      <c r="D264" s="1" t="s">
        <v>18</v>
      </c>
      <c r="E264" s="1" t="s">
        <v>1258</v>
      </c>
      <c r="F264" s="1" t="s">
        <v>2050</v>
      </c>
      <c r="G264" s="1" t="s">
        <v>18</v>
      </c>
      <c r="H264" s="1" t="s">
        <v>135</v>
      </c>
      <c r="I264" s="1" t="s">
        <v>1088</v>
      </c>
      <c r="J264" s="1" t="s">
        <v>126</v>
      </c>
      <c r="K264" s="1" t="s">
        <v>24</v>
      </c>
      <c r="L264" s="1" t="s">
        <v>1232</v>
      </c>
      <c r="M264" s="1" t="s">
        <v>1815</v>
      </c>
      <c r="N264" s="1" t="s">
        <v>1232</v>
      </c>
      <c r="O264" s="1" t="s">
        <v>1815</v>
      </c>
      <c r="P264" s="6" t="str">
        <f t="shared" si="4"/>
        <v>INSERT INTO mst_QuerysSqlite VALUES('01','271','TRANSFERIR trx_Correlativos','0','999','-- Id: 271 / NombreQuery: TRANSFERIR trx_Correlativos _x000D_
EXEC sp_Dgm_Tareos_TransferirCorrelativos ','0','DATATABLE','trx_Correlativos','READ','AC','44363337',GETDATE(),'44363337',GETDATE())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BA85-7B8C-44B6-91C6-1B854B1EC797}">
  <sheetPr filterMode="1"/>
  <dimension ref="A1:R337"/>
  <sheetViews>
    <sheetView tabSelected="1" topLeftCell="B1" workbookViewId="0">
      <pane ySplit="1" topLeftCell="A204" activePane="bottomLeft" state="frozen"/>
      <selection pane="bottomLeft" activeCell="B228" sqref="A228:XFD228"/>
    </sheetView>
  </sheetViews>
  <sheetFormatPr baseColWidth="10" defaultRowHeight="14.25" x14ac:dyDescent="0.35"/>
  <cols>
    <col min="1" max="2" width="11.42578125" style="1"/>
    <col min="3" max="3" width="48.7109375" style="1" customWidth="1"/>
    <col min="4" max="4" width="9" style="1" bestFit="1" customWidth="1"/>
    <col min="5" max="5" width="11.42578125" style="1"/>
    <col min="6" max="6" width="38.5703125" style="1" customWidth="1"/>
    <col min="7" max="8" width="11.42578125" style="1"/>
    <col min="9" max="9" width="20.7109375" style="1" customWidth="1"/>
    <col min="10" max="11" width="11.42578125" style="1"/>
    <col min="12" max="16" width="5.28515625" style="1" customWidth="1"/>
    <col min="17" max="17" width="28.28515625" style="4" customWidth="1"/>
    <col min="18" max="18" width="11.42578125" style="5"/>
    <col min="19" max="16384" width="11.42578125" style="1"/>
  </cols>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850</v>
      </c>
      <c r="Q1" s="4" t="s">
        <v>838</v>
      </c>
      <c r="R1" s="5" t="s">
        <v>839</v>
      </c>
    </row>
    <row r="2" spans="1:18" hidden="1" x14ac:dyDescent="0.35">
      <c r="A2" s="1" t="s">
        <v>15</v>
      </c>
      <c r="B2" s="1" t="s">
        <v>16</v>
      </c>
      <c r="C2" s="10" t="s">
        <v>1075</v>
      </c>
      <c r="D2" s="1" t="s">
        <v>18</v>
      </c>
      <c r="E2">
        <v>0</v>
      </c>
      <c r="F2" t="str">
        <f t="shared" ref="F2:F12" si="0">CONCATENATE("-- Id: ",B2," / NombreQuery: ",C2," ",Q2)</f>
        <v>-- Id: 001 / NombreQuery: CREAR TABLA mst_Tablas  _x000D_
CREATE TABLE IF NOT EXISTS mst_Tablas(_x000D_
Id VARCHAR(3) PRIMARY KEY,_x000D_
Nombre VARCHAR(500),_x000D_
Indice INT,_x000D_
Columnas INT,_x000D_
FechaHoraCreacion DATETIME,_x000D_
fechaHoraActualizacion DATETIME_x000D_
);</v>
      </c>
      <c r="G2" s="1">
        <f t="shared" ref="G2:G12" si="1">LEN(F2)-LEN(SUBSTITUTE(F2,"?",""))</f>
        <v>0</v>
      </c>
      <c r="H2" s="1" t="s">
        <v>21</v>
      </c>
      <c r="I2" s="1" t="s">
        <v>1085</v>
      </c>
      <c r="J2" s="1" t="s">
        <v>23</v>
      </c>
      <c r="K2" s="1" t="s">
        <v>24</v>
      </c>
      <c r="L2" s="1" t="s">
        <v>25</v>
      </c>
      <c r="M2" s="1" t="s">
        <v>81</v>
      </c>
      <c r="N2" s="1" t="s">
        <v>25</v>
      </c>
      <c r="O2" s="1" t="s">
        <v>81</v>
      </c>
      <c r="P2" s="1" t="s">
        <v>18</v>
      </c>
      <c r="Q2" s="9" t="str">
        <f>RIGHT(VLOOKUP(C2,'EsteSi-AquiSePegaLaData'!C:F,4,0),LEN(VLOOKUP(C2,'EsteSi-AquiSePegaLaData'!C:F,4,0))-LEN(TRIM(C2))-26)</f>
        <v xml:space="preserve"> _x000D_
CREATE TABLE IF NOT EXISTS mst_Tablas(_x000D_
Id VARCHAR(3) PRIMARY KEY,_x000D_
Nombre VARCHAR(500),_x000D_
Indice INT,_x000D_
Columnas INT,_x000D_
FechaHoraCreacion DATETIME,_x000D_
fechaHoraActualizacion DATETIME_x000D_
);</v>
      </c>
      <c r="R2" s="6" t="str">
        <f t="shared" ref="R2:R12" si="2">CONCATENATE("INSERT INTO mst_QuerysSqlite VALUES('",A2,"','",B2,"','",C2,"','",D2,"','",E2,"','",SUBSTITUTE(F2,"''","''''"),"','",G2,"','",H2,"','",I2,"','",J2,"','",K2,"','44363337',GETDATE(),'44363337',GETDATE())")</f>
        <v>INSERT INTO mst_QuerysSqlite VALUES('01','001','CREAR TABLA mst_Tablas','0','0','-- Id: 001 / NombreQuery: CREAR TABLA mst_Tablas  _x000D_
CREATE TABLE IF NOT EXISTS mst_Tablas(_x000D_
Id VARCHAR(3) PRIMARY KEY,_x000D_
Nombre VARCHAR(500),_x000D_
Indice INT,_x000D_
Columnas INT,_x000D_
FechaHoraCreacion DATETIME,_x000D_
fechaHoraActualizacion DATETIME_x000D_
);','0','NONQUERY','mst_Tablas','CREATE TABLE','AC','44363337',GETDATE(),'44363337',GETDATE())</v>
      </c>
    </row>
    <row r="3" spans="1:18" hidden="1" x14ac:dyDescent="0.35">
      <c r="A3" s="1" t="s">
        <v>15</v>
      </c>
      <c r="B3" s="1" t="s">
        <v>27</v>
      </c>
      <c r="C3" t="s">
        <v>1076</v>
      </c>
      <c r="D3" s="1" t="s">
        <v>18</v>
      </c>
      <c r="E3">
        <v>999</v>
      </c>
      <c r="F3" t="str">
        <f t="shared" si="0"/>
        <v xml:space="preserve">-- Id: 002 / NombreQuery: ACTUALIZAR mst_Tablas  </v>
      </c>
      <c r="G3" s="1">
        <f t="shared" si="1"/>
        <v>0</v>
      </c>
      <c r="H3" s="1" t="s">
        <v>21</v>
      </c>
      <c r="I3" s="1" t="s">
        <v>1085</v>
      </c>
      <c r="J3" s="1" t="s">
        <v>131</v>
      </c>
      <c r="K3" s="1" t="s">
        <v>24</v>
      </c>
      <c r="L3" s="1" t="s">
        <v>25</v>
      </c>
      <c r="M3" s="1" t="s">
        <v>164</v>
      </c>
      <c r="N3" s="1" t="s">
        <v>25</v>
      </c>
      <c r="O3" s="1" t="s">
        <v>164</v>
      </c>
      <c r="P3" s="1" t="s">
        <v>18</v>
      </c>
      <c r="Q3" s="9" t="str">
        <f>RIGHT(VLOOKUP(C3,'EsteSi-AquiSePegaLaData'!C:F,4,0),LEN(VLOOKUP(C3,'EsteSi-AquiSePegaLaData'!C:F,4,0))-LEN(TRIM(C3))-26)</f>
        <v xml:space="preserve"> </v>
      </c>
      <c r="R3" s="6" t="str">
        <f t="shared" si="2"/>
        <v>INSERT INTO mst_QuerysSqlite VALUES('01','002','ACTUALIZAR mst_Tablas','0','999','-- Id: 002 / NombreQuery: ACTUALIZAR mst_Tablas  ','0','NONQUERY','mst_Tablas','UPDATE','AC','44363337',GETDATE(),'44363337',GETDATE())</v>
      </c>
    </row>
    <row r="4" spans="1:18" hidden="1" x14ac:dyDescent="0.35">
      <c r="A4" s="1" t="s">
        <v>15</v>
      </c>
      <c r="B4" s="1" t="s">
        <v>32</v>
      </c>
      <c r="C4" t="s">
        <v>1077</v>
      </c>
      <c r="D4" s="1" t="s">
        <v>18</v>
      </c>
      <c r="E4">
        <v>999</v>
      </c>
      <c r="F4" t="str">
        <f t="shared" si="0"/>
        <v xml:space="preserve">-- Id: 003 / NombreQuery: CLAVE VALOR mst_Tablas  </v>
      </c>
      <c r="G4" s="1">
        <f t="shared" si="1"/>
        <v>0</v>
      </c>
      <c r="H4" s="1" t="s">
        <v>135</v>
      </c>
      <c r="I4" s="1" t="s">
        <v>1085</v>
      </c>
      <c r="J4" s="1" t="s">
        <v>126</v>
      </c>
      <c r="K4" s="1" t="s">
        <v>24</v>
      </c>
      <c r="L4" s="1" t="s">
        <v>25</v>
      </c>
      <c r="M4" s="1" t="s">
        <v>171</v>
      </c>
      <c r="N4" s="1" t="s">
        <v>25</v>
      </c>
      <c r="O4" s="1" t="s">
        <v>171</v>
      </c>
      <c r="P4" s="1" t="s">
        <v>18</v>
      </c>
      <c r="Q4" s="9" t="str">
        <f>RIGHT(VLOOKUP(C4,'EsteSi-AquiSePegaLaData'!C:F,4,0),LEN(VLOOKUP(C4,'EsteSi-AquiSePegaLaData'!C:F,4,0))-LEN(TRIM(C4))-26)</f>
        <v xml:space="preserve"> </v>
      </c>
      <c r="R4" s="6" t="str">
        <f t="shared" si="2"/>
        <v>INSERT INTO mst_QuerysSqlite VALUES('01','003','CLAVE VALOR mst_Tablas','0','999','-- Id: 003 / NombreQuery: CLAVE VALOR mst_Tablas  ','0','DATATABLE','mst_Tablas','READ','AC','44363337',GETDATE(),'44363337',GETDATE())</v>
      </c>
    </row>
    <row r="5" spans="1:18" hidden="1" x14ac:dyDescent="0.35">
      <c r="A5" s="1" t="s">
        <v>15</v>
      </c>
      <c r="B5" s="1" t="s">
        <v>38</v>
      </c>
      <c r="C5" t="s">
        <v>1078</v>
      </c>
      <c r="D5" s="1" t="s">
        <v>18</v>
      </c>
      <c r="E5">
        <v>999</v>
      </c>
      <c r="F5" t="str">
        <f t="shared" si="0"/>
        <v>-- Id: 004 / NombreQuery: DESCARGAR DATA mst_Tablas 
EXEC sp_Dgm_Gen_ListarTablas</v>
      </c>
      <c r="G5" s="1">
        <f t="shared" si="1"/>
        <v>0</v>
      </c>
      <c r="H5" s="1" t="s">
        <v>135</v>
      </c>
      <c r="I5" s="1" t="s">
        <v>1085</v>
      </c>
      <c r="J5" s="1" t="s">
        <v>126</v>
      </c>
      <c r="K5" s="1" t="s">
        <v>24</v>
      </c>
      <c r="L5" s="1" t="s">
        <v>25</v>
      </c>
      <c r="M5" s="1" t="s">
        <v>171</v>
      </c>
      <c r="N5" s="1" t="s">
        <v>25</v>
      </c>
      <c r="O5" s="1" t="s">
        <v>171</v>
      </c>
      <c r="P5" s="1" t="s">
        <v>18</v>
      </c>
      <c r="Q5" s="9" t="s">
        <v>2056</v>
      </c>
      <c r="R5" s="6" t="str">
        <f t="shared" si="2"/>
        <v>INSERT INTO mst_QuerysSqlite VALUES('01','004','DESCARGAR DATA mst_Tablas','0','999','-- Id: 004 / NombreQuery: DESCARGAR DATA mst_Tablas 
EXEC sp_Dgm_Gen_ListarTablas','0','DATATABLE','mst_Tablas','READ','AC','44363337',GETDATE(),'44363337',GETDATE())</v>
      </c>
    </row>
    <row r="6" spans="1:18" hidden="1" x14ac:dyDescent="0.35">
      <c r="A6" s="1" t="s">
        <v>15</v>
      </c>
      <c r="B6" s="1" t="s">
        <v>43</v>
      </c>
      <c r="C6" t="s">
        <v>1079</v>
      </c>
      <c r="D6" s="1" t="s">
        <v>18</v>
      </c>
      <c r="E6">
        <v>999</v>
      </c>
      <c r="F6" t="str">
        <f t="shared" si="0"/>
        <v xml:space="preserve">-- Id: 005 / NombreQuery: ELIMINAR mst_Tablas  </v>
      </c>
      <c r="G6" s="1">
        <f t="shared" si="1"/>
        <v>0</v>
      </c>
      <c r="H6" s="1" t="s">
        <v>21</v>
      </c>
      <c r="I6" s="1" t="s">
        <v>1085</v>
      </c>
      <c r="J6" s="1" t="s">
        <v>143</v>
      </c>
      <c r="K6" s="1" t="s">
        <v>24</v>
      </c>
      <c r="L6" s="1" t="s">
        <v>25</v>
      </c>
      <c r="M6" s="1" t="s">
        <v>178</v>
      </c>
      <c r="N6" s="1" t="s">
        <v>25</v>
      </c>
      <c r="O6" s="1" t="s">
        <v>178</v>
      </c>
      <c r="P6" s="1" t="s">
        <v>18</v>
      </c>
      <c r="Q6" s="9" t="str">
        <f>RIGHT(VLOOKUP(C6,'EsteSi-AquiSePegaLaData'!C:F,4,0),LEN(VLOOKUP(C6,'EsteSi-AquiSePegaLaData'!C:F,4,0))-LEN(TRIM(C6))-26)</f>
        <v xml:space="preserve"> </v>
      </c>
      <c r="R6" s="6" t="str">
        <f t="shared" si="2"/>
        <v>INSERT INTO mst_QuerysSqlite VALUES('01','005','ELIMINAR mst_Tablas','0','999','-- Id: 005 / NombreQuery: ELIMINAR mst_Tablas  ','0','NONQUERY','mst_Tablas','DELETE','AC','44363337',GETDATE(),'44363337',GETDATE())</v>
      </c>
    </row>
    <row r="7" spans="1:18" hidden="1" x14ac:dyDescent="0.35">
      <c r="A7" s="1" t="s">
        <v>15</v>
      </c>
      <c r="B7" s="1" t="s">
        <v>49</v>
      </c>
      <c r="C7" s="10" t="s">
        <v>1080</v>
      </c>
      <c r="D7" s="1" t="s">
        <v>18</v>
      </c>
      <c r="E7">
        <v>999</v>
      </c>
      <c r="F7" t="str">
        <f t="shared" si="0"/>
        <v>-- Id: 006 / NombreQuery: ELIMINAR TABLA mst_Tablas  _x000D_
DROP TABLE IF EXISTS mst_Tablas</v>
      </c>
      <c r="G7" s="1">
        <f t="shared" si="1"/>
        <v>0</v>
      </c>
      <c r="H7" s="1" t="s">
        <v>21</v>
      </c>
      <c r="I7" s="1" t="s">
        <v>1085</v>
      </c>
      <c r="J7" s="1" t="s">
        <v>148</v>
      </c>
      <c r="K7" s="1" t="s">
        <v>24</v>
      </c>
      <c r="L7" s="1" t="s">
        <v>25</v>
      </c>
      <c r="M7" s="1" t="s">
        <v>178</v>
      </c>
      <c r="N7" s="1" t="s">
        <v>25</v>
      </c>
      <c r="O7" s="1" t="s">
        <v>178</v>
      </c>
      <c r="P7" s="1" t="s">
        <v>18</v>
      </c>
      <c r="Q7" s="9" t="str">
        <f>RIGHT(VLOOKUP(C7,'EsteSi-AquiSePegaLaData'!C:F,4,0),LEN(VLOOKUP(C7,'EsteSi-AquiSePegaLaData'!C:F,4,0))-LEN(TRIM(C7))-26)</f>
        <v xml:space="preserve"> _x000D_
DROP TABLE IF EXISTS mst_Tablas</v>
      </c>
      <c r="R7" s="6" t="str">
        <f t="shared" si="2"/>
        <v>INSERT INTO mst_QuerysSqlite VALUES('01','006','ELIMINAR TABLA mst_Tablas','0','999','-- Id: 006 / NombreQuery: ELIMINAR TABLA mst_Tablas  _x000D_
DROP TABLE IF EXISTS mst_Tablas','0','NONQUERY','mst_Tablas','DELETE TABLE','AC','44363337',GETDATE(),'44363337',GETDATE())</v>
      </c>
    </row>
    <row r="8" spans="1:18" hidden="1" x14ac:dyDescent="0.35">
      <c r="A8" s="1" t="s">
        <v>15</v>
      </c>
      <c r="B8" s="1" t="s">
        <v>54</v>
      </c>
      <c r="C8" t="s">
        <v>1081</v>
      </c>
      <c r="D8" s="1" t="s">
        <v>18</v>
      </c>
      <c r="E8">
        <v>999</v>
      </c>
      <c r="F8" t="str">
        <f t="shared" si="0"/>
        <v xml:space="preserve">-- Id: 007 / NombreQuery: INSERTAR mst_Tablas  </v>
      </c>
      <c r="G8" s="1">
        <f t="shared" si="1"/>
        <v>0</v>
      </c>
      <c r="H8" s="1" t="s">
        <v>21</v>
      </c>
      <c r="I8" s="1" t="s">
        <v>1085</v>
      </c>
      <c r="J8" s="1" t="s">
        <v>152</v>
      </c>
      <c r="K8" s="1" t="s">
        <v>24</v>
      </c>
      <c r="L8" s="1" t="s">
        <v>25</v>
      </c>
      <c r="M8" s="1" t="s">
        <v>185</v>
      </c>
      <c r="N8" s="1" t="s">
        <v>25</v>
      </c>
      <c r="O8" s="1" t="s">
        <v>185</v>
      </c>
      <c r="P8" s="1" t="s">
        <v>18</v>
      </c>
      <c r="Q8" s="9" t="str">
        <f>RIGHT(VLOOKUP(C8,'EsteSi-AquiSePegaLaData'!C:F,4,0),LEN(VLOOKUP(C8,'EsteSi-AquiSePegaLaData'!C:F,4,0))-LEN(TRIM(C8))-26)</f>
        <v xml:space="preserve"> </v>
      </c>
      <c r="R8" s="6" t="str">
        <f t="shared" si="2"/>
        <v>INSERT INTO mst_QuerysSqlite VALUES('01','007','INSERTAR mst_Tablas','0','999','-- Id: 007 / NombreQuery: INSERTAR mst_Tablas  ','0','NONQUERY','mst_Tablas','CREATE','AC','44363337',GETDATE(),'44363337',GETDATE())</v>
      </c>
    </row>
    <row r="9" spans="1:18" hidden="1" x14ac:dyDescent="0.35">
      <c r="A9" s="1" t="s">
        <v>15</v>
      </c>
      <c r="B9" s="1" t="s">
        <v>60</v>
      </c>
      <c r="C9" t="s">
        <v>1082</v>
      </c>
      <c r="D9" s="1" t="s">
        <v>18</v>
      </c>
      <c r="E9">
        <v>999</v>
      </c>
      <c r="F9" t="str">
        <f t="shared" si="0"/>
        <v xml:space="preserve">-- Id: 008 / NombreQuery: LIMPIAR TABLA mst_Tablas  </v>
      </c>
      <c r="G9" s="1">
        <f t="shared" si="1"/>
        <v>0</v>
      </c>
      <c r="H9" s="1" t="s">
        <v>21</v>
      </c>
      <c r="I9" s="1" t="s">
        <v>1085</v>
      </c>
      <c r="J9" s="1" t="s">
        <v>143</v>
      </c>
      <c r="K9" s="1" t="s">
        <v>24</v>
      </c>
      <c r="L9" s="1" t="s">
        <v>25</v>
      </c>
      <c r="M9" s="1" t="s">
        <v>185</v>
      </c>
      <c r="N9" s="1" t="s">
        <v>25</v>
      </c>
      <c r="O9" s="1" t="s">
        <v>185</v>
      </c>
      <c r="P9" s="1" t="s">
        <v>18</v>
      </c>
      <c r="Q9" s="9" t="str">
        <f>RIGHT(VLOOKUP(C9,'EsteSi-AquiSePegaLaData'!C:F,4,0),LEN(VLOOKUP(C9,'EsteSi-AquiSePegaLaData'!C:F,4,0))-LEN(TRIM(C9))-26)</f>
        <v xml:space="preserve"> </v>
      </c>
      <c r="R9" s="6" t="str">
        <f t="shared" si="2"/>
        <v>INSERT INTO mst_QuerysSqlite VALUES('01','008','LIMPIAR TABLA mst_Tablas','0','999','-- Id: 008 / NombreQuery: LIMPIAR TABLA mst_Tablas  ','0','NONQUERY','mst_Tablas','DELETE','AC','44363337',GETDATE(),'44363337',GETDATE())</v>
      </c>
    </row>
    <row r="10" spans="1:18" hidden="1" x14ac:dyDescent="0.35">
      <c r="A10" s="1" t="s">
        <v>15</v>
      </c>
      <c r="B10" s="1" t="s">
        <v>65</v>
      </c>
      <c r="C10" t="s">
        <v>1083</v>
      </c>
      <c r="D10" s="1" t="s">
        <v>18</v>
      </c>
      <c r="E10">
        <v>999</v>
      </c>
      <c r="F10" t="str">
        <f t="shared" si="0"/>
        <v xml:space="preserve">-- Id: 009 / NombreQuery: LISTAR mst_Tablas  </v>
      </c>
      <c r="G10" s="1">
        <f t="shared" si="1"/>
        <v>0</v>
      </c>
      <c r="H10" s="1" t="s">
        <v>135</v>
      </c>
      <c r="I10" s="1" t="s">
        <v>1085</v>
      </c>
      <c r="J10" s="1" t="s">
        <v>126</v>
      </c>
      <c r="K10" s="1" t="s">
        <v>24</v>
      </c>
      <c r="L10" s="1" t="s">
        <v>25</v>
      </c>
      <c r="M10" s="1" t="s">
        <v>192</v>
      </c>
      <c r="N10" s="1" t="s">
        <v>25</v>
      </c>
      <c r="O10" s="1" t="s">
        <v>192</v>
      </c>
      <c r="P10" s="1" t="s">
        <v>18</v>
      </c>
      <c r="Q10" s="9" t="str">
        <f>RIGHT(VLOOKUP(C10,'EsteSi-AquiSePegaLaData'!C:F,4,0),LEN(VLOOKUP(C10,'EsteSi-AquiSePegaLaData'!C:F,4,0))-LEN(TRIM(C10))-26)</f>
        <v xml:space="preserve"> </v>
      </c>
      <c r="R10" s="6" t="str">
        <f t="shared" si="2"/>
        <v>INSERT INTO mst_QuerysSqlite VALUES('01','009','LISTAR mst_Tablas','0','999','-- Id: 009 / NombreQuery: LISTAR mst_Tablas  ','0','DATATABLE','mst_Tablas','READ','AC','44363337',GETDATE(),'44363337',GETDATE())</v>
      </c>
    </row>
    <row r="11" spans="1:18" hidden="1" x14ac:dyDescent="0.35">
      <c r="A11" s="1" t="s">
        <v>15</v>
      </c>
      <c r="B11" s="1" t="s">
        <v>71</v>
      </c>
      <c r="C11" t="s">
        <v>1084</v>
      </c>
      <c r="D11" s="1" t="s">
        <v>18</v>
      </c>
      <c r="E11">
        <v>999</v>
      </c>
      <c r="F11" t="str">
        <f t="shared" si="0"/>
        <v xml:space="preserve">-- Id: 010 / NombreQuery: OBTENER mst_Tablas  </v>
      </c>
      <c r="G11" s="1">
        <f t="shared" si="1"/>
        <v>0</v>
      </c>
      <c r="H11" s="1" t="s">
        <v>135</v>
      </c>
      <c r="I11" s="1" t="s">
        <v>1085</v>
      </c>
      <c r="J11" s="1" t="s">
        <v>126</v>
      </c>
      <c r="K11" s="1" t="s">
        <v>24</v>
      </c>
      <c r="L11" s="1" t="s">
        <v>25</v>
      </c>
      <c r="M11" s="1" t="s">
        <v>192</v>
      </c>
      <c r="N11" s="1" t="s">
        <v>25</v>
      </c>
      <c r="O11" s="1" t="s">
        <v>192</v>
      </c>
      <c r="P11" s="1" t="s">
        <v>18</v>
      </c>
      <c r="Q11" s="9" t="str">
        <f>RIGHT(VLOOKUP(C11,'EsteSi-AquiSePegaLaData'!C:F,4,0),LEN(VLOOKUP(C11,'EsteSi-AquiSePegaLaData'!C:F,4,0))-LEN(TRIM(C11))-26)</f>
        <v xml:space="preserve"> </v>
      </c>
      <c r="R11" s="6" t="str">
        <f t="shared" si="2"/>
        <v>INSERT INTO mst_QuerysSqlite VALUES('01','010','OBTENER mst_Tablas','0','999','-- Id: 010 / NombreQuery: OBTENER mst_Tablas  ','0','DATATABLE','mst_Tablas','READ','AC','44363337',GETDATE(),'44363337',GETDATE())</v>
      </c>
    </row>
    <row r="12" spans="1:18" hidden="1" x14ac:dyDescent="0.35">
      <c r="A12" s="1" t="s">
        <v>15</v>
      </c>
      <c r="B12" s="1" t="s">
        <v>76</v>
      </c>
      <c r="C12" s="1" t="s">
        <v>17</v>
      </c>
      <c r="D12" s="1" t="s">
        <v>18</v>
      </c>
      <c r="E12">
        <v>1</v>
      </c>
      <c r="F12" t="str">
        <f t="shared" si="0"/>
        <v>-- Id: 011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v>
      </c>
      <c r="G12" s="1">
        <f t="shared" si="1"/>
        <v>0</v>
      </c>
      <c r="H12" s="1" t="s">
        <v>21</v>
      </c>
      <c r="I12" s="1" t="s">
        <v>22</v>
      </c>
      <c r="J12" s="1" t="s">
        <v>23</v>
      </c>
      <c r="K12" s="1" t="s">
        <v>24</v>
      </c>
      <c r="L12" s="1" t="s">
        <v>25</v>
      </c>
      <c r="M12" s="1" t="s">
        <v>26</v>
      </c>
      <c r="N12" s="1" t="s">
        <v>25</v>
      </c>
      <c r="O12" s="1" t="s">
        <v>26</v>
      </c>
      <c r="P12">
        <v>1</v>
      </c>
      <c r="Q12" s="9" t="str">
        <f>RIGHT(VLOOKUP(C12,'EsteSi-AquiSePegaLaData'!C:F,4,0),LEN(VLOOKUP(C12,'EsteSi-AquiSePegaLaData'!C:F,4,0))-LEN(TRIM(C12))-26)</f>
        <v xml:space="preserve"> _x000D_
CREATE TABLE IF NOT EXISTS mst_Estados (_x000D_
   Id                     VARCHAR (3)   PRIMARY KEY,_x000D_
   Dex                    VARCHAR (100) NOT NULL,_x000D_
   IdUsuarioCrea          VARCHAR (50),_x000D_
   FechaHoraCreacion      DATETIME,_x000D_
   IdUsuarioActualiza     VARCHAR (50),_x000D_
   FechaHoraActualizacion DATETIME_x000D_
);</v>
      </c>
      <c r="R12" s="6" t="str">
        <f t="shared" si="2"/>
        <v>INSERT INTO mst_QuerysSqlite VALUES('01','011','CREAR TABLA mst_Estados','0','1','-- Id: 011 / NombreQuery: CREAR TABLA mst_Estados  _x000D_
CREATE TABLE IF NOT EXISTS mst_Estados (_x000D_
   Id                     VARCHAR (3)   PRIMARY KEY,_x000D_
   Dex                    VARCHAR (100) NOT NULL,_x000D_
   IdUsuarioCrea          VARCHAR (50),_x000D_
   FechaHoraCreacion      DATETIME,_x000D_
   IdUsuarioActualiza     VARCHAR (50),_x000D_
   FechaHoraActualizacion DATETIME_x000D_
);','0','NONQUERY','mst_Estados','CREATE TABLE','AC','44363337',GETDATE(),'44363337',GETDATE())</v>
      </c>
    </row>
    <row r="13" spans="1:18" hidden="1" x14ac:dyDescent="0.35">
      <c r="A13" s="1" t="s">
        <v>15</v>
      </c>
      <c r="B13" s="1" t="s">
        <v>82</v>
      </c>
      <c r="C13" s="1" t="s">
        <v>289</v>
      </c>
      <c r="D13" s="1" t="s">
        <v>18</v>
      </c>
      <c r="E13">
        <v>999</v>
      </c>
      <c r="F13" t="str">
        <f t="shared" ref="F13:F76" si="3">CONCATENATE("-- Id: ",B13," / NombreQuery: ",C13," ",Q13)</f>
        <v>-- Id: 012 / NombreQuery: ACTUALIZAR mst_Estados  _x000D_
UPDATE mst_Estados_x000D_
   SET Dex = ?,_x000D_
       IdUsuarioActualiza = ?,_x000D_
       FechaHoraActualizacion = DATETIME(''now'',_x000D_
                                         ''localtime'') _x000D_
 WHERE Id = ?;</v>
      </c>
      <c r="G13" s="1">
        <f t="shared" ref="G13:G76" si="4">LEN(F13)-LEN(SUBSTITUTE(F13,"?",""))</f>
        <v>3</v>
      </c>
      <c r="H13" s="1" t="s">
        <v>21</v>
      </c>
      <c r="I13" s="1" t="s">
        <v>22</v>
      </c>
      <c r="J13" s="1" t="s">
        <v>131</v>
      </c>
      <c r="K13" s="1" t="s">
        <v>24</v>
      </c>
      <c r="L13" s="1" t="s">
        <v>25</v>
      </c>
      <c r="M13" s="1" t="s">
        <v>291</v>
      </c>
      <c r="N13" s="1" t="s">
        <v>25</v>
      </c>
      <c r="O13" s="1" t="s">
        <v>291</v>
      </c>
      <c r="P13">
        <v>1</v>
      </c>
      <c r="Q13" s="9" t="str">
        <f>RIGHT(VLOOKUP(C13,'EsteSi-AquiSePegaLaData'!C:F,4,0),LEN(VLOOKUP(C13,'EsteSi-AquiSePegaLaData'!C:F,4,0))-LEN(TRIM(C13))-26)</f>
        <v xml:space="preserve"> _x000D_
UPDATE mst_Estados_x000D_
   SET Dex = ?,_x000D_
       IdUsuarioActualiza = ?,_x000D_
       FechaHoraActualizacion = DATETIME(''now'',_x000D_
                                         ''localtime'') _x000D_
 WHERE Id = ?;</v>
      </c>
      <c r="R13" s="6" t="str">
        <f t="shared" ref="R13:R76" si="5">CONCATENATE("INSERT INTO mst_QuerysSqlite VALUES('",A13,"','",B13,"','",C13,"','",D13,"','",E13,"','",SUBSTITUTE(F13,"''","''''"),"','",G13,"','",H13,"','",I13,"','",J13,"','",K13,"','44363337',GETDATE(),'44363337',GETDATE())")</f>
        <v>INSERT INTO mst_QuerysSqlite VALUES('01','012','ACTUALIZAR mst_Estados','0','999','-- Id: 012 / NombreQuery: ACTUALIZAR mst_Estados  _x000D_
UPDATE mst_Estados_x000D_
   SET Dex = ?,_x000D_
       IdUsuarioActualiza = ?,_x000D_
       FechaHoraActualizacion = DATETIME(''''now'''',_x000D_
                                         ''''localtime'''') _x000D_
 WHERE Id = ?;','3','NONQUERY','mst_Estados','UPDATE','AC','44363337',GETDATE(),'44363337',GETDATE())</v>
      </c>
    </row>
    <row r="14" spans="1:18" hidden="1" x14ac:dyDescent="0.35">
      <c r="A14" s="1" t="s">
        <v>15</v>
      </c>
      <c r="B14" s="1" t="s">
        <v>87</v>
      </c>
      <c r="C14" s="1" t="s">
        <v>293</v>
      </c>
      <c r="D14" s="1" t="s">
        <v>18</v>
      </c>
      <c r="E14">
        <v>999</v>
      </c>
      <c r="F14" t="str">
        <f t="shared" si="3"/>
        <v>-- Id: 013 / NombreQuery: CLAVE VALOR mst_Estados  _x000D_
SELECT Id Clave,_x000D_
       Dex Valor,_x000D_
       Id || '' | '' || Dex Concatenado_x000D_
  FROM mst_Estados;</v>
      </c>
      <c r="G14" s="1">
        <f t="shared" si="4"/>
        <v>0</v>
      </c>
      <c r="H14" s="1" t="s">
        <v>135</v>
      </c>
      <c r="I14" s="1" t="s">
        <v>22</v>
      </c>
      <c r="J14" s="1" t="s">
        <v>126</v>
      </c>
      <c r="K14" s="1" t="s">
        <v>24</v>
      </c>
      <c r="L14" s="1" t="s">
        <v>25</v>
      </c>
      <c r="M14" s="1" t="s">
        <v>291</v>
      </c>
      <c r="N14" s="1" t="s">
        <v>25</v>
      </c>
      <c r="O14" s="1" t="s">
        <v>291</v>
      </c>
      <c r="P14">
        <v>1</v>
      </c>
      <c r="Q14" s="9" t="str">
        <f>RIGHT(VLOOKUP(C14,'EsteSi-AquiSePegaLaData'!C:F,4,0),LEN(VLOOKUP(C14,'EsteSi-AquiSePegaLaData'!C:F,4,0))-LEN(TRIM(C14))-26)</f>
        <v xml:space="preserve"> _x000D_
SELECT Id Clave,_x000D_
       Dex Valor,_x000D_
       Id || '' | '' || Dex Concatenado_x000D_
  FROM mst_Estados;</v>
      </c>
      <c r="R14" s="6" t="str">
        <f t="shared" si="5"/>
        <v>INSERT INTO mst_QuerysSqlite VALUES('01','013','CLAVE VALOR mst_Estados','0','999','-- Id: 013 / NombreQuery: CLAVE VALOR mst_Estados  _x000D_
SELECT Id Clave,_x000D_
       Dex Valor,_x000D_
       Id || '''' | '''' || Dex Concatenado_x000D_
  FROM mst_Estados;','0','DATATABLE','mst_Estados','READ','AC','44363337',GETDATE(),'44363337',GETDATE())</v>
      </c>
    </row>
    <row r="15" spans="1:18" hidden="1" x14ac:dyDescent="0.35">
      <c r="A15" s="1" t="s">
        <v>15</v>
      </c>
      <c r="B15" s="1" t="s">
        <v>93</v>
      </c>
      <c r="C15" s="1" t="s">
        <v>296</v>
      </c>
      <c r="D15" s="1" t="s">
        <v>18</v>
      </c>
      <c r="E15">
        <v>999</v>
      </c>
      <c r="F15" t="str">
        <f t="shared" si="3"/>
        <v>-- Id: 014 / NombreQuery: DESCARGAR DATA mst_Estados  _x000D_
EXEC sp_Dgm_Gen_ListarEstados</v>
      </c>
      <c r="G15" s="1">
        <f t="shared" si="4"/>
        <v>0</v>
      </c>
      <c r="H15" s="1" t="s">
        <v>135</v>
      </c>
      <c r="I15" s="1" t="s">
        <v>22</v>
      </c>
      <c r="J15" s="1" t="s">
        <v>126</v>
      </c>
      <c r="K15" s="1" t="s">
        <v>24</v>
      </c>
      <c r="L15" s="1" t="s">
        <v>25</v>
      </c>
      <c r="M15" s="1" t="s">
        <v>298</v>
      </c>
      <c r="N15" s="1" t="s">
        <v>25</v>
      </c>
      <c r="O15" s="1" t="s">
        <v>298</v>
      </c>
      <c r="P15">
        <v>1</v>
      </c>
      <c r="Q15" s="9" t="str">
        <f>RIGHT(VLOOKUP(C15,'EsteSi-AquiSePegaLaData'!C:F,4,0),LEN(VLOOKUP(C15,'EsteSi-AquiSePegaLaData'!C:F,4,0))-LEN(TRIM(C15))-26)</f>
        <v xml:space="preserve"> _x000D_
EXEC sp_Dgm_Gen_ListarEstados</v>
      </c>
      <c r="R15" s="6" t="str">
        <f t="shared" si="5"/>
        <v>INSERT INTO mst_QuerysSqlite VALUES('01','014','DESCARGAR DATA mst_Estados','0','999','-- Id: 014 / NombreQuery: DESCARGAR DATA mst_Estados  _x000D_
EXEC sp_Dgm_Gen_ListarEstados','0','DATATABLE','mst_Estados','READ','AC','44363337',GETDATE(),'44363337',GETDATE())</v>
      </c>
    </row>
    <row r="16" spans="1:18" hidden="1" x14ac:dyDescent="0.35">
      <c r="A16" s="1" t="s">
        <v>15</v>
      </c>
      <c r="B16" s="1" t="s">
        <v>97</v>
      </c>
      <c r="C16" s="1" t="s">
        <v>300</v>
      </c>
      <c r="D16" s="1" t="s">
        <v>18</v>
      </c>
      <c r="E16">
        <v>999</v>
      </c>
      <c r="F16" t="str">
        <f t="shared" si="3"/>
        <v>-- Id: 015 / NombreQuery: ELIMINAR mst_Estados  _x000D_
DELETE FROM mst_Estados_x000D_
      WHERE Id = ?;</v>
      </c>
      <c r="G16" s="1">
        <f t="shared" si="4"/>
        <v>1</v>
      </c>
      <c r="H16" s="1" t="s">
        <v>21</v>
      </c>
      <c r="I16" s="1" t="s">
        <v>22</v>
      </c>
      <c r="J16" s="1" t="s">
        <v>143</v>
      </c>
      <c r="K16" s="1" t="s">
        <v>24</v>
      </c>
      <c r="L16" s="1" t="s">
        <v>25</v>
      </c>
      <c r="M16" s="1" t="s">
        <v>298</v>
      </c>
      <c r="N16" s="1" t="s">
        <v>25</v>
      </c>
      <c r="O16" s="1" t="s">
        <v>298</v>
      </c>
      <c r="P16">
        <v>1</v>
      </c>
      <c r="Q16" s="9" t="str">
        <f>RIGHT(VLOOKUP(C16,'EsteSi-AquiSePegaLaData'!C:F,4,0),LEN(VLOOKUP(C16,'EsteSi-AquiSePegaLaData'!C:F,4,0))-LEN(TRIM(C16))-26)</f>
        <v xml:space="preserve"> _x000D_
DELETE FROM mst_Estados_x000D_
      WHERE Id = ?;</v>
      </c>
      <c r="R16" s="6" t="str">
        <f t="shared" si="5"/>
        <v>INSERT INTO mst_QuerysSqlite VALUES('01','015','ELIMINAR mst_Estados','0','999','-- Id: 015 / NombreQuery: ELIMINAR mst_Estados  _x000D_
DELETE FROM mst_Estados_x000D_
      WHERE Id = ?;','1','NONQUERY','mst_Estados','DELETE','AC','44363337',GETDATE(),'44363337',GETDATE())</v>
      </c>
    </row>
    <row r="17" spans="1:18" hidden="1" x14ac:dyDescent="0.35">
      <c r="A17" s="1" t="s">
        <v>15</v>
      </c>
      <c r="B17" s="1" t="s">
        <v>102</v>
      </c>
      <c r="C17" s="1" t="s">
        <v>303</v>
      </c>
      <c r="D17" s="1" t="s">
        <v>18</v>
      </c>
      <c r="E17">
        <v>999</v>
      </c>
      <c r="F17" t="str">
        <f t="shared" si="3"/>
        <v>-- Id: 016 / NombreQuery: ELIMINAR TABLA mst_Estados  _x000D_
DROP TABLE IF EXISTS mst_Estados;</v>
      </c>
      <c r="G17" s="1">
        <f t="shared" si="4"/>
        <v>0</v>
      </c>
      <c r="H17" s="1" t="s">
        <v>21</v>
      </c>
      <c r="I17" s="1" t="s">
        <v>22</v>
      </c>
      <c r="J17" s="1" t="s">
        <v>148</v>
      </c>
      <c r="K17" s="1" t="s">
        <v>24</v>
      </c>
      <c r="L17" s="1" t="s">
        <v>25</v>
      </c>
      <c r="M17" s="1" t="s">
        <v>305</v>
      </c>
      <c r="N17" s="1" t="s">
        <v>25</v>
      </c>
      <c r="O17" s="1" t="s">
        <v>305</v>
      </c>
      <c r="P17">
        <v>1</v>
      </c>
      <c r="Q17" s="9" t="str">
        <f>RIGHT(VLOOKUP(C17,'EsteSi-AquiSePegaLaData'!C:F,4,0),LEN(VLOOKUP(C17,'EsteSi-AquiSePegaLaData'!C:F,4,0))-LEN(TRIM(C17))-26)</f>
        <v xml:space="preserve"> _x000D_
DROP TABLE IF EXISTS mst_Estados;</v>
      </c>
      <c r="R17" s="6" t="str">
        <f t="shared" si="5"/>
        <v>INSERT INTO mst_QuerysSqlite VALUES('01','016','ELIMINAR TABLA mst_Estados','0','999','-- Id: 016 / NombreQuery: ELIMINAR TABLA mst_Estados  _x000D_
DROP TABLE IF EXISTS mst_Estados;','0','NONQUERY','mst_Estados','DELETE TABLE','AC','44363337',GETDATE(),'44363337',GETDATE())</v>
      </c>
    </row>
    <row r="18" spans="1:18" hidden="1" x14ac:dyDescent="0.35">
      <c r="A18" s="1" t="s">
        <v>15</v>
      </c>
      <c r="B18" s="1" t="s">
        <v>108</v>
      </c>
      <c r="C18" s="1" t="s">
        <v>307</v>
      </c>
      <c r="D18" s="1" t="s">
        <v>18</v>
      </c>
      <c r="E18">
        <v>999</v>
      </c>
      <c r="F18" t="str">
        <f t="shared" si="3"/>
        <v>-- Id: 017 / NombreQuery: INSERTAR mst_Estados  _x000D_
INSERT INTO mst_Estados VALUES (_x000D_
                           ?,--Id,_x000D_
                           ?,--Dex,_x000D_
                           ?,--IdUsuarioCrea,_x000D_
                           DATETIME(''now'',''localtime''),_x000D_
                           ?,--IdUsuarioActualiza,_x000D_
                           DATETIME(''now'',''localtime'') _x000D_
                        );</v>
      </c>
      <c r="G18" s="1">
        <f t="shared" si="4"/>
        <v>4</v>
      </c>
      <c r="H18" s="1" t="s">
        <v>21</v>
      </c>
      <c r="I18" s="1" t="s">
        <v>22</v>
      </c>
      <c r="J18" s="1" t="s">
        <v>152</v>
      </c>
      <c r="K18" s="1" t="s">
        <v>24</v>
      </c>
      <c r="L18" s="1" t="s">
        <v>25</v>
      </c>
      <c r="M18" s="1" t="s">
        <v>305</v>
      </c>
      <c r="N18" s="1" t="s">
        <v>25</v>
      </c>
      <c r="O18" s="1" t="s">
        <v>305</v>
      </c>
      <c r="P18">
        <v>1</v>
      </c>
      <c r="Q18" s="9" t="str">
        <f>RIGHT(VLOOKUP(C18,'EsteSi-AquiSePegaLaData'!C:F,4,0),LEN(VLOOKUP(C18,'EsteSi-AquiSePegaLaData'!C:F,4,0))-LEN(TRIM(C18))-26)</f>
        <v xml:space="preserve"> _x000D_
INSERT INTO mst_Estados VALUES (_x000D_
                           ?,--Id,_x000D_
                           ?,--Dex,_x000D_
                           ?,--IdUsuarioCrea,_x000D_
                           DATETIME(''now'',''localtime''),_x000D_
                           ?,--IdUsuarioActualiza,_x000D_
                           DATETIME(''now'',''localtime'') _x000D_
                        );</v>
      </c>
      <c r="R18" s="6" t="str">
        <f t="shared" si="5"/>
        <v>INSERT INTO mst_QuerysSqlite VALUES('01','017','INSERTAR mst_Estados','0','999','-- Id: 017 / NombreQuery: INSERTAR mst_Estados  _x000D_
INSERT INTO mst_Estados VALUES (_x000D_
                           ?,--Id,_x000D_
                           ?,--Dex,_x000D_
                           ?,--IdUsuarioCrea,_x000D_
                           DATETIME(''''now'''',''''localtime''''),_x000D_
                           ?,--IdUsuarioActualiza,_x000D_
                           DATETIME(''''now'''',''''localtime'''') _x000D_
                        );','4','NONQUERY','mst_Estados','CREATE','AC','44363337',GETDATE(),'44363337',GETDATE())</v>
      </c>
    </row>
    <row r="19" spans="1:18" hidden="1" x14ac:dyDescent="0.35">
      <c r="A19" s="1" t="s">
        <v>15</v>
      </c>
      <c r="B19" s="1" t="s">
        <v>112</v>
      </c>
      <c r="C19" s="1" t="s">
        <v>310</v>
      </c>
      <c r="D19" s="1" t="s">
        <v>18</v>
      </c>
      <c r="E19">
        <v>999</v>
      </c>
      <c r="F19" t="str">
        <f t="shared" si="3"/>
        <v>-- Id: 018 / NombreQuery: LIMPIAR TABLA mst_Estados  _x000D_
DELETE FROM mst_Estados;</v>
      </c>
      <c r="G19" s="1">
        <f t="shared" si="4"/>
        <v>0</v>
      </c>
      <c r="H19" s="1" t="s">
        <v>21</v>
      </c>
      <c r="I19" s="1" t="s">
        <v>22</v>
      </c>
      <c r="J19" s="1" t="s">
        <v>143</v>
      </c>
      <c r="K19" s="1" t="s">
        <v>24</v>
      </c>
      <c r="L19" s="1" t="s">
        <v>25</v>
      </c>
      <c r="M19" s="1" t="s">
        <v>312</v>
      </c>
      <c r="N19" s="1" t="s">
        <v>25</v>
      </c>
      <c r="O19" s="1" t="s">
        <v>312</v>
      </c>
      <c r="P19">
        <v>1</v>
      </c>
      <c r="Q19" s="9" t="str">
        <f>RIGHT(VLOOKUP(C19,'EsteSi-AquiSePegaLaData'!C:F,4,0),LEN(VLOOKUP(C19,'EsteSi-AquiSePegaLaData'!C:F,4,0))-LEN(TRIM(C19))-26)</f>
        <v xml:space="preserve"> _x000D_
DELETE FROM mst_Estados;</v>
      </c>
      <c r="R19" s="6" t="str">
        <f t="shared" si="5"/>
        <v>INSERT INTO mst_QuerysSqlite VALUES('01','018','LIMPIAR TABLA mst_Estados','0','999','-- Id: 018 / NombreQuery: LIMPIAR TABLA mst_Estados  _x000D_
DELETE FROM mst_Estados;','0','NONQUERY','mst_Estados','DELETE','AC','44363337',GETDATE(),'44363337',GETDATE())</v>
      </c>
    </row>
    <row r="20" spans="1:18" hidden="1" x14ac:dyDescent="0.35">
      <c r="A20" s="1" t="s">
        <v>15</v>
      </c>
      <c r="B20" s="1" t="s">
        <v>117</v>
      </c>
      <c r="C20" s="1" t="s">
        <v>314</v>
      </c>
      <c r="D20" s="1" t="s">
        <v>18</v>
      </c>
      <c r="E20">
        <v>999</v>
      </c>
      <c r="F20" t="str">
        <f t="shared" si="3"/>
        <v>-- Id: 019 / NombreQuery: LISTAR mst_Estados  _x000D_
SELECT *_x000D_
  FROM mst_Estados;</v>
      </c>
      <c r="G20" s="1">
        <f t="shared" si="4"/>
        <v>0</v>
      </c>
      <c r="H20" s="1" t="s">
        <v>135</v>
      </c>
      <c r="I20" s="1" t="s">
        <v>22</v>
      </c>
      <c r="J20" s="1" t="s">
        <v>126</v>
      </c>
      <c r="K20" s="1" t="s">
        <v>24</v>
      </c>
      <c r="L20" s="1" t="s">
        <v>25</v>
      </c>
      <c r="M20" s="1" t="s">
        <v>312</v>
      </c>
      <c r="N20" s="1" t="s">
        <v>25</v>
      </c>
      <c r="O20" s="1" t="s">
        <v>312</v>
      </c>
      <c r="P20">
        <v>1</v>
      </c>
      <c r="Q20" s="9" t="str">
        <f>RIGHT(VLOOKUP(C20,'EsteSi-AquiSePegaLaData'!C:F,4,0),LEN(VLOOKUP(C20,'EsteSi-AquiSePegaLaData'!C:F,4,0))-LEN(TRIM(C20))-26)</f>
        <v xml:space="preserve"> _x000D_
SELECT *_x000D_
  FROM mst_Estados;</v>
      </c>
      <c r="R20" s="6" t="str">
        <f t="shared" si="5"/>
        <v>INSERT INTO mst_QuerysSqlite VALUES('01','019','LISTAR mst_Estados','0','999','-- Id: 019 / NombreQuery: LISTAR mst_Estados  _x000D_
SELECT *_x000D_
  FROM mst_Estados;','0','DATATABLE','mst_Estados','READ','AC','44363337',GETDATE(),'44363337',GETDATE())</v>
      </c>
    </row>
    <row r="21" spans="1:18" hidden="1" x14ac:dyDescent="0.35">
      <c r="A21" s="1" t="s">
        <v>15</v>
      </c>
      <c r="B21" s="1" t="s">
        <v>121</v>
      </c>
      <c r="C21" s="1" t="s">
        <v>317</v>
      </c>
      <c r="D21" s="1" t="s">
        <v>18</v>
      </c>
      <c r="E21">
        <v>999</v>
      </c>
      <c r="F21" t="str">
        <f t="shared" si="3"/>
        <v>-- Id: 020 / NombreQuery: OBTENER mst_Estados  _x000D_
SELECT *_x000D_
  FROM mst_Estados_x000D_
 WHERE Id = ?;</v>
      </c>
      <c r="G21" s="1">
        <f t="shared" si="4"/>
        <v>1</v>
      </c>
      <c r="H21" s="1" t="s">
        <v>135</v>
      </c>
      <c r="I21" s="1" t="s">
        <v>22</v>
      </c>
      <c r="J21" s="1" t="s">
        <v>126</v>
      </c>
      <c r="K21" s="1" t="s">
        <v>24</v>
      </c>
      <c r="L21" s="1" t="s">
        <v>25</v>
      </c>
      <c r="M21" s="1" t="s">
        <v>319</v>
      </c>
      <c r="N21" s="1" t="s">
        <v>25</v>
      </c>
      <c r="O21" s="1" t="s">
        <v>319</v>
      </c>
      <c r="P21">
        <v>1</v>
      </c>
      <c r="Q21" s="9" t="str">
        <f>RIGHT(VLOOKUP(C21,'EsteSi-AquiSePegaLaData'!C:F,4,0),LEN(VLOOKUP(C21,'EsteSi-AquiSePegaLaData'!C:F,4,0))-LEN(TRIM(C21))-26)</f>
        <v xml:space="preserve"> _x000D_
SELECT *_x000D_
  FROM mst_Estados_x000D_
 WHERE Id = ?;</v>
      </c>
      <c r="R21" s="6" t="str">
        <f t="shared" si="5"/>
        <v>INSERT INTO mst_QuerysSqlite VALUES('01','020','OBTENER mst_Estados','0','999','-- Id: 020 / NombreQuery: OBTENER mst_Estados  _x000D_
SELECT *_x000D_
  FROM mst_Estados_x000D_
 WHERE Id = ?;','1','DATATABLE','mst_Estados','READ','AC','44363337',GETDATE(),'44363337',GETDATE())</v>
      </c>
    </row>
    <row r="22" spans="1:18" hidden="1" x14ac:dyDescent="0.35">
      <c r="A22" s="1" t="s">
        <v>15</v>
      </c>
      <c r="B22" s="1" t="s">
        <v>128</v>
      </c>
      <c r="C22" s="1" t="s">
        <v>28</v>
      </c>
      <c r="D22" s="1" t="s">
        <v>18</v>
      </c>
      <c r="E22">
        <v>2</v>
      </c>
      <c r="F22" t="str">
        <f t="shared" si="3"/>
        <v xml:space="preserve">-- Id: 021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G22" s="1">
        <f t="shared" si="4"/>
        <v>0</v>
      </c>
      <c r="H22" s="1" t="s">
        <v>21</v>
      </c>
      <c r="I22" s="1" t="s">
        <v>31</v>
      </c>
      <c r="J22" s="1" t="s">
        <v>23</v>
      </c>
      <c r="K22" s="1" t="s">
        <v>24</v>
      </c>
      <c r="L22" s="1" t="s">
        <v>25</v>
      </c>
      <c r="M22" s="1" t="s">
        <v>26</v>
      </c>
      <c r="N22" s="1" t="s">
        <v>25</v>
      </c>
      <c r="O22" s="1" t="s">
        <v>26</v>
      </c>
      <c r="P22">
        <v>2</v>
      </c>
      <c r="Q22" s="9" t="str">
        <f>RIGHT(VLOOKUP(C22,'EsteSi-AquiSePegaLaData'!C:F,4,0),LEN(VLOOKUP(C22,'EsteSi-AquiSePegaLaData'!C:F,4,0))-LEN(TRIM(C22))-26)</f>
        <v xml:space="preserve">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v>
      </c>
      <c r="R22" s="6" t="str">
        <f t="shared" si="5"/>
        <v>INSERT INTO mst_QuerysSqlite VALUES('01','021','CREAR TABLA mst_Empresas','0','2','-- Id: 021 / NombreQuery: CREAR TABLA mst_Empresas  _x000D_
CREATE TABLE IF NOT EXISTS mst_Empresas (_x000D_
   Id                     VARCHAR (2)   PRIMARY KEY,_x000D_
   NombreCorto            VARCHAR (100),_x000D_
   RazonSocial            VARCHAR (500),_x000D_
   Ruc                    VARCHAR (13),_x000D_
   Direccion              VARCHAR (500),_x000D_
   Email                  VARCHAR (200),_x000D_
   Telefono               VARCHAR (20),_x000D_
   IdEstado               VARCHAR (3),_x000D_
   FechaHoraCreacion      DATETIME,_x000D_
   FechaHoraActualizacion DATETIME,_x000D_
   FOREIGN KEY (_x000D_
      IdEstado_x000D_
   )_x000D_
   REFERENCES mst_Estados (Id) _x000D_
);_x000D_
','0','NONQUERY','mst_Empresas','CREATE TABLE','AC','44363337',GETDATE(),'44363337',GETDATE())</v>
      </c>
    </row>
    <row r="23" spans="1:18" hidden="1" x14ac:dyDescent="0.35">
      <c r="A23" s="1" t="s">
        <v>15</v>
      </c>
      <c r="B23" s="1" t="s">
        <v>132</v>
      </c>
      <c r="C23" s="1" t="s">
        <v>257</v>
      </c>
      <c r="D23" s="1" t="s">
        <v>18</v>
      </c>
      <c r="E23">
        <v>999</v>
      </c>
      <c r="F23" t="str">
        <f t="shared" si="3"/>
        <v>-- Id: 022 / NombreQuery: ACTUALIZAR mst_Empresas  _x000D_
UPDATE mst_Empresas_x000D_
   SET RazonSocial = ?,_x000D_
       Ruc = ?,_x000D_
       Direccion = ?,_x000D_
       Email = ?,_x000D_
       Telefono = ?,_x000D_
       IdEstado = ?,_x000D_
       FechaHoraActualizacion = DATETIME(''now'',_x000D_
                                         ''localtime'') _x000D_
 WHERE Id = ?;</v>
      </c>
      <c r="G23" s="1">
        <f t="shared" si="4"/>
        <v>7</v>
      </c>
      <c r="H23" s="1" t="s">
        <v>21</v>
      </c>
      <c r="I23" s="1" t="s">
        <v>31</v>
      </c>
      <c r="J23" s="1" t="s">
        <v>131</v>
      </c>
      <c r="K23" s="1" t="s">
        <v>24</v>
      </c>
      <c r="L23" s="1" t="s">
        <v>25</v>
      </c>
      <c r="M23" s="1" t="s">
        <v>259</v>
      </c>
      <c r="N23" s="1" t="s">
        <v>25</v>
      </c>
      <c r="O23" s="1" t="s">
        <v>259</v>
      </c>
      <c r="P23">
        <v>2</v>
      </c>
      <c r="Q23" s="9" t="str">
        <f>RIGHT(VLOOKUP(C23,'EsteSi-AquiSePegaLaData'!C:F,4,0),LEN(VLOOKUP(C23,'EsteSi-AquiSePegaLaData'!C:F,4,0))-LEN(TRIM(C23))-26)</f>
        <v xml:space="preserve"> _x000D_
UPDATE mst_Empresas_x000D_
   SET RazonSocial = ?,_x000D_
       Ruc = ?,_x000D_
       Direccion = ?,_x000D_
       Email = ?,_x000D_
       Telefono = ?,_x000D_
       IdEstado = ?,_x000D_
       FechaHoraActualizacion = DATETIME(''now'',_x000D_
                                         ''localtime'') _x000D_
 WHERE Id = ?;</v>
      </c>
      <c r="R23" s="6" t="str">
        <f t="shared" si="5"/>
        <v>INSERT INTO mst_QuerysSqlite VALUES('01','022','ACTUALIZAR mst_Empresas','0','999','-- Id: 022 / NombreQuery: ACTUALIZAR mst_Empresas  _x000D_
UPDATE mst_Empresas_x000D_
   SET RazonSocial = ?,_x000D_
       Ruc = ?,_x000D_
       Direccion = ?,_x000D_
       Email = ?,_x000D_
       Telefono = ?,_x000D_
       IdEstado = ?,_x000D_
       FechaHoraActualizacion = DATETIME(''''now'''',_x000D_
                                         ''''localtime'''') _x000D_
 WHERE Id = ?;','7','NONQUERY','mst_Empresas','UPDATE','AC','44363337',GETDATE(),'44363337',GETDATE())</v>
      </c>
    </row>
    <row r="24" spans="1:18" hidden="1" x14ac:dyDescent="0.35">
      <c r="A24" s="1" t="s">
        <v>15</v>
      </c>
      <c r="B24" s="1" t="s">
        <v>137</v>
      </c>
      <c r="C24" s="1" t="s">
        <v>261</v>
      </c>
      <c r="D24" s="1" t="s">
        <v>18</v>
      </c>
      <c r="E24">
        <v>999</v>
      </c>
      <c r="F24" t="str">
        <f t="shared" si="3"/>
        <v>-- Id: 023 / NombreQuery: CLAVE VALOR mst_Empresas  _x000D_
SELECT Id Clave,_x000D_
       RazonSocial Valor,_x000D_
       Id || '' | '' || RazonSocial Concatenado_x000D_
  FROM mst_Empresas;</v>
      </c>
      <c r="G24" s="1">
        <f t="shared" si="4"/>
        <v>0</v>
      </c>
      <c r="H24" s="1" t="s">
        <v>135</v>
      </c>
      <c r="I24" s="1" t="s">
        <v>31</v>
      </c>
      <c r="J24" s="1" t="s">
        <v>126</v>
      </c>
      <c r="K24" s="1" t="s">
        <v>24</v>
      </c>
      <c r="L24" s="1" t="s">
        <v>25</v>
      </c>
      <c r="M24" s="1" t="s">
        <v>259</v>
      </c>
      <c r="N24" s="1" t="s">
        <v>25</v>
      </c>
      <c r="O24" s="1" t="s">
        <v>259</v>
      </c>
      <c r="P24">
        <v>2</v>
      </c>
      <c r="Q24" s="9" t="str">
        <f>RIGHT(VLOOKUP(C24,'EsteSi-AquiSePegaLaData'!C:F,4,0),LEN(VLOOKUP(C24,'EsteSi-AquiSePegaLaData'!C:F,4,0))-LEN(TRIM(C24))-26)</f>
        <v xml:space="preserve"> _x000D_
SELECT Id Clave,_x000D_
       RazonSocial Valor,_x000D_
       Id || '' | '' || RazonSocial Concatenado_x000D_
  FROM mst_Empresas;</v>
      </c>
      <c r="R24" s="6" t="str">
        <f t="shared" si="5"/>
        <v>INSERT INTO mst_QuerysSqlite VALUES('01','023','CLAVE VALOR mst_Empresas','0','999','-- Id: 023 / NombreQuery: CLAVE VALOR mst_Empresas  _x000D_
SELECT Id Clave,_x000D_
       RazonSocial Valor,_x000D_
       Id || '''' | '''' || RazonSocial Concatenado_x000D_
  FROM mst_Empresas;','0','DATATABLE','mst_Empresas','READ','AC','44363337',GETDATE(),'44363337',GETDATE())</v>
      </c>
    </row>
    <row r="25" spans="1:18" hidden="1" x14ac:dyDescent="0.35">
      <c r="A25" s="1" t="s">
        <v>15</v>
      </c>
      <c r="B25" s="1" t="s">
        <v>140</v>
      </c>
      <c r="C25" s="1" t="s">
        <v>264</v>
      </c>
      <c r="D25" s="1" t="s">
        <v>18</v>
      </c>
      <c r="E25">
        <v>999</v>
      </c>
      <c r="F25" t="str">
        <f t="shared" si="3"/>
        <v>-- Id: 024 / NombreQuery: DESCARGAR DATA mst_Empresas  _x000D_
EXEC sp_Dgm_Gen_ListarEmpresas</v>
      </c>
      <c r="G25" s="1">
        <f t="shared" si="4"/>
        <v>0</v>
      </c>
      <c r="H25" s="1" t="s">
        <v>135</v>
      </c>
      <c r="I25" s="1" t="s">
        <v>31</v>
      </c>
      <c r="J25" s="1" t="s">
        <v>126</v>
      </c>
      <c r="K25" s="1" t="s">
        <v>24</v>
      </c>
      <c r="L25" s="1" t="s">
        <v>25</v>
      </c>
      <c r="M25" s="1" t="s">
        <v>266</v>
      </c>
      <c r="N25" s="1" t="s">
        <v>25</v>
      </c>
      <c r="O25" s="1" t="s">
        <v>266</v>
      </c>
      <c r="P25">
        <v>2</v>
      </c>
      <c r="Q25" s="9" t="str">
        <f>RIGHT(VLOOKUP(C25,'EsteSi-AquiSePegaLaData'!C:F,4,0),LEN(VLOOKUP(C25,'EsteSi-AquiSePegaLaData'!C:F,4,0))-LEN(TRIM(C25))-26)</f>
        <v xml:space="preserve"> _x000D_
EXEC sp_Dgm_Gen_ListarEmpresas</v>
      </c>
      <c r="R25" s="6" t="str">
        <f t="shared" si="5"/>
        <v>INSERT INTO mst_QuerysSqlite VALUES('01','024','DESCARGAR DATA mst_Empresas','0','999','-- Id: 024 / NombreQuery: DESCARGAR DATA mst_Empresas  _x000D_
EXEC sp_Dgm_Gen_ListarEmpresas','0','DATATABLE','mst_Empresas','READ','AC','44363337',GETDATE(),'44363337',GETDATE())</v>
      </c>
    </row>
    <row r="26" spans="1:18" hidden="1" x14ac:dyDescent="0.35">
      <c r="A26" s="1" t="s">
        <v>15</v>
      </c>
      <c r="B26" s="1" t="s">
        <v>145</v>
      </c>
      <c r="C26" s="1" t="s">
        <v>268</v>
      </c>
      <c r="D26" s="1" t="s">
        <v>18</v>
      </c>
      <c r="E26">
        <v>999</v>
      </c>
      <c r="F26" t="str">
        <f t="shared" si="3"/>
        <v>-- Id: 025 / NombreQuery: ELIMINAR mst_Empresas  _x000D_
DELETE FROM mst_Empresas_x000D_
      WHERE Id = ?;</v>
      </c>
      <c r="G26" s="1">
        <f t="shared" si="4"/>
        <v>1</v>
      </c>
      <c r="H26" s="1" t="s">
        <v>21</v>
      </c>
      <c r="I26" s="1" t="s">
        <v>31</v>
      </c>
      <c r="J26" s="1" t="s">
        <v>143</v>
      </c>
      <c r="K26" s="1" t="s">
        <v>24</v>
      </c>
      <c r="L26" s="1" t="s">
        <v>25</v>
      </c>
      <c r="M26" s="1" t="s">
        <v>266</v>
      </c>
      <c r="N26" s="1" t="s">
        <v>25</v>
      </c>
      <c r="O26" s="1" t="s">
        <v>266</v>
      </c>
      <c r="P26">
        <v>2</v>
      </c>
      <c r="Q26" s="9" t="str">
        <f>RIGHT(VLOOKUP(C26,'EsteSi-AquiSePegaLaData'!C:F,4,0),LEN(VLOOKUP(C26,'EsteSi-AquiSePegaLaData'!C:F,4,0))-LEN(TRIM(C26))-26)</f>
        <v xml:space="preserve"> _x000D_
DELETE FROM mst_Empresas_x000D_
      WHERE Id = ?;</v>
      </c>
      <c r="R26" s="6" t="str">
        <f t="shared" si="5"/>
        <v>INSERT INTO mst_QuerysSqlite VALUES('01','025','ELIMINAR mst_Empresas','0','999','-- Id: 025 / NombreQuery: ELIMINAR mst_Empresas  _x000D_
DELETE FROM mst_Empresas_x000D_
      WHERE Id = ?;','1','NONQUERY','mst_Empresas','DELETE','AC','44363337',GETDATE(),'44363337',GETDATE())</v>
      </c>
    </row>
    <row r="27" spans="1:18" hidden="1" x14ac:dyDescent="0.35">
      <c r="A27" s="1" t="s">
        <v>15</v>
      </c>
      <c r="B27" s="1" t="s">
        <v>149</v>
      </c>
      <c r="C27" s="1" t="s">
        <v>271</v>
      </c>
      <c r="D27" s="1" t="s">
        <v>18</v>
      </c>
      <c r="E27">
        <v>999</v>
      </c>
      <c r="F27" t="str">
        <f t="shared" si="3"/>
        <v>-- Id: 026 / NombreQuery: ELIMINAR TABLA mst_Empresas  _x000D_
DROP TABLE IF EXISTS mst_Empresas;</v>
      </c>
      <c r="G27" s="1">
        <f t="shared" si="4"/>
        <v>0</v>
      </c>
      <c r="H27" s="1" t="s">
        <v>21</v>
      </c>
      <c r="I27" s="1" t="s">
        <v>31</v>
      </c>
      <c r="J27" s="1" t="s">
        <v>148</v>
      </c>
      <c r="K27" s="1" t="s">
        <v>24</v>
      </c>
      <c r="L27" s="1" t="s">
        <v>25</v>
      </c>
      <c r="M27" s="1" t="s">
        <v>273</v>
      </c>
      <c r="N27" s="1" t="s">
        <v>25</v>
      </c>
      <c r="O27" s="1" t="s">
        <v>273</v>
      </c>
      <c r="P27">
        <v>2</v>
      </c>
      <c r="Q27" s="9" t="str">
        <f>RIGHT(VLOOKUP(C27,'EsteSi-AquiSePegaLaData'!C:F,4,0),LEN(VLOOKUP(C27,'EsteSi-AquiSePegaLaData'!C:F,4,0))-LEN(TRIM(C27))-26)</f>
        <v xml:space="preserve"> _x000D_
DROP TABLE IF EXISTS mst_Empresas;</v>
      </c>
      <c r="R27" s="6" t="str">
        <f t="shared" si="5"/>
        <v>INSERT INTO mst_QuerysSqlite VALUES('01','026','ELIMINAR TABLA mst_Empresas','0','999','-- Id: 026 / NombreQuery: ELIMINAR TABLA mst_Empresas  _x000D_
DROP TABLE IF EXISTS mst_Empresas;','0','NONQUERY','mst_Empresas','DELETE TABLE','AC','44363337',GETDATE(),'44363337',GETDATE())</v>
      </c>
    </row>
    <row r="28" spans="1:18" hidden="1" x14ac:dyDescent="0.35">
      <c r="A28" s="1" t="s">
        <v>15</v>
      </c>
      <c r="B28" s="1" t="s">
        <v>154</v>
      </c>
      <c r="C28" s="1" t="s">
        <v>275</v>
      </c>
      <c r="D28" s="1" t="s">
        <v>18</v>
      </c>
      <c r="E28">
        <v>999</v>
      </c>
      <c r="F28" t="str">
        <f t="shared" si="3"/>
        <v>-- Id: 027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G28" s="1">
        <f t="shared" si="4"/>
        <v>7</v>
      </c>
      <c r="H28" s="1" t="s">
        <v>21</v>
      </c>
      <c r="I28" s="1" t="s">
        <v>31</v>
      </c>
      <c r="J28" s="1" t="s">
        <v>152</v>
      </c>
      <c r="K28" s="1" t="s">
        <v>24</v>
      </c>
      <c r="L28" s="1" t="s">
        <v>25</v>
      </c>
      <c r="M28" s="1" t="s">
        <v>277</v>
      </c>
      <c r="N28" s="1" t="s">
        <v>25</v>
      </c>
      <c r="O28" s="1" t="s">
        <v>277</v>
      </c>
      <c r="P28">
        <v>2</v>
      </c>
      <c r="Q28" s="9" t="str">
        <f>RIGHT(VLOOKUP(C28,'EsteSi-AquiSePegaLaData'!C:F,4,0),LEN(VLOOKUP(C28,'EsteSi-AquiSePegaLaData'!C:F,4,0))-LEN(TRIM(C28))-26)</f>
        <v xml:space="preserve">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v>
      </c>
      <c r="R28" s="6" t="str">
        <f t="shared" si="5"/>
        <v>INSERT INTO mst_QuerysSqlite VALUES('01','027','INSERTAR mst_Empresas','0','999','-- Id: 027 / NombreQuery: INSERTAR mst_Empresas  _x000D_
INSERT INTO mst_Empresas VALUES (_x000D_
                            ?,-- Id                     VARCHAR (2)   PRIMARY KEY,_x000D_
                            ?,-- RazonSocial            VARCHAR (500),_x000D_
                            ?,-- Ruc                    VARCHAR (13),_x000D_
                            ?,-- Direccion              VARCHAR (500),_x000D_
                            ?,-- Email                  VARCHAR (200),_x000D_
                            ?,-- Telefono               VARCHAR (20),_x000D_
                            ?,-- IdEstado               VARCHAR (3),_x000D_
                            DATETIME(''''now'''',_x000D_
                                     ''''localtime''''),-- FechaHoraCreacion      DATETIME,_x000D_
                            DATETIME(''''now'''',_x000D_
                                     ''''localtime'''')-- FechaHoraActualizacion DATETIME, _x000D_
                         );','7','NONQUERY','mst_Empresas','CREATE','AC','44363337',GETDATE(),'44363337',GETDATE())</v>
      </c>
    </row>
    <row r="29" spans="1:18" hidden="1" x14ac:dyDescent="0.35">
      <c r="A29" s="1" t="s">
        <v>15</v>
      </c>
      <c r="B29" s="1" t="s">
        <v>157</v>
      </c>
      <c r="C29" s="1" t="s">
        <v>279</v>
      </c>
      <c r="D29" s="1" t="s">
        <v>18</v>
      </c>
      <c r="E29">
        <v>999</v>
      </c>
      <c r="F29" t="str">
        <f t="shared" si="3"/>
        <v>-- Id: 028 / NombreQuery: LIMPIAR TABLA mst_Empresas  _x000D_
DELETE FROM mst_Empresas;</v>
      </c>
      <c r="G29" s="1">
        <f t="shared" si="4"/>
        <v>0</v>
      </c>
      <c r="H29" s="1" t="s">
        <v>21</v>
      </c>
      <c r="I29" s="1" t="s">
        <v>31</v>
      </c>
      <c r="J29" s="1" t="s">
        <v>143</v>
      </c>
      <c r="K29" s="1" t="s">
        <v>24</v>
      </c>
      <c r="L29" s="1" t="s">
        <v>25</v>
      </c>
      <c r="M29" s="1" t="s">
        <v>277</v>
      </c>
      <c r="N29" s="1" t="s">
        <v>25</v>
      </c>
      <c r="O29" s="1" t="s">
        <v>277</v>
      </c>
      <c r="P29">
        <v>2</v>
      </c>
      <c r="Q29" s="9" t="str">
        <f>RIGHT(VLOOKUP(C29,'EsteSi-AquiSePegaLaData'!C:F,4,0),LEN(VLOOKUP(C29,'EsteSi-AquiSePegaLaData'!C:F,4,0))-LEN(TRIM(C29))-26)</f>
        <v xml:space="preserve"> _x000D_
DELETE FROM mst_Empresas;</v>
      </c>
      <c r="R29" s="6" t="str">
        <f t="shared" si="5"/>
        <v>INSERT INTO mst_QuerysSqlite VALUES('01','028','LIMPIAR TABLA mst_Empresas','0','999','-- Id: 028 / NombreQuery: LIMPIAR TABLA mst_Empresas  _x000D_
DELETE FROM mst_Empresas;','0','NONQUERY','mst_Empresas','DELETE','AC','44363337',GETDATE(),'44363337',GETDATE())</v>
      </c>
    </row>
    <row r="30" spans="1:18" hidden="1" x14ac:dyDescent="0.35">
      <c r="A30" s="1" t="s">
        <v>15</v>
      </c>
      <c r="B30" s="1" t="s">
        <v>161</v>
      </c>
      <c r="C30" s="1" t="s">
        <v>282</v>
      </c>
      <c r="D30" s="1" t="s">
        <v>18</v>
      </c>
      <c r="E30">
        <v>999</v>
      </c>
      <c r="F30" t="str">
        <f t="shared" si="3"/>
        <v>-- Id: 029 / NombreQuery: LISTAR mst_Empresas  _x000D_
SELECT *_x000D_
  FROM mst_Empresas;</v>
      </c>
      <c r="G30" s="1">
        <f t="shared" si="4"/>
        <v>0</v>
      </c>
      <c r="H30" s="1" t="s">
        <v>135</v>
      </c>
      <c r="I30" s="1" t="s">
        <v>31</v>
      </c>
      <c r="J30" s="1" t="s">
        <v>126</v>
      </c>
      <c r="K30" s="1" t="s">
        <v>24</v>
      </c>
      <c r="L30" s="1" t="s">
        <v>25</v>
      </c>
      <c r="M30" s="1" t="s">
        <v>284</v>
      </c>
      <c r="N30" s="1" t="s">
        <v>25</v>
      </c>
      <c r="O30" s="1" t="s">
        <v>284</v>
      </c>
      <c r="P30">
        <v>2</v>
      </c>
      <c r="Q30" s="9" t="str">
        <f>RIGHT(VLOOKUP(C30,'EsteSi-AquiSePegaLaData'!C:F,4,0),LEN(VLOOKUP(C30,'EsteSi-AquiSePegaLaData'!C:F,4,0))-LEN(TRIM(C30))-26)</f>
        <v xml:space="preserve"> _x000D_
SELECT *_x000D_
  FROM mst_Empresas;</v>
      </c>
      <c r="R30" s="6" t="str">
        <f t="shared" si="5"/>
        <v>INSERT INTO mst_QuerysSqlite VALUES('01','029','LISTAR mst_Empresas','0','999','-- Id: 029 / NombreQuery: LISTAR mst_Empresas  _x000D_
SELECT *_x000D_
  FROM mst_Empresas;','0','DATATABLE','mst_Empresas','READ','AC','44363337',GETDATE(),'44363337',GETDATE())</v>
      </c>
    </row>
    <row r="31" spans="1:18" hidden="1" x14ac:dyDescent="0.35">
      <c r="A31" s="1" t="s">
        <v>15</v>
      </c>
      <c r="B31" s="1" t="s">
        <v>165</v>
      </c>
      <c r="C31" s="1" t="s">
        <v>286</v>
      </c>
      <c r="D31" s="1" t="s">
        <v>18</v>
      </c>
      <c r="E31">
        <v>999</v>
      </c>
      <c r="F31" t="str">
        <f t="shared" si="3"/>
        <v>-- Id: 030 / NombreQuery: OBTENER mst_Empresas  _x000D_
SELECT *_x000D_
  FROM mst_Empresas_x000D_
 WHERE Id = ?;</v>
      </c>
      <c r="G31" s="1">
        <f t="shared" si="4"/>
        <v>1</v>
      </c>
      <c r="H31" s="1" t="s">
        <v>135</v>
      </c>
      <c r="I31" s="1" t="s">
        <v>31</v>
      </c>
      <c r="J31" s="1" t="s">
        <v>126</v>
      </c>
      <c r="K31" s="1" t="s">
        <v>24</v>
      </c>
      <c r="L31" s="1" t="s">
        <v>25</v>
      </c>
      <c r="M31" s="1" t="s">
        <v>284</v>
      </c>
      <c r="N31" s="1" t="s">
        <v>25</v>
      </c>
      <c r="O31" s="1" t="s">
        <v>284</v>
      </c>
      <c r="P31">
        <v>2</v>
      </c>
      <c r="Q31" s="9" t="str">
        <f>RIGHT(VLOOKUP(C31,'EsteSi-AquiSePegaLaData'!C:F,4,0),LEN(VLOOKUP(C31,'EsteSi-AquiSePegaLaData'!C:F,4,0))-LEN(TRIM(C31))-26)</f>
        <v xml:space="preserve"> _x000D_
SELECT *_x000D_
  FROM mst_Empresas_x000D_
 WHERE Id = ?;</v>
      </c>
      <c r="R31" s="6" t="str">
        <f t="shared" si="5"/>
        <v>INSERT INTO mst_QuerysSqlite VALUES('01','030','OBTENER mst_Empresas','0','999','-- Id: 030 / NombreQuery: OBTENER mst_Empresas  _x000D_
SELECT *_x000D_
  FROM mst_Empresas_x000D_
 WHERE Id = ?;','1','DATATABLE','mst_Empresas','READ','AC','44363337',GETDATE(),'44363337',GETDATE())</v>
      </c>
    </row>
    <row r="32" spans="1:18" hidden="1" x14ac:dyDescent="0.35">
      <c r="A32" s="1" t="s">
        <v>15</v>
      </c>
      <c r="B32" s="1" t="s">
        <v>168</v>
      </c>
      <c r="C32" s="1" t="s">
        <v>33</v>
      </c>
      <c r="D32" s="1" t="s">
        <v>18</v>
      </c>
      <c r="E32">
        <v>3</v>
      </c>
      <c r="F32" t="str">
        <f t="shared" si="3"/>
        <v>-- Id: 031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G32" s="1">
        <f t="shared" si="4"/>
        <v>0</v>
      </c>
      <c r="H32" s="1" t="s">
        <v>21</v>
      </c>
      <c r="I32" s="1" t="s">
        <v>36</v>
      </c>
      <c r="J32" s="1" t="s">
        <v>23</v>
      </c>
      <c r="K32" s="1" t="s">
        <v>24</v>
      </c>
      <c r="L32" s="1" t="s">
        <v>25</v>
      </c>
      <c r="M32" s="1" t="s">
        <v>37</v>
      </c>
      <c r="N32" s="1" t="s">
        <v>25</v>
      </c>
      <c r="O32" s="1" t="s">
        <v>37</v>
      </c>
      <c r="P32">
        <v>3</v>
      </c>
      <c r="Q32" s="9" t="str">
        <f>RIGHT(VLOOKUP(C32,'EsteSi-AquiSePegaLaData'!C:F,4,0),LEN(VLOOKUP(C32,'EsteSi-AquiSePegaLaData'!C:F,4,0))-LEN(TRIM(C32))-26)</f>
        <v xml:space="preserve">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v>
      </c>
      <c r="R32" s="6" t="str">
        <f t="shared" si="5"/>
        <v>INSERT INTO mst_QuerysSqlite VALUES('01','031','CREAR TABLA mst_Modulos','0','3','-- Id: 031 / NombreQuery: CREAR TABLA mst_Modulos  _x000D_
CREATE TABLE IF NOT EXISTS mst_Modulos (_x000D_
    Id                     TINYINT,_x000D_
    Dex                    VARCHAR (300) NOT NULL,_x000D_
    Icono                  TEXT,_x000D_
    IdEstado               VARCHAR (3)   NOT NULL,_x000D_
    FechaHoraCreacion      DATETIME      NOT NULL,_x000D_
    FechaHoraActualizacion DATETIME      NOT NULL,_x000D_
    PRIMARY KEY (_x000D_
        Id_x000D_
    ),_x000D_
    FOREIGN KEY (_x000D_
        IdEstado_x000D_
    )_x000D_
    REFERENCES mst_Estados (Id) _x000D_
);','0','NONQUERY','mst_Modulos','CREATE TABLE','AC','44363337',GETDATE(),'44363337',GETDATE())</v>
      </c>
    </row>
    <row r="33" spans="1:18" hidden="1" x14ac:dyDescent="0.35">
      <c r="A33" s="1" t="s">
        <v>15</v>
      </c>
      <c r="B33" s="1" t="s">
        <v>172</v>
      </c>
      <c r="C33" s="1" t="s">
        <v>353</v>
      </c>
      <c r="D33" s="1" t="s">
        <v>18</v>
      </c>
      <c r="E33">
        <v>999</v>
      </c>
      <c r="F33" t="str">
        <f t="shared" si="3"/>
        <v>-- Id: 032 / NombreQuery: ACTUALIZAR mst_Modulos  _x000D_
UPDATE mst_Modulos_x000D_
   SET Dex = ?,_x000D_
       Icono = ?,_x000D_
       IdEstado = ?,_x000D_
       --IdUsuarioActualiza = ?,_x000D_
       FechaHoraActualizacion = DATETIME(''now'',''localtime'') _x000D_
 WHERE Id = ?;</v>
      </c>
      <c r="G33" s="1">
        <f t="shared" si="4"/>
        <v>5</v>
      </c>
      <c r="H33" s="1" t="s">
        <v>21</v>
      </c>
      <c r="I33" s="1" t="s">
        <v>36</v>
      </c>
      <c r="J33" s="1" t="s">
        <v>131</v>
      </c>
      <c r="K33" s="1" t="s">
        <v>24</v>
      </c>
      <c r="L33" s="1" t="s">
        <v>25</v>
      </c>
      <c r="M33" s="1" t="s">
        <v>351</v>
      </c>
      <c r="N33" s="1" t="s">
        <v>25</v>
      </c>
      <c r="O33" s="1" t="s">
        <v>351</v>
      </c>
      <c r="P33">
        <v>3</v>
      </c>
      <c r="Q33" s="9" t="str">
        <f>RIGHT(VLOOKUP(C33,'EsteSi-AquiSePegaLaData'!C:F,4,0),LEN(VLOOKUP(C33,'EsteSi-AquiSePegaLaData'!C:F,4,0))-LEN(TRIM(C33))-26)</f>
        <v xml:space="preserve"> _x000D_
UPDATE mst_Modulos_x000D_
   SET Dex = ?,_x000D_
       Icono = ?,_x000D_
       IdEstado = ?,_x000D_
       --IdUsuarioActualiza = ?,_x000D_
       FechaHoraActualizacion = DATETIME(''now'',''localtime'') _x000D_
 WHERE Id = ?;</v>
      </c>
      <c r="R33" s="6" t="str">
        <f t="shared" si="5"/>
        <v>INSERT INTO mst_QuerysSqlite VALUES('01','032','ACTUALIZAR mst_Modulos','0','999','-- Id: 032 / NombreQuery: ACTUALIZAR mst_Modulos  _x000D_
UPDATE mst_Modulos_x000D_
   SET Dex = ?,_x000D_
       Icono = ?,_x000D_
       IdEstado = ?,_x000D_
       --IdUsuarioActualiza = ?,_x000D_
       FechaHoraActualizacion = DATETIME(''''now'''',''''localtime'''') _x000D_
 WHERE Id = ?;','5','NONQUERY','mst_Modulos','UPDATE','AC','44363337',GETDATE(),'44363337',GETDATE())</v>
      </c>
    </row>
    <row r="34" spans="1:18" hidden="1" x14ac:dyDescent="0.35">
      <c r="A34" s="1" t="s">
        <v>15</v>
      </c>
      <c r="B34" s="1" t="s">
        <v>175</v>
      </c>
      <c r="C34" s="1" t="s">
        <v>356</v>
      </c>
      <c r="D34" s="1" t="s">
        <v>18</v>
      </c>
      <c r="E34">
        <v>999</v>
      </c>
      <c r="F34" t="str">
        <f t="shared" si="3"/>
        <v>-- Id: 033 / NombreQuery: CLAVE VALOR mst_Modulos  _x000D_
SELECT Id Clave,_x000D_
       Dex Valor,_x000D_
       Id || '' | '' || Dex Concatenado_x000D_
  FROM mst_Modulos;</v>
      </c>
      <c r="G34" s="1">
        <f t="shared" si="4"/>
        <v>0</v>
      </c>
      <c r="H34" s="1" t="s">
        <v>135</v>
      </c>
      <c r="I34" s="1" t="s">
        <v>36</v>
      </c>
      <c r="J34" s="1" t="s">
        <v>126</v>
      </c>
      <c r="K34" s="1" t="s">
        <v>24</v>
      </c>
      <c r="L34" s="1" t="s">
        <v>25</v>
      </c>
      <c r="M34" s="1" t="s">
        <v>358</v>
      </c>
      <c r="N34" s="1" t="s">
        <v>25</v>
      </c>
      <c r="O34" s="1" t="s">
        <v>358</v>
      </c>
      <c r="P34">
        <v>3</v>
      </c>
      <c r="Q34" s="9" t="str">
        <f>RIGHT(VLOOKUP(C34,'EsteSi-AquiSePegaLaData'!C:F,4,0),LEN(VLOOKUP(C34,'EsteSi-AquiSePegaLaData'!C:F,4,0))-LEN(TRIM(C34))-26)</f>
        <v xml:space="preserve"> _x000D_
SELECT Id Clave,_x000D_
       Dex Valor,_x000D_
       Id || '' | '' || Dex Concatenado_x000D_
  FROM mst_Modulos;</v>
      </c>
      <c r="R34" s="6" t="str">
        <f t="shared" si="5"/>
        <v>INSERT INTO mst_QuerysSqlite VALUES('01','033','CLAVE VALOR mst_Modulos','0','999','-- Id: 033 / NombreQuery: CLAVE VALOR mst_Modulos  _x000D_
SELECT Id Clave,_x000D_
       Dex Valor,_x000D_
       Id || '''' | '''' || Dex Concatenado_x000D_
  FROM mst_Modulos;','0','DATATABLE','mst_Modulos','READ','AC','44363337',GETDATE(),'44363337',GETDATE())</v>
      </c>
    </row>
    <row r="35" spans="1:18" hidden="1" x14ac:dyDescent="0.35">
      <c r="A35" s="1" t="s">
        <v>15</v>
      </c>
      <c r="B35" s="1" t="s">
        <v>179</v>
      </c>
      <c r="C35" s="1" t="s">
        <v>360</v>
      </c>
      <c r="D35" s="1" t="s">
        <v>18</v>
      </c>
      <c r="E35">
        <v>999</v>
      </c>
      <c r="F35" t="str">
        <f t="shared" si="3"/>
        <v>-- Id: 034 / NombreQuery: DESCARGAR DATA mst_Modulos  _x000D_
EXEC sp_Dgm_Gen_ListarModulos</v>
      </c>
      <c r="G35" s="1">
        <f t="shared" si="4"/>
        <v>0</v>
      </c>
      <c r="H35" s="1" t="s">
        <v>135</v>
      </c>
      <c r="I35" s="1" t="s">
        <v>36</v>
      </c>
      <c r="J35" s="1" t="s">
        <v>126</v>
      </c>
      <c r="K35" s="1" t="s">
        <v>24</v>
      </c>
      <c r="L35" s="1" t="s">
        <v>25</v>
      </c>
      <c r="M35" s="1" t="s">
        <v>358</v>
      </c>
      <c r="N35" s="1" t="s">
        <v>25</v>
      </c>
      <c r="O35" s="1" t="s">
        <v>358</v>
      </c>
      <c r="P35">
        <v>3</v>
      </c>
      <c r="Q35" s="9" t="str">
        <f>RIGHT(VLOOKUP(C35,'EsteSi-AquiSePegaLaData'!C:F,4,0),LEN(VLOOKUP(C35,'EsteSi-AquiSePegaLaData'!C:F,4,0))-LEN(TRIM(C35))-26)</f>
        <v xml:space="preserve"> _x000D_
EXEC sp_Dgm_Gen_ListarModulos</v>
      </c>
      <c r="R35" s="6" t="str">
        <f t="shared" si="5"/>
        <v>INSERT INTO mst_QuerysSqlite VALUES('01','034','DESCARGAR DATA mst_Modulos','0','999','-- Id: 034 / NombreQuery: DESCARGAR DATA mst_Modulos  _x000D_
EXEC sp_Dgm_Gen_ListarModulos','0','DATATABLE','mst_Modulos','READ','AC','44363337',GETDATE(),'44363337',GETDATE())</v>
      </c>
    </row>
    <row r="36" spans="1:18" hidden="1" x14ac:dyDescent="0.35">
      <c r="A36" s="1" t="s">
        <v>15</v>
      </c>
      <c r="B36" s="1" t="s">
        <v>182</v>
      </c>
      <c r="C36" s="1" t="s">
        <v>363</v>
      </c>
      <c r="D36" s="1" t="s">
        <v>18</v>
      </c>
      <c r="E36">
        <v>999</v>
      </c>
      <c r="F36" t="str">
        <f t="shared" si="3"/>
        <v>-- Id: 035 / NombreQuery: ELIMINAR mst_Modulos  _x000D_
DELETE FROM mst_Modulos_x000D_
      WHERE Id = ?;</v>
      </c>
      <c r="G36" s="1">
        <f t="shared" si="4"/>
        <v>1</v>
      </c>
      <c r="H36" s="1" t="s">
        <v>21</v>
      </c>
      <c r="I36" s="1" t="s">
        <v>36</v>
      </c>
      <c r="J36" s="1" t="s">
        <v>143</v>
      </c>
      <c r="K36" s="1" t="s">
        <v>24</v>
      </c>
      <c r="L36" s="1" t="s">
        <v>25</v>
      </c>
      <c r="M36" s="1" t="s">
        <v>365</v>
      </c>
      <c r="N36" s="1" t="s">
        <v>25</v>
      </c>
      <c r="O36" s="1" t="s">
        <v>365</v>
      </c>
      <c r="P36">
        <v>3</v>
      </c>
      <c r="Q36" s="9" t="str">
        <f>RIGHT(VLOOKUP(C36,'EsteSi-AquiSePegaLaData'!C:F,4,0),LEN(VLOOKUP(C36,'EsteSi-AquiSePegaLaData'!C:F,4,0))-LEN(TRIM(C36))-26)</f>
        <v xml:space="preserve"> _x000D_
DELETE FROM mst_Modulos_x000D_
      WHERE Id = ?;</v>
      </c>
      <c r="R36" s="6" t="str">
        <f t="shared" si="5"/>
        <v>INSERT INTO mst_QuerysSqlite VALUES('01','035','ELIMINAR mst_Modulos','0','999','-- Id: 035 / NombreQuery: ELIMINAR mst_Modulos  _x000D_
DELETE FROM mst_Modulos_x000D_
      WHERE Id = ?;','1','NONQUERY','mst_Modulos','DELETE','AC','44363337',GETDATE(),'44363337',GETDATE())</v>
      </c>
    </row>
    <row r="37" spans="1:18" hidden="1" x14ac:dyDescent="0.35">
      <c r="A37" s="1" t="s">
        <v>15</v>
      </c>
      <c r="B37" s="1" t="s">
        <v>186</v>
      </c>
      <c r="C37" s="1" t="s">
        <v>367</v>
      </c>
      <c r="D37" s="1" t="s">
        <v>18</v>
      </c>
      <c r="E37">
        <v>999</v>
      </c>
      <c r="F37" t="str">
        <f t="shared" si="3"/>
        <v>-- Id: 036 / NombreQuery: ELIMINAR TABLA mst_Modulos  _x000D_
DROP TABLE IF EXISTS mst_Modulos;</v>
      </c>
      <c r="G37" s="1">
        <f t="shared" si="4"/>
        <v>0</v>
      </c>
      <c r="H37" s="1" t="s">
        <v>21</v>
      </c>
      <c r="I37" s="1" t="s">
        <v>36</v>
      </c>
      <c r="J37" s="1" t="s">
        <v>148</v>
      </c>
      <c r="K37" s="1" t="s">
        <v>24</v>
      </c>
      <c r="L37" s="1" t="s">
        <v>25</v>
      </c>
      <c r="M37" s="1" t="s">
        <v>365</v>
      </c>
      <c r="N37" s="1" t="s">
        <v>25</v>
      </c>
      <c r="O37" s="1" t="s">
        <v>365</v>
      </c>
      <c r="P37">
        <v>3</v>
      </c>
      <c r="Q37" s="9" t="str">
        <f>RIGHT(VLOOKUP(C37,'EsteSi-AquiSePegaLaData'!C:F,4,0),LEN(VLOOKUP(C37,'EsteSi-AquiSePegaLaData'!C:F,4,0))-LEN(TRIM(C37))-26)</f>
        <v xml:space="preserve"> _x000D_
DROP TABLE IF EXISTS mst_Modulos;</v>
      </c>
      <c r="R37" s="6" t="str">
        <f t="shared" si="5"/>
        <v>INSERT INTO mst_QuerysSqlite VALUES('01','036','ELIMINAR TABLA mst_Modulos','0','999','-- Id: 036 / NombreQuery: ELIMINAR TABLA mst_Modulos  _x000D_
DROP TABLE IF EXISTS mst_Modulos;','0','NONQUERY','mst_Modulos','DELETE TABLE','AC','44363337',GETDATE(),'44363337',GETDATE())</v>
      </c>
    </row>
    <row r="38" spans="1:18" hidden="1" x14ac:dyDescent="0.35">
      <c r="A38" s="1" t="s">
        <v>15</v>
      </c>
      <c r="B38" s="1" t="s">
        <v>189</v>
      </c>
      <c r="C38" s="1" t="s">
        <v>370</v>
      </c>
      <c r="D38" s="1" t="s">
        <v>18</v>
      </c>
      <c r="E38">
        <v>999</v>
      </c>
      <c r="F38" t="str">
        <f t="shared" si="3"/>
        <v>-- Id: 037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38" s="1">
        <f t="shared" si="4"/>
        <v>6</v>
      </c>
      <c r="H38" s="1" t="s">
        <v>21</v>
      </c>
      <c r="I38" s="1" t="s">
        <v>36</v>
      </c>
      <c r="J38" s="1" t="s">
        <v>152</v>
      </c>
      <c r="K38" s="1" t="s">
        <v>24</v>
      </c>
      <c r="L38" s="1" t="s">
        <v>25</v>
      </c>
      <c r="M38" s="1" t="s">
        <v>372</v>
      </c>
      <c r="N38" s="1" t="s">
        <v>25</v>
      </c>
      <c r="O38" s="1" t="s">
        <v>372</v>
      </c>
      <c r="P38">
        <v>3</v>
      </c>
      <c r="Q38" s="9" t="str">
        <f>RIGHT(VLOOKUP(C38,'EsteSi-AquiSePegaLaData'!C:F,4,0),LEN(VLOOKUP(C38,'EsteSi-AquiSePegaLaData'!C:F,4,0))-LEN(TRIM(C38))-26)</f>
        <v xml:space="preserve">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38" s="6" t="str">
        <f t="shared" si="5"/>
        <v>INSERT INTO mst_QuerysSqlite VALUES('01','037','INSERTAR mst_Modulos','0','999','-- Id: 037 / NombreQuery: INSERTAR mst_Modulos  _x000D_
INSERT INTO mst_Modulos VALUES (_x000D_
                           ?,-- Id                     TINYINT       PRIMARY KEY,_x000D_
                           ?,-- Dex                    VARCHAR (300) NOT NULL,_x000D_
                           ?,-- Icono                  TEXT,_x000D_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);','6','NONQUERY','mst_Modulos','CREATE','AC','44363337',GETDATE(),'44363337',GETDATE())</v>
      </c>
    </row>
    <row r="39" spans="1:18" hidden="1" x14ac:dyDescent="0.35">
      <c r="A39" s="1" t="s">
        <v>15</v>
      </c>
      <c r="B39" s="1" t="s">
        <v>193</v>
      </c>
      <c r="C39" s="1" t="s">
        <v>374</v>
      </c>
      <c r="D39" s="1" t="s">
        <v>18</v>
      </c>
      <c r="E39">
        <v>999</v>
      </c>
      <c r="F39" t="str">
        <f t="shared" si="3"/>
        <v>-- Id: 038 / NombreQuery: LIMPIAR TABLA mst_Modulos  _x000D_
DELETE FROM mst_Modulos;</v>
      </c>
      <c r="G39" s="1">
        <f t="shared" si="4"/>
        <v>0</v>
      </c>
      <c r="H39" s="1" t="s">
        <v>21</v>
      </c>
      <c r="I39" s="1" t="s">
        <v>36</v>
      </c>
      <c r="J39" s="1" t="s">
        <v>143</v>
      </c>
      <c r="K39" s="1" t="s">
        <v>24</v>
      </c>
      <c r="L39" s="1" t="s">
        <v>25</v>
      </c>
      <c r="M39" s="1" t="s">
        <v>376</v>
      </c>
      <c r="N39" s="1" t="s">
        <v>25</v>
      </c>
      <c r="O39" s="1" t="s">
        <v>376</v>
      </c>
      <c r="P39">
        <v>3</v>
      </c>
      <c r="Q39" s="9" t="str">
        <f>RIGHT(VLOOKUP(C39,'EsteSi-AquiSePegaLaData'!C:F,4,0),LEN(VLOOKUP(C39,'EsteSi-AquiSePegaLaData'!C:F,4,0))-LEN(TRIM(C39))-26)</f>
        <v xml:space="preserve"> _x000D_
DELETE FROM mst_Modulos;</v>
      </c>
      <c r="R39" s="6" t="str">
        <f t="shared" si="5"/>
        <v>INSERT INTO mst_QuerysSqlite VALUES('01','038','LIMPIAR TABLA mst_Modulos','0','999','-- Id: 038 / NombreQuery: LIMPIAR TABLA mst_Modulos  _x000D_
DELETE FROM mst_Modulos;','0','NONQUERY','mst_Modulos','DELETE','AC','44363337',GETDATE(),'44363337',GETDATE())</v>
      </c>
    </row>
    <row r="40" spans="1:18" hidden="1" x14ac:dyDescent="0.35">
      <c r="A40" s="1" t="s">
        <v>15</v>
      </c>
      <c r="B40" s="1" t="s">
        <v>196</v>
      </c>
      <c r="C40" s="1" t="s">
        <v>378</v>
      </c>
      <c r="D40" s="1" t="s">
        <v>18</v>
      </c>
      <c r="E40">
        <v>999</v>
      </c>
      <c r="F40" t="str">
        <f t="shared" si="3"/>
        <v>-- Id: 039 / NombreQuery: LISTAR mst_Modulos  _x000D_
SELECT Id,_x000D_
       Dex_x000D_
  FROM mst_Modulos_x000D_
 WHERE IdEstado = ''AC'' AND _x000D_
       Id &lt;&gt; 0 AND _x000D_
       IdEmpresa = ?;</v>
      </c>
      <c r="G40" s="1">
        <f t="shared" si="4"/>
        <v>1</v>
      </c>
      <c r="H40" s="1" t="s">
        <v>135</v>
      </c>
      <c r="I40" s="1" t="s">
        <v>36</v>
      </c>
      <c r="J40" s="1" t="s">
        <v>126</v>
      </c>
      <c r="K40" s="1" t="s">
        <v>24</v>
      </c>
      <c r="L40" s="1" t="s">
        <v>25</v>
      </c>
      <c r="M40" s="1" t="s">
        <v>376</v>
      </c>
      <c r="N40" s="1" t="s">
        <v>25</v>
      </c>
      <c r="O40" s="1" t="s">
        <v>376</v>
      </c>
      <c r="P40">
        <v>3</v>
      </c>
      <c r="Q40" s="9" t="str">
        <f>RIGHT(VLOOKUP(C40,'EsteSi-AquiSePegaLaData'!C:F,4,0),LEN(VLOOKUP(C40,'EsteSi-AquiSePegaLaData'!C:F,4,0))-LEN(TRIM(C40))-26)</f>
        <v xml:space="preserve"> _x000D_
SELECT Id,_x000D_
       Dex_x000D_
  FROM mst_Modulos_x000D_
 WHERE IdEstado = ''AC'' AND _x000D_
       Id &lt;&gt; 0 AND _x000D_
       IdEmpresa = ?;</v>
      </c>
      <c r="R40" s="6" t="str">
        <f t="shared" si="5"/>
        <v>INSERT INTO mst_QuerysSqlite VALUES('01','039','LISTAR mst_Modulos','0','999','-- Id: 039 / NombreQuery: LISTAR mst_Modulos  _x000D_
SELECT Id,_x000D_
       Dex_x000D_
  FROM mst_Modulos_x000D_
 WHERE IdEstado = ''''AC'''' AND _x000D_
       Id &lt;&gt; 0 AND _x000D_
       IdEmpresa = ?;','1','DATATABLE','mst_Modulos','READ','AC','44363337',GETDATE(),'44363337',GETDATE())</v>
      </c>
    </row>
    <row r="41" spans="1:18" hidden="1" x14ac:dyDescent="0.35">
      <c r="A41" s="1" t="s">
        <v>15</v>
      </c>
      <c r="B41" s="1" t="s">
        <v>200</v>
      </c>
      <c r="C41" s="1" t="s">
        <v>381</v>
      </c>
      <c r="D41" s="1" t="s">
        <v>18</v>
      </c>
      <c r="E41">
        <v>999</v>
      </c>
      <c r="F41" t="str">
        <f t="shared" si="3"/>
        <v>-- Id: 040 / NombreQuery: OBTENER mst_Modulos  _x000D_
SELECT *_x000D_
  FROM mst_Modulos_x000D_
 WHERE Id = ?;</v>
      </c>
      <c r="G41" s="1">
        <f t="shared" si="4"/>
        <v>1</v>
      </c>
      <c r="H41" s="1" t="s">
        <v>135</v>
      </c>
      <c r="I41" s="1" t="s">
        <v>36</v>
      </c>
      <c r="J41" s="1" t="s">
        <v>126</v>
      </c>
      <c r="K41" s="1" t="s">
        <v>24</v>
      </c>
      <c r="L41" s="1" t="s">
        <v>25</v>
      </c>
      <c r="M41" s="1" t="s">
        <v>383</v>
      </c>
      <c r="N41" s="1" t="s">
        <v>25</v>
      </c>
      <c r="O41" s="1" t="s">
        <v>383</v>
      </c>
      <c r="P41">
        <v>3</v>
      </c>
      <c r="Q41" s="9" t="str">
        <f>RIGHT(VLOOKUP(C41,'EsteSi-AquiSePegaLaData'!C:F,4,0),LEN(VLOOKUP(C41,'EsteSi-AquiSePegaLaData'!C:F,4,0))-LEN(TRIM(C41))-26)</f>
        <v xml:space="preserve"> _x000D_
SELECT *_x000D_
  FROM mst_Modulos_x000D_
 WHERE Id = ?;</v>
      </c>
      <c r="R41" s="6" t="str">
        <f t="shared" si="5"/>
        <v>INSERT INTO mst_QuerysSqlite VALUES('01','040','OBTENER mst_Modulos','0','999','-- Id: 040 / NombreQuery: OBTENER mst_Modulos  _x000D_
SELECT *_x000D_
  FROM mst_Modulos_x000D_
 WHERE Id = ?;','1','DATATABLE','mst_Modulos','READ','AC','44363337',GETDATE(),'44363337',GETDATE())</v>
      </c>
    </row>
    <row r="42" spans="1:18" hidden="1" x14ac:dyDescent="0.35">
      <c r="A42" s="1" t="s">
        <v>15</v>
      </c>
      <c r="B42" s="1" t="s">
        <v>203</v>
      </c>
      <c r="C42" s="1" t="s">
        <v>39</v>
      </c>
      <c r="D42" s="1" t="s">
        <v>18</v>
      </c>
      <c r="E42">
        <v>4</v>
      </c>
      <c r="F42" t="str">
        <f t="shared" si="3"/>
        <v>-- Id: 041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G42" s="1">
        <f t="shared" si="4"/>
        <v>0</v>
      </c>
      <c r="H42" s="1" t="s">
        <v>21</v>
      </c>
      <c r="I42" s="1" t="s">
        <v>42</v>
      </c>
      <c r="J42" s="1" t="s">
        <v>23</v>
      </c>
      <c r="K42" s="1" t="s">
        <v>24</v>
      </c>
      <c r="L42" s="1" t="s">
        <v>25</v>
      </c>
      <c r="M42" s="1" t="s">
        <v>37</v>
      </c>
      <c r="N42" s="1" t="s">
        <v>25</v>
      </c>
      <c r="O42" s="1" t="s">
        <v>37</v>
      </c>
      <c r="P42">
        <v>4</v>
      </c>
      <c r="Q42" s="9" t="str">
        <f>RIGHT(VLOOKUP(C42,'EsteSi-AquiSePegaLaData'!C:F,4,0),LEN(VLOOKUP(C42,'EsteSi-AquiSePegaLaData'!C:F,4,0))-LEN(TRIM(C42))-26)</f>
        <v xml:space="preserve">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v>
      </c>
      <c r="R42" s="6" t="str">
        <f t="shared" si="5"/>
        <v>INSERT INTO mst_QuerysSqlite VALUES('01','041','CREAR TABLA mst_Dias','0','4','-- Id: 041 / NombreQuery: CREAR TABLA mst_Dias  _x000D_
CREATE TABLE IF NOT EXISTS mst_Dias (_x000D_
   Dia                DATE         PRIMARY KEY,_x000D_
   Semana             INT,_x000D_
   Mes                INT,_x000D_
   Anio               VARCHAR (4),_x000D_
   NombreDia          VARCHAR (10),_x000D_
   NombreDiaCorto     CHAR (1),_x000D_
   NombreMes          VARCHAR (10),_x000D_
   SemanaNisira       VARCHAR (2),_x000D_
   Periodo            VARCHAR (6),_x000D_
   InicioSemanaNisira DATE,_x000D_
   FinSemanaNisira    DATE,_x000D_
   InicioPeriodo      DATE,_x000D_
   FinPeriodo         DATE_x000D_
);','0','NONQUERY','mst_Dias','CREATE TABLE','AC','44363337',GETDATE(),'44363337',GETDATE())</v>
      </c>
    </row>
    <row r="43" spans="1:18" hidden="1" x14ac:dyDescent="0.35">
      <c r="A43" s="1" t="s">
        <v>15</v>
      </c>
      <c r="B43" s="1" t="s">
        <v>207</v>
      </c>
      <c r="C43" s="1" t="s">
        <v>229</v>
      </c>
      <c r="D43" s="1" t="s">
        <v>18</v>
      </c>
      <c r="E43">
        <v>999</v>
      </c>
      <c r="F43" t="str">
        <f t="shared" si="3"/>
        <v>-- Id: 042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G43" s="1">
        <f t="shared" si="4"/>
        <v>13</v>
      </c>
      <c r="H43" s="1" t="s">
        <v>21</v>
      </c>
      <c r="I43" s="1" t="s">
        <v>42</v>
      </c>
      <c r="J43" s="1" t="s">
        <v>131</v>
      </c>
      <c r="K43" s="1" t="s">
        <v>24</v>
      </c>
      <c r="L43" s="1" t="s">
        <v>25</v>
      </c>
      <c r="M43" s="1" t="s">
        <v>231</v>
      </c>
      <c r="N43" s="1" t="s">
        <v>25</v>
      </c>
      <c r="O43" s="1" t="s">
        <v>231</v>
      </c>
      <c r="P43">
        <v>4</v>
      </c>
      <c r="Q43" s="9" t="str">
        <f>RIGHT(VLOOKUP(C43,'EsteSi-AquiSePegaLaData'!C:F,4,0),LEN(VLOOKUP(C43,'EsteSi-AquiSePegaLaData'!C:F,4,0))-LEN(TRIM(C43))-26)</f>
        <v xml:space="preserve">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v>
      </c>
      <c r="R43" s="6" t="str">
        <f t="shared" si="5"/>
        <v>INSERT INTO mst_QuerysSqlite VALUES('01','042','ACTUALIZAR mst_Dias','0','999','-- Id: 042 / NombreQuery: ACTUALIZAR mst_Dias  _x000D_
UPDATE mst_Dias_x000D_
   SET _x000D_
       Semana = ?,_x000D_
       Mes = ?,_x000D_
       Anio = ?,_x000D_
       NombreDia = ?,_x000D_
       NombreDiaCorto = ?,_x000D_
       NombreMes = ?,_x000D_
       SemanaNisira = ?,_x000D_
       Periodo = ?,_x000D_
       InicioSemanaNisira = ?,_x000D_
       FinSemanaNisira = ?,_x000D_
       InicioPeriodo = ?,_x000D_
       FinPeriodo = ?_x000D_
 WHERE Dia = ?;','13','NONQUERY','mst_Dias','UPDATE','AC','44363337',GETDATE(),'44363337',GETDATE())</v>
      </c>
    </row>
    <row r="44" spans="1:18" hidden="1" x14ac:dyDescent="0.35">
      <c r="A44" s="1" t="s">
        <v>15</v>
      </c>
      <c r="B44" s="1" t="s">
        <v>210</v>
      </c>
      <c r="C44" s="1" t="s">
        <v>233</v>
      </c>
      <c r="D44" s="1" t="s">
        <v>18</v>
      </c>
      <c r="E44">
        <v>999</v>
      </c>
      <c r="F44" t="str">
        <f t="shared" si="3"/>
        <v>-- Id: 043 / NombreQuery: DESCARGAR DATA mst_Dias  _x000D_
EXEC sp_Dgm_Gen_ListarDias</v>
      </c>
      <c r="G44" s="1">
        <f t="shared" si="4"/>
        <v>0</v>
      </c>
      <c r="H44" s="1" t="s">
        <v>135</v>
      </c>
      <c r="I44" s="1" t="s">
        <v>42</v>
      </c>
      <c r="J44" s="1" t="s">
        <v>126</v>
      </c>
      <c r="K44" s="1" t="s">
        <v>24</v>
      </c>
      <c r="L44" s="1" t="s">
        <v>25</v>
      </c>
      <c r="M44" s="1" t="s">
        <v>231</v>
      </c>
      <c r="N44" s="1" t="s">
        <v>25</v>
      </c>
      <c r="O44" s="1" t="s">
        <v>231</v>
      </c>
      <c r="P44">
        <v>4</v>
      </c>
      <c r="Q44" s="9" t="str">
        <f>RIGHT(VLOOKUP(C44,'EsteSi-AquiSePegaLaData'!C:F,4,0),LEN(VLOOKUP(C44,'EsteSi-AquiSePegaLaData'!C:F,4,0))-LEN(TRIM(C44))-26)</f>
        <v xml:space="preserve"> _x000D_
EXEC sp_Dgm_Gen_ListarDias</v>
      </c>
      <c r="R44" s="6" t="str">
        <f t="shared" si="5"/>
        <v>INSERT INTO mst_QuerysSqlite VALUES('01','043','DESCARGAR DATA mst_Dias','0','999','-- Id: 043 / NombreQuery: DESCARGAR DATA mst_Dias  _x000D_
EXEC sp_Dgm_Gen_ListarDias','0','DATATABLE','mst_Dias','READ','AC','44363337',GETDATE(),'44363337',GETDATE())</v>
      </c>
    </row>
    <row r="45" spans="1:18" hidden="1" x14ac:dyDescent="0.35">
      <c r="A45" s="1" t="s">
        <v>15</v>
      </c>
      <c r="B45" s="1" t="s">
        <v>214</v>
      </c>
      <c r="C45" s="1" t="s">
        <v>236</v>
      </c>
      <c r="D45" s="1" t="s">
        <v>18</v>
      </c>
      <c r="E45">
        <v>999</v>
      </c>
      <c r="F45" t="str">
        <f t="shared" si="3"/>
        <v>-- Id: 044 / NombreQuery: ELIMINAR mst_Dias  _x000D_
DELETE FROM mst_Dias_x000D_
      WHERE Dia = ?;</v>
      </c>
      <c r="G45" s="1">
        <f t="shared" si="4"/>
        <v>1</v>
      </c>
      <c r="H45" s="1" t="s">
        <v>21</v>
      </c>
      <c r="I45" s="1" t="s">
        <v>42</v>
      </c>
      <c r="J45" s="1" t="s">
        <v>143</v>
      </c>
      <c r="K45" s="1" t="s">
        <v>24</v>
      </c>
      <c r="L45" s="1" t="s">
        <v>25</v>
      </c>
      <c r="M45" s="1" t="s">
        <v>238</v>
      </c>
      <c r="N45" s="1" t="s">
        <v>25</v>
      </c>
      <c r="O45" s="1" t="s">
        <v>238</v>
      </c>
      <c r="P45">
        <v>4</v>
      </c>
      <c r="Q45" s="9" t="str">
        <f>RIGHT(VLOOKUP(C45,'EsteSi-AquiSePegaLaData'!C:F,4,0),LEN(VLOOKUP(C45,'EsteSi-AquiSePegaLaData'!C:F,4,0))-LEN(TRIM(C45))-26)</f>
        <v xml:space="preserve"> _x000D_
DELETE FROM mst_Dias_x000D_
      WHERE Dia = ?;</v>
      </c>
      <c r="R45" s="6" t="str">
        <f t="shared" si="5"/>
        <v>INSERT INTO mst_QuerysSqlite VALUES('01','044','ELIMINAR mst_Dias','0','999','-- Id: 044 / NombreQuery: ELIMINAR mst_Dias  _x000D_
DELETE FROM mst_Dias_x000D_
      WHERE Dia = ?;','1','NONQUERY','mst_Dias','DELETE','AC','44363337',GETDATE(),'44363337',GETDATE())</v>
      </c>
    </row>
    <row r="46" spans="1:18" hidden="1" x14ac:dyDescent="0.35">
      <c r="A46" s="1" t="s">
        <v>15</v>
      </c>
      <c r="B46" s="1" t="s">
        <v>217</v>
      </c>
      <c r="C46" s="1" t="s">
        <v>240</v>
      </c>
      <c r="D46" s="1" t="s">
        <v>18</v>
      </c>
      <c r="E46">
        <v>999</v>
      </c>
      <c r="F46" t="str">
        <f t="shared" si="3"/>
        <v>-- Id: 045 / NombreQuery: ELIMINAR TABLA mst_Dias  _x000D_
DROP TABLE IF EXISTS mst_Dias;</v>
      </c>
      <c r="G46" s="1">
        <f t="shared" si="4"/>
        <v>0</v>
      </c>
      <c r="H46" s="1" t="s">
        <v>21</v>
      </c>
      <c r="I46" s="1" t="s">
        <v>42</v>
      </c>
      <c r="J46" s="1" t="s">
        <v>148</v>
      </c>
      <c r="K46" s="1" t="s">
        <v>24</v>
      </c>
      <c r="L46" s="1" t="s">
        <v>25</v>
      </c>
      <c r="M46" s="1" t="s">
        <v>238</v>
      </c>
      <c r="N46" s="1" t="s">
        <v>25</v>
      </c>
      <c r="O46" s="1" t="s">
        <v>238</v>
      </c>
      <c r="P46">
        <v>4</v>
      </c>
      <c r="Q46" s="9" t="str">
        <f>RIGHT(VLOOKUP(C46,'EsteSi-AquiSePegaLaData'!C:F,4,0),LEN(VLOOKUP(C46,'EsteSi-AquiSePegaLaData'!C:F,4,0))-LEN(TRIM(C46))-26)</f>
        <v xml:space="preserve"> _x000D_
DROP TABLE IF EXISTS mst_Dias;</v>
      </c>
      <c r="R46" s="6" t="str">
        <f t="shared" si="5"/>
        <v>INSERT INTO mst_QuerysSqlite VALUES('01','045','ELIMINAR TABLA mst_Dias','0','999','-- Id: 045 / NombreQuery: ELIMINAR TABLA mst_Dias  _x000D_
DROP TABLE IF EXISTS mst_Dias;','0','NONQUERY','mst_Dias','DELETE TABLE','AC','44363337',GETDATE(),'44363337',GETDATE())</v>
      </c>
    </row>
    <row r="47" spans="1:18" hidden="1" x14ac:dyDescent="0.35">
      <c r="A47" s="1" t="s">
        <v>15</v>
      </c>
      <c r="B47" s="1" t="s">
        <v>221</v>
      </c>
      <c r="C47" s="1" t="s">
        <v>243</v>
      </c>
      <c r="D47" s="1" t="s">
        <v>18</v>
      </c>
      <c r="E47">
        <v>999</v>
      </c>
      <c r="F47" t="str">
        <f>CONCATENATE("-- Id: ",B47," / NombreQuery: ",C47," ",Q47)</f>
        <v>-- Id: 046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G47" s="1">
        <f t="shared" si="4"/>
        <v>13</v>
      </c>
      <c r="H47" s="1" t="s">
        <v>21</v>
      </c>
      <c r="I47" s="1" t="s">
        <v>42</v>
      </c>
      <c r="J47" s="1" t="s">
        <v>152</v>
      </c>
      <c r="K47" s="1" t="s">
        <v>24</v>
      </c>
      <c r="L47" s="1" t="s">
        <v>25</v>
      </c>
      <c r="M47" s="1" t="s">
        <v>245</v>
      </c>
      <c r="N47" s="1" t="s">
        <v>25</v>
      </c>
      <c r="O47" s="1" t="s">
        <v>245</v>
      </c>
      <c r="P47">
        <v>4</v>
      </c>
      <c r="Q47" s="9" t="str">
        <f>RIGHT(VLOOKUP(C47,'EsteSi-AquiSePegaLaData'!C:F,4,0),LEN(VLOOKUP(C47,'EsteSi-AquiSePegaLaData'!C:F,4,0))-LEN(TRIM(C47))-26)</f>
        <v xml:space="preserve">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v>
      </c>
      <c r="R47" s="6" t="str">
        <f t="shared" si="5"/>
        <v>INSERT INTO mst_QuerysSqlite VALUES('01','046','INSERTAR mst_Dias','0','999','-- Id: 046 / NombreQuery: INSERTAR mst_Dias  _x000D_
INSERT INTO mst_Dias VALUES (_x000D_
                        ?,-- Dia                DATE         PRIMARY KEY,_x000D_
                        ?,-- Semana             INT,_x000D_
                        ?,-- Mes                INT,_x000D_
                        ?,-- Anio               VARCHAR (4),_x000D_
                        ?,-- NombreDia          VARCHAR (10),_x000D_
                        ?,-- NombreDiaCorto     CHAR (1),_x000D_
                        ?,-- NombreMes          VARCHAR (10),_x000D_
                        ?,-- SemanaNisira       VARCHAR (2),_x000D_
                        ?,-- Periodo            VARCHAR (6),_x000D_
                        ?,-- InicioSemanaNisira DATE,_x000D_
                        ?,-- FinSemanaNisira    DATE,_x000D_
                        ?,-- InicioPeriodo      DATE,_x000D_
                        ?-- FinPeriodo         DATE_x000D_
                     );','13','NONQUERY','mst_Dias','CREATE','AC','44363337',GETDATE(),'44363337',GETDATE())</v>
      </c>
    </row>
    <row r="48" spans="1:18" hidden="1" x14ac:dyDescent="0.35">
      <c r="A48" s="1" t="s">
        <v>15</v>
      </c>
      <c r="B48" s="1" t="s">
        <v>225</v>
      </c>
      <c r="C48" s="1" t="s">
        <v>247</v>
      </c>
      <c r="D48" s="1" t="s">
        <v>18</v>
      </c>
      <c r="E48">
        <v>999</v>
      </c>
      <c r="F48" t="str">
        <f t="shared" si="3"/>
        <v>-- Id: 047 / NombreQuery: LIMPIAR TABLA mst_Dias  _x000D_
DELETE FROM mst_Dias;</v>
      </c>
      <c r="G48" s="1">
        <f t="shared" si="4"/>
        <v>0</v>
      </c>
      <c r="H48" s="1" t="s">
        <v>21</v>
      </c>
      <c r="I48" s="1" t="s">
        <v>42</v>
      </c>
      <c r="J48" s="1" t="s">
        <v>143</v>
      </c>
      <c r="K48" s="1" t="s">
        <v>24</v>
      </c>
      <c r="L48" s="1" t="s">
        <v>25</v>
      </c>
      <c r="M48" s="1" t="s">
        <v>245</v>
      </c>
      <c r="N48" s="1" t="s">
        <v>25</v>
      </c>
      <c r="O48" s="1" t="s">
        <v>245</v>
      </c>
      <c r="P48">
        <v>4</v>
      </c>
      <c r="Q48" s="9" t="str">
        <f>RIGHT(VLOOKUP(C48,'EsteSi-AquiSePegaLaData'!C:F,4,0),LEN(VLOOKUP(C48,'EsteSi-AquiSePegaLaData'!C:F,4,0))-LEN(TRIM(C48))-26)</f>
        <v xml:space="preserve"> _x000D_
DELETE FROM mst_Dias;</v>
      </c>
      <c r="R48" s="6" t="str">
        <f t="shared" si="5"/>
        <v>INSERT INTO mst_QuerysSqlite VALUES('01','047','LIMPIAR TABLA mst_Dias','0','999','-- Id: 047 / NombreQuery: LIMPIAR TABLA mst_Dias  _x000D_
DELETE FROM mst_Dias;','0','NONQUERY','mst_Dias','DELETE','AC','44363337',GETDATE(),'44363337',GETDATE())</v>
      </c>
    </row>
    <row r="49" spans="1:18" hidden="1" x14ac:dyDescent="0.35">
      <c r="A49" s="1" t="s">
        <v>15</v>
      </c>
      <c r="B49" s="1" t="s">
        <v>228</v>
      </c>
      <c r="C49" s="1" t="s">
        <v>250</v>
      </c>
      <c r="D49" s="1" t="s">
        <v>18</v>
      </c>
      <c r="E49">
        <v>999</v>
      </c>
      <c r="F49" t="str">
        <f t="shared" si="3"/>
        <v>-- Id: 048 / NombreQuery: LISTAR mst_Dias  _x000D_
SELECT *_x000D_
  FROM mst_Dias;</v>
      </c>
      <c r="G49" s="1">
        <f t="shared" si="4"/>
        <v>0</v>
      </c>
      <c r="H49" s="1" t="s">
        <v>135</v>
      </c>
      <c r="I49" s="1" t="s">
        <v>42</v>
      </c>
      <c r="J49" s="1" t="s">
        <v>126</v>
      </c>
      <c r="K49" s="1" t="s">
        <v>24</v>
      </c>
      <c r="L49" s="1" t="s">
        <v>25</v>
      </c>
      <c r="M49" s="1" t="s">
        <v>252</v>
      </c>
      <c r="N49" s="1" t="s">
        <v>25</v>
      </c>
      <c r="O49" s="1" t="s">
        <v>252</v>
      </c>
      <c r="P49">
        <v>4</v>
      </c>
      <c r="Q49" s="9" t="str">
        <f>RIGHT(VLOOKUP(C49,'EsteSi-AquiSePegaLaData'!C:F,4,0),LEN(VLOOKUP(C49,'EsteSi-AquiSePegaLaData'!C:F,4,0))-LEN(TRIM(C49))-26)</f>
        <v xml:space="preserve"> _x000D_
SELECT *_x000D_
  FROM mst_Dias;</v>
      </c>
      <c r="R49" s="6" t="str">
        <f t="shared" si="5"/>
        <v>INSERT INTO mst_QuerysSqlite VALUES('01','048','LISTAR mst_Dias','0','999','-- Id: 048 / NombreQuery: LISTAR mst_Dias  _x000D_
SELECT *_x000D_
  FROM mst_Dias;','0','DATATABLE','mst_Dias','READ','AC','44363337',GETDATE(),'44363337',GETDATE())</v>
      </c>
    </row>
    <row r="50" spans="1:18" hidden="1" x14ac:dyDescent="0.35">
      <c r="A50" s="1" t="s">
        <v>15</v>
      </c>
      <c r="B50" s="1" t="s">
        <v>232</v>
      </c>
      <c r="C50" s="1" t="s">
        <v>254</v>
      </c>
      <c r="D50" s="1" t="s">
        <v>18</v>
      </c>
      <c r="E50">
        <v>999</v>
      </c>
      <c r="F50" t="str">
        <f t="shared" si="3"/>
        <v>-- Id: 049 / NombreQuery: OBTENER mst_Dias  _x000D_
SELECT *_x000D_
  FROM mst_DiaS_x000D_
 WHERE Id = ?;</v>
      </c>
      <c r="G50" s="1">
        <f t="shared" si="4"/>
        <v>1</v>
      </c>
      <c r="H50" s="1" t="s">
        <v>135</v>
      </c>
      <c r="I50" s="1" t="s">
        <v>42</v>
      </c>
      <c r="J50" s="1" t="s">
        <v>126</v>
      </c>
      <c r="K50" s="1" t="s">
        <v>24</v>
      </c>
      <c r="L50" s="1" t="s">
        <v>25</v>
      </c>
      <c r="M50" s="1" t="s">
        <v>252</v>
      </c>
      <c r="N50" s="1" t="s">
        <v>25</v>
      </c>
      <c r="O50" s="1" t="s">
        <v>252</v>
      </c>
      <c r="P50">
        <v>4</v>
      </c>
      <c r="Q50" s="9" t="str">
        <f>RIGHT(VLOOKUP(C50,'EsteSi-AquiSePegaLaData'!C:F,4,0),LEN(VLOOKUP(C50,'EsteSi-AquiSePegaLaData'!C:F,4,0))-LEN(TRIM(C50))-26)</f>
        <v xml:space="preserve"> _x000D_
SELECT *_x000D_
  FROM mst_DiaS_x000D_
 WHERE Id = ?;</v>
      </c>
      <c r="R50" s="6" t="str">
        <f t="shared" si="5"/>
        <v>INSERT INTO mst_QuerysSqlite VALUES('01','049','OBTENER mst_Dias','0','999','-- Id: 049 / NombreQuery: OBTENER mst_Dias  _x000D_
SELECT *_x000D_
  FROM mst_DiaS_x000D_
 WHERE Id = ?;','1','DATATABLE','mst_Dias','READ','AC','44363337',GETDATE(),'44363337',GETDATE())</v>
      </c>
    </row>
    <row r="51" spans="1:18" hidden="1" x14ac:dyDescent="0.35">
      <c r="A51" s="1" t="s">
        <v>15</v>
      </c>
      <c r="B51" s="1" t="s">
        <v>235</v>
      </c>
      <c r="C51" s="1" t="s">
        <v>44</v>
      </c>
      <c r="D51" s="1" t="s">
        <v>18</v>
      </c>
      <c r="E51">
        <v>5</v>
      </c>
      <c r="F51" t="str">
        <f t="shared" si="3"/>
        <v>-- Id: 050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51" s="1">
        <f t="shared" si="4"/>
        <v>0</v>
      </c>
      <c r="H51" s="1" t="s">
        <v>21</v>
      </c>
      <c r="I51" s="1" t="s">
        <v>47</v>
      </c>
      <c r="J51" s="1" t="s">
        <v>23</v>
      </c>
      <c r="K51" s="1" t="s">
        <v>24</v>
      </c>
      <c r="L51" s="1" t="s">
        <v>25</v>
      </c>
      <c r="M51" s="1" t="s">
        <v>48</v>
      </c>
      <c r="N51" s="1" t="s">
        <v>25</v>
      </c>
      <c r="O51" s="1" t="s">
        <v>48</v>
      </c>
      <c r="P51">
        <v>5</v>
      </c>
      <c r="Q51" s="9" t="str">
        <f>RIGHT(VLOOKUP(C51,'EsteSi-AquiSePegaLaData'!C:F,4,0),LEN(VLOOKUP(C51,'EsteSi-AquiSePegaLaData'!C:F,4,0))-LEN(TRIM(C51))-26)</f>
        <v xml:space="preserve">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51" s="6" t="str">
        <f t="shared" si="5"/>
        <v>INSERT INTO mst_QuerysSqlite VALUES('01','050','CREAR TABLA mst_Usuarios','0','5','-- Id: 050 / NombreQuery: CREAR TABLA mst_Usuarios  _x000D_
CREATE TABLE IF NOT EXISTS mst_Usuarios (_x000D_
   IdEmpresa              VARCHAR (2),_x000D_
   Id                     VARCHAR (50),_x000D_
   NombreUsuario          VARCHAR (50),_x000D_
   NroDocumento           VARCHAR (13)  NOT NULL,_x000D_
   Nombres                VARCHAR (200) NOT NULL,_x000D_
   Paterno                VARCHAR (200) NOT NULL,_x000D_
   Materno                VARCHAR (200) NOT NULL,_x000D_
   FechaNacimiento        DATE,_x000D_
   Suma                   VARCHAR (32)  NOT NULL,_x000D_
   Permisos               VARCHAR (10)  NOT NULL,_x000D_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);','0','NONQUERY','mst_Usuarios','CREATE TABLE','AC','44363337',GETDATE(),'44363337',GETDATE())</v>
      </c>
    </row>
    <row r="52" spans="1:18" hidden="1" x14ac:dyDescent="0.35">
      <c r="A52" s="1" t="s">
        <v>15</v>
      </c>
      <c r="B52" s="1" t="s">
        <v>239</v>
      </c>
      <c r="C52" s="1" t="s">
        <v>518</v>
      </c>
      <c r="D52" s="1" t="s">
        <v>18</v>
      </c>
      <c r="E52">
        <v>999</v>
      </c>
      <c r="F52" t="str">
        <f t="shared" si="3"/>
        <v>-- Id: 051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G52" s="1">
        <f t="shared" si="4"/>
        <v>10</v>
      </c>
      <c r="H52" s="1" t="s">
        <v>21</v>
      </c>
      <c r="I52" s="1" t="s">
        <v>47</v>
      </c>
      <c r="J52" s="1" t="s">
        <v>131</v>
      </c>
      <c r="K52" s="1" t="s">
        <v>24</v>
      </c>
      <c r="L52" s="1" t="s">
        <v>25</v>
      </c>
      <c r="M52" s="1" t="s">
        <v>520</v>
      </c>
      <c r="N52" s="1" t="s">
        <v>25</v>
      </c>
      <c r="O52" s="1" t="s">
        <v>520</v>
      </c>
      <c r="P52">
        <v>5</v>
      </c>
      <c r="Q52" s="9" t="str">
        <f>RIGHT(VLOOKUP(C52,'EsteSi-AquiSePegaLaData'!C:F,4,0),LEN(VLOOKUP(C52,'EsteSi-AquiSePegaLaData'!C:F,4,0))-LEN(TRIM(C52))-26)</f>
        <v xml:space="preserve">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v>
      </c>
      <c r="R52" s="6" t="str">
        <f t="shared" si="5"/>
        <v>INSERT INTO mst_QuerysSqlite VALUES('01','051','ACTUALIZAR mst_Usuarios','0','999','-- Id: 051 / NombreQuery: ACTUALIZAR mst_Usuarios  _x000D_
UPDATE mst_Usuarios_x000D_
   SET Nombres = ?,-- VARCHAR (200) NOT NULL,_x000D_
       Paterno = ?,-- VARCHAR (200) NOT NULL,_x000D_
       Materno = ?,-- VARCHAR (200) NOT NULL,_x000D_
       FechaNacimiento = ?,-- DATE,_x000D_
       Suma = ?,-- VARCHAR (32)  NOT NULL,_x000D_
       Permisos = ?,-- VARCHAR (10)  NOT NULL,_x000D_
       IdEstado = ?,-- VARCHAR (3),_x000D_
       IdUsuarioActualiza = ?,-- VARCHAR (50),_x000D_
       FechaHoraActualizacion = DATETIME(''''now'''',''''localtime'''') -- DATETIME,_x000D_
 WHERE IdEmpresa = ? AND _x000D_
       Id = ?;','10','NONQUERY','mst_Usuarios','UPDATE','AC','44363337',GETDATE(),'44363337',GETDATE())</v>
      </c>
    </row>
    <row r="53" spans="1:18" hidden="1" x14ac:dyDescent="0.35">
      <c r="A53" s="1" t="s">
        <v>15</v>
      </c>
      <c r="B53" s="1" t="s">
        <v>242</v>
      </c>
      <c r="C53" s="1" t="s">
        <v>522</v>
      </c>
      <c r="D53" s="1" t="s">
        <v>18</v>
      </c>
      <c r="E53">
        <v>999</v>
      </c>
      <c r="F53" t="str">
        <f t="shared" si="3"/>
        <v>-- Id: 052 / NombreQuery: DESCARGAR DATA mst_Usuarios  _x000D_
EXEC sp_Dgm_Gen_ListarUsuarios</v>
      </c>
      <c r="G53" s="1">
        <f t="shared" si="4"/>
        <v>0</v>
      </c>
      <c r="H53" s="1" t="s">
        <v>135</v>
      </c>
      <c r="I53" s="1" t="s">
        <v>47</v>
      </c>
      <c r="J53" s="1" t="s">
        <v>126</v>
      </c>
      <c r="K53" s="1" t="s">
        <v>24</v>
      </c>
      <c r="L53" s="1" t="s">
        <v>25</v>
      </c>
      <c r="M53" s="1" t="s">
        <v>524</v>
      </c>
      <c r="N53" s="1" t="s">
        <v>25</v>
      </c>
      <c r="O53" s="1" t="s">
        <v>524</v>
      </c>
      <c r="P53">
        <v>5</v>
      </c>
      <c r="Q53" s="9" t="str">
        <f>RIGHT(VLOOKUP(C53,'EsteSi-AquiSePegaLaData'!C:F,4,0),LEN(VLOOKUP(C53,'EsteSi-AquiSePegaLaData'!C:F,4,0))-LEN(TRIM(C53))-26)</f>
        <v xml:space="preserve"> _x000D_
EXEC sp_Dgm_Gen_ListarUsuarios</v>
      </c>
      <c r="R53" s="6" t="str">
        <f t="shared" si="5"/>
        <v>INSERT INTO mst_QuerysSqlite VALUES('01','052','DESCARGAR DATA mst_Usuarios','0','999','-- Id: 052 / NombreQuery: DESCARGAR DATA mst_Usuarios  _x000D_
EXEC sp_Dgm_Gen_ListarUsuarios','0','DATATABLE','mst_Usuarios','READ','AC','44363337',GETDATE(),'44363337',GETDATE())</v>
      </c>
    </row>
    <row r="54" spans="1:18" hidden="1" x14ac:dyDescent="0.35">
      <c r="A54" s="1" t="s">
        <v>15</v>
      </c>
      <c r="B54" s="1" t="s">
        <v>246</v>
      </c>
      <c r="C54" s="1" t="s">
        <v>526</v>
      </c>
      <c r="D54" s="1" t="s">
        <v>18</v>
      </c>
      <c r="E54">
        <v>999</v>
      </c>
      <c r="F54" t="str">
        <f t="shared" si="3"/>
        <v>-- Id: 053 / NombreQuery: ELIMINAR mst_Usuarios  _x000D_
DELETE FROM mst_Usuarios_x000D_
      WHERE IdEmpresa = ? AND _x000D_
            Id = ?;</v>
      </c>
      <c r="G54" s="1">
        <f t="shared" si="4"/>
        <v>2</v>
      </c>
      <c r="H54" s="1" t="s">
        <v>21</v>
      </c>
      <c r="I54" s="1" t="s">
        <v>47</v>
      </c>
      <c r="J54" s="1" t="s">
        <v>143</v>
      </c>
      <c r="K54" s="1" t="s">
        <v>24</v>
      </c>
      <c r="L54" s="1" t="s">
        <v>25</v>
      </c>
      <c r="M54" s="1" t="s">
        <v>524</v>
      </c>
      <c r="N54" s="1" t="s">
        <v>25</v>
      </c>
      <c r="O54" s="1" t="s">
        <v>524</v>
      </c>
      <c r="P54">
        <v>5</v>
      </c>
      <c r="Q54" s="9" t="str">
        <f>RIGHT(VLOOKUP(C54,'EsteSi-AquiSePegaLaData'!C:F,4,0),LEN(VLOOKUP(C54,'EsteSi-AquiSePegaLaData'!C:F,4,0))-LEN(TRIM(C54))-26)</f>
        <v xml:space="preserve"> _x000D_
DELETE FROM mst_Usuarios_x000D_
      WHERE IdEmpresa = ? AND _x000D_
            Id = ?;</v>
      </c>
      <c r="R54" s="6" t="str">
        <f t="shared" si="5"/>
        <v>INSERT INTO mst_QuerysSqlite VALUES('01','053','ELIMINAR mst_Usuarios','0','999','-- Id: 053 / NombreQuery: ELIMINAR mst_Usuarios  _x000D_
DELETE FROM mst_Usuarios_x000D_
      WHERE IdEmpresa = ? AND _x000D_
            Id = ?;','2','NONQUERY','mst_Usuarios','DELETE','AC','44363337',GETDATE(),'44363337',GETDATE())</v>
      </c>
    </row>
    <row r="55" spans="1:18" hidden="1" x14ac:dyDescent="0.35">
      <c r="A55" s="1" t="s">
        <v>15</v>
      </c>
      <c r="B55" s="1" t="s">
        <v>249</v>
      </c>
      <c r="C55" s="1" t="s">
        <v>529</v>
      </c>
      <c r="D55" s="1" t="s">
        <v>18</v>
      </c>
      <c r="E55">
        <v>999</v>
      </c>
      <c r="F55" t="str">
        <f t="shared" si="3"/>
        <v>-- Id: 054 / NombreQuery: ELIMINAR TABLA mst_Usuarios  _x000D_
DROP TABLE IF EXISTS mst_Usuarios;</v>
      </c>
      <c r="G55" s="1">
        <f t="shared" si="4"/>
        <v>0</v>
      </c>
      <c r="H55" s="1" t="s">
        <v>21</v>
      </c>
      <c r="I55" s="1" t="s">
        <v>47</v>
      </c>
      <c r="J55" s="1" t="s">
        <v>148</v>
      </c>
      <c r="K55" s="1" t="s">
        <v>24</v>
      </c>
      <c r="L55" s="1" t="s">
        <v>25</v>
      </c>
      <c r="M55" s="1" t="s">
        <v>531</v>
      </c>
      <c r="N55" s="1" t="s">
        <v>25</v>
      </c>
      <c r="O55" s="1" t="s">
        <v>531</v>
      </c>
      <c r="P55">
        <v>5</v>
      </c>
      <c r="Q55" s="9" t="str">
        <f>RIGHT(VLOOKUP(C55,'EsteSi-AquiSePegaLaData'!C:F,4,0),LEN(VLOOKUP(C55,'EsteSi-AquiSePegaLaData'!C:F,4,0))-LEN(TRIM(C55))-26)</f>
        <v xml:space="preserve"> _x000D_
DROP TABLE IF EXISTS mst_Usuarios;</v>
      </c>
      <c r="R55" s="6" t="str">
        <f t="shared" si="5"/>
        <v>INSERT INTO mst_QuerysSqlite VALUES('01','054','ELIMINAR TABLA mst_Usuarios','0','999','-- Id: 054 / NombreQuery: ELIMINAR TABLA mst_Usuarios  _x000D_
DROP TABLE IF EXISTS mst_Usuarios;','0','NONQUERY','mst_Usuarios','DELETE TABLE','AC','44363337',GETDATE(),'44363337',GETDATE())</v>
      </c>
    </row>
    <row r="56" spans="1:18" hidden="1" x14ac:dyDescent="0.35">
      <c r="A56" s="1" t="s">
        <v>15</v>
      </c>
      <c r="B56" s="1" t="s">
        <v>253</v>
      </c>
      <c r="C56" s="1" t="s">
        <v>533</v>
      </c>
      <c r="D56" s="1" t="s">
        <v>18</v>
      </c>
      <c r="E56">
        <v>999</v>
      </c>
      <c r="F56" t="str">
        <f t="shared" si="3"/>
        <v>-- Id: 055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G56" s="1">
        <f t="shared" si="4"/>
        <v>13</v>
      </c>
      <c r="H56" s="1" t="s">
        <v>21</v>
      </c>
      <c r="I56" s="1" t="s">
        <v>47</v>
      </c>
      <c r="J56" s="1" t="s">
        <v>152</v>
      </c>
      <c r="K56" s="1" t="s">
        <v>24</v>
      </c>
      <c r="L56" s="1" t="s">
        <v>25</v>
      </c>
      <c r="M56" s="1" t="s">
        <v>531</v>
      </c>
      <c r="N56" s="1" t="s">
        <v>25</v>
      </c>
      <c r="O56" s="1" t="s">
        <v>531</v>
      </c>
      <c r="P56">
        <v>5</v>
      </c>
      <c r="Q56" s="9" t="str">
        <f>RIGHT(VLOOKUP(C56,'EsteSi-AquiSePegaLaData'!C:F,4,0),LEN(VLOOKUP(C56,'EsteSi-AquiSePegaLaData'!C:F,4,0))-LEN(TRIM(C56))-26)</f>
        <v xml:space="preserve">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v>
      </c>
      <c r="R56" s="6" t="str">
        <f t="shared" si="5"/>
        <v>INSERT INTO mst_QuerysSqlite VALUES('01','055','INSERTAR mst_Usuarios','0','999','-- Id: 055 / NombreQuery: INSERTAR mst_Usuarios  _x000D_
INSERT INTO mst_Usuarios VALUES (_x000D_
                            ?,-- IdEmpresa              VARCHAR (2),_x000D_
                            ?,-- Id                     VARCHAR (50),_x000D_
                            ?,-- NombreUsuario          VARCHAR (50),_x000D_
                            ?,-- NroDocumento           VARCHAR (13)  NOT NULL,_x000D_
                            ?,-- Nombres                VARCHAR (200) NOT NULL,_x000D_
                            ?,-- Paterno                VARCHAR (200) NOT NULL,_x000D_
                            ?,-- Materno                VARCHAR (200) NOT NULL,_x000D_
                            ?,-- FechaNacimiento        DATE,_x000D_
                            ?,-- Suma                   VARCHAR (32)  NOT NULL,_x000D_
                            ?,-- Permisos               VARCHAR (10)  NOT NULL,_x000D_
                            ?,-- IdEstado               VARCHAR (3),_x000D_
                            ?,-- IdUsuarioCrea          VARCHAR (50),_x000D_
                            DATETIME(''''now'''',_x000D_
                                     ''''localtime''''),-- FechaHoraCreacion      DATETIME,_x000D_
                            ?,-- IdUsuarioActualiza     VARCHAR (50),_x000D_
                            DATETIME(''''now'''',_x000D_
                                     ''''localtime'''')-- FechaHoraActualizacion DATETIME, _x000D_
                         );','13','NONQUERY','mst_Usuarios','CREATE','AC','44363337',GETDATE(),'44363337',GETDATE())</v>
      </c>
    </row>
    <row r="57" spans="1:18" hidden="1" x14ac:dyDescent="0.35">
      <c r="A57" s="1" t="s">
        <v>15</v>
      </c>
      <c r="B57" s="1" t="s">
        <v>256</v>
      </c>
      <c r="C57" s="1" t="s">
        <v>536</v>
      </c>
      <c r="D57" s="1" t="s">
        <v>18</v>
      </c>
      <c r="E57">
        <v>999</v>
      </c>
      <c r="F57" t="str">
        <f t="shared" si="3"/>
        <v>-- Id: 056 / NombreQuery: LIMPIAR TABLA mst_Usuarios  _x000D_
DELETE FROM mst_Usuarios;</v>
      </c>
      <c r="G57" s="1">
        <f t="shared" si="4"/>
        <v>0</v>
      </c>
      <c r="H57" s="1" t="s">
        <v>21</v>
      </c>
      <c r="I57" s="1" t="s">
        <v>47</v>
      </c>
      <c r="J57" s="1" t="s">
        <v>143</v>
      </c>
      <c r="K57" s="1" t="s">
        <v>24</v>
      </c>
      <c r="L57" s="1" t="s">
        <v>25</v>
      </c>
      <c r="M57" s="1" t="s">
        <v>538</v>
      </c>
      <c r="N57" s="1" t="s">
        <v>25</v>
      </c>
      <c r="O57" s="1" t="s">
        <v>538</v>
      </c>
      <c r="P57">
        <v>5</v>
      </c>
      <c r="Q57" s="9" t="str">
        <f>RIGHT(VLOOKUP(C57,'EsteSi-AquiSePegaLaData'!C:F,4,0),LEN(VLOOKUP(C57,'EsteSi-AquiSePegaLaData'!C:F,4,0))-LEN(TRIM(C57))-26)</f>
        <v xml:space="preserve"> _x000D_
DELETE FROM mst_Usuarios;</v>
      </c>
      <c r="R57" s="6" t="str">
        <f t="shared" si="5"/>
        <v>INSERT INTO mst_QuerysSqlite VALUES('01','056','LIMPIAR TABLA mst_Usuarios','0','999','-- Id: 056 / NombreQuery: LIMPIAR TABLA mst_Usuarios  _x000D_
DELETE FROM mst_Usuarios;','0','NONQUERY','mst_Usuarios','DELETE','AC','44363337',GETDATE(),'44363337',GETDATE())</v>
      </c>
    </row>
    <row r="58" spans="1:18" hidden="1" x14ac:dyDescent="0.35">
      <c r="A58" s="1" t="s">
        <v>15</v>
      </c>
      <c r="B58" s="1" t="s">
        <v>260</v>
      </c>
      <c r="C58" s="1" t="s">
        <v>540</v>
      </c>
      <c r="D58" s="1" t="s">
        <v>18</v>
      </c>
      <c r="E58">
        <v>999</v>
      </c>
      <c r="F58" t="str">
        <f t="shared" si="3"/>
        <v>-- Id: 057 / NombreQuery: LISTAR mst_Usuarios  _x000D_
SELECT *_x000D_
  FROM mst_Usuarios;</v>
      </c>
      <c r="G58" s="1">
        <f t="shared" si="4"/>
        <v>0</v>
      </c>
      <c r="H58" s="1" t="s">
        <v>135</v>
      </c>
      <c r="I58" s="1" t="s">
        <v>47</v>
      </c>
      <c r="J58" s="1" t="s">
        <v>126</v>
      </c>
      <c r="K58" s="1" t="s">
        <v>24</v>
      </c>
      <c r="L58" s="1" t="s">
        <v>25</v>
      </c>
      <c r="M58" s="1" t="s">
        <v>538</v>
      </c>
      <c r="N58" s="1" t="s">
        <v>25</v>
      </c>
      <c r="O58" s="1" t="s">
        <v>538</v>
      </c>
      <c r="P58">
        <v>5</v>
      </c>
      <c r="Q58" s="9" t="str">
        <f>RIGHT(VLOOKUP(C58,'EsteSi-AquiSePegaLaData'!C:F,4,0),LEN(VLOOKUP(C58,'EsteSi-AquiSePegaLaData'!C:F,4,0))-LEN(TRIM(C58))-26)</f>
        <v xml:space="preserve"> _x000D_
SELECT *_x000D_
  FROM mst_Usuarios;</v>
      </c>
      <c r="R58" s="6" t="str">
        <f t="shared" si="5"/>
        <v>INSERT INTO mst_QuerysSqlite VALUES('01','057','LISTAR mst_Usuarios','0','999','-- Id: 057 / NombreQuery: LISTAR mst_Usuarios  _x000D_
SELECT *_x000D_
  FROM mst_Usuarios;','0','DATATABLE','mst_Usuarios','READ','AC','44363337',GETDATE(),'44363337',GETDATE())</v>
      </c>
    </row>
    <row r="59" spans="1:18" hidden="1" x14ac:dyDescent="0.35">
      <c r="A59" s="1" t="s">
        <v>15</v>
      </c>
      <c r="B59" s="1" t="s">
        <v>263</v>
      </c>
      <c r="C59" s="1" t="s">
        <v>543</v>
      </c>
      <c r="D59" s="1" t="s">
        <v>18</v>
      </c>
      <c r="E59">
        <v>999</v>
      </c>
      <c r="F59" t="str">
        <f t="shared" si="3"/>
        <v>-- Id: 058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G59" s="1">
        <f t="shared" si="4"/>
        <v>16</v>
      </c>
      <c r="H59" s="1" t="s">
        <v>135</v>
      </c>
      <c r="I59" s="1" t="s">
        <v>47</v>
      </c>
      <c r="J59" s="1" t="s">
        <v>126</v>
      </c>
      <c r="K59" s="1" t="s">
        <v>24</v>
      </c>
      <c r="L59" s="1" t="s">
        <v>25</v>
      </c>
      <c r="M59" s="1" t="s">
        <v>545</v>
      </c>
      <c r="N59" s="1" t="s">
        <v>25</v>
      </c>
      <c r="O59" s="1" t="s">
        <v>545</v>
      </c>
      <c r="P59">
        <v>5</v>
      </c>
      <c r="Q59" s="9" t="str">
        <f>RIGHT(VLOOKUP(C59,'EsteSi-AquiSePegaLaData'!C:F,4,0),LEN(VLOOKUP(C59,'EsteSi-AquiSePegaLaData'!C:F,4,0))-LEN(TRIM(C59))-26)</f>
        <v xml:space="preserve">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v>
      </c>
      <c r="R59" s="6" t="str">
        <f t="shared" si="5"/>
        <v>INSERT INTO mst_QuerysSqlite VALUES('01','058','OBTENER DATOS LOGIN','0','999','-- Id: 058 / NombreQuery: OBTENER DATOS LOGIN  _x000D_
SELECT CASE (_x000D_
                SELECT COUNT( * ) _x000D_
                  FROM mst_Usuarios_x000D_
                 WHERE (Id = ? AND _x000D_
                        Suma = ?) OR _x000D_
                       (NombreUsuario = ? AND _x000D_
                        Suma = ?) _x000D_
            )_x000D_
       WHEN 1 THEN 1 ELSE 0 END Resultado,_x000D_
       CASE (_x000D_
                SELECT COUNT( * ) _x000D_
                  FROM mst_Usuarios_x000D_
                 WHERE (Id = ? AND _x000D_
                        Suma = ?) OR _x000D_
                       (NombreUsuario = ? AND _x000D_
                        Suma = ?) _x000D_
            )_x000D_
       WHEN 1 THEN Permisos ELSE '''''''' END Data,_x000D_
       CASE (_x000D_
                SELECT COUNT( * ) _x000D_
                  FROM mst_Usuarios_x000D_
                 WHERE (Id = ? AND _x000D_
                        Suma = ?) OR _x000D_
                       (NombreUsuario = ? AND _x000D_
                        Suma = ?) _x000D_
            )_x000D_
       WHEN 1 THEN NombreUsuario ELSE '''''''' END Detalle_x000D_
  FROM mst_Usuarios_x000D_
 WHERE (Id = ? AND _x000D_
        Suma = ?) OR _x000D_
       (NombreUsuario = ? AND _x000D_
        Suma = ?);','16','DATATABLE','mst_Usuarios','READ','AC','44363337',GETDATE(),'44363337',GETDATE())</v>
      </c>
    </row>
    <row r="60" spans="1:18" hidden="1" x14ac:dyDescent="0.35">
      <c r="A60" s="1" t="s">
        <v>15</v>
      </c>
      <c r="B60" s="1" t="s">
        <v>267</v>
      </c>
      <c r="C60" s="1" t="s">
        <v>547</v>
      </c>
      <c r="D60" s="1" t="s">
        <v>18</v>
      </c>
      <c r="E60">
        <v>999</v>
      </c>
      <c r="F60" t="str">
        <f t="shared" si="3"/>
        <v>-- Id: 059 / NombreQuery: OBTENER mst_Usuarios  _x000D_
SELECT *_x000D_
  FROM mst_Usuarios_x000D_
 WHERE IdEmpresa = ? AND _x000D_
       Id = ?;</v>
      </c>
      <c r="G60" s="1">
        <f t="shared" si="4"/>
        <v>2</v>
      </c>
      <c r="H60" s="1" t="s">
        <v>135</v>
      </c>
      <c r="I60" s="1" t="s">
        <v>47</v>
      </c>
      <c r="J60" s="1" t="s">
        <v>126</v>
      </c>
      <c r="K60" s="1" t="s">
        <v>24</v>
      </c>
      <c r="L60" s="1" t="s">
        <v>25</v>
      </c>
      <c r="M60" s="1" t="s">
        <v>545</v>
      </c>
      <c r="N60" s="1" t="s">
        <v>25</v>
      </c>
      <c r="O60" s="1" t="s">
        <v>545</v>
      </c>
      <c r="P60">
        <v>5</v>
      </c>
      <c r="Q60" s="9" t="str">
        <f>RIGHT(VLOOKUP(C60,'EsteSi-AquiSePegaLaData'!C:F,4,0),LEN(VLOOKUP(C60,'EsteSi-AquiSePegaLaData'!C:F,4,0))-LEN(TRIM(C60))-26)</f>
        <v xml:space="preserve"> _x000D_
SELECT *_x000D_
  FROM mst_Usuarios_x000D_
 WHERE IdEmpresa = ? AND _x000D_
       Id = ?;</v>
      </c>
      <c r="R60" s="6" t="str">
        <f t="shared" si="5"/>
        <v>INSERT INTO mst_QuerysSqlite VALUES('01','059','OBTENER mst_Usuarios','0','999','-- Id: 059 / NombreQuery: OBTENER mst_Usuarios  _x000D_
SELECT *_x000D_
  FROM mst_Usuarios_x000D_
 WHERE IdEmpresa = ? AND _x000D_
       Id = ?;','2','DATATABLE','mst_Usuarios','READ','AC','44363337',GETDATE(),'44363337',GETDATE())</v>
      </c>
    </row>
    <row r="61" spans="1:18" hidden="1" x14ac:dyDescent="0.35">
      <c r="A61" s="1" t="s">
        <v>15</v>
      </c>
      <c r="B61" s="1" t="s">
        <v>270</v>
      </c>
      <c r="C61" s="1" t="s">
        <v>50</v>
      </c>
      <c r="D61" s="1" t="s">
        <v>18</v>
      </c>
      <c r="E61">
        <v>6</v>
      </c>
      <c r="F61" t="str">
        <f t="shared" si="3"/>
        <v>-- Id: 060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61" s="1">
        <f t="shared" si="4"/>
        <v>0</v>
      </c>
      <c r="H61" s="1" t="s">
        <v>21</v>
      </c>
      <c r="I61" s="1" t="s">
        <v>53</v>
      </c>
      <c r="J61" s="1" t="s">
        <v>23</v>
      </c>
      <c r="K61" s="1" t="s">
        <v>24</v>
      </c>
      <c r="L61" s="1" t="s">
        <v>25</v>
      </c>
      <c r="M61" s="1" t="s">
        <v>48</v>
      </c>
      <c r="N61" s="1" t="s">
        <v>25</v>
      </c>
      <c r="O61" s="1" t="s">
        <v>48</v>
      </c>
      <c r="P61">
        <v>6</v>
      </c>
      <c r="Q61" s="9" t="str">
        <f>RIGHT(VLOOKUP(C61,'EsteSi-AquiSePegaLaData'!C:F,4,0),LEN(VLOOKUP(C61,'EsteSi-AquiSePegaLaData'!C:F,4,0))-LEN(TRIM(C61))-26)</f>
        <v xml:space="preserve">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61" s="6" t="str">
        <f t="shared" si="5"/>
        <v>INSERT INTO mst_QuerysSqlite VALUES('01','060','CREAR TABLA mst_Personas','0','6','-- Id: 060 / NombreQuery: CREAR TABLA mst_Personas  _x000D_
CREATE TABLE IF NOT EXISTS mst_Personas (_x000D_
   IdEmpresa              VARCHAR (2),_x000D_
   NroDocumento           VARCHAR (13),_x000D_
   IdCodigoGeneral        VARCHAR (8)   NOT NULL,_x000D_
   Nombres                VARCHAR (500),_x000D_
   Paterno                VARCHAR (500),_x000D_
   Materno                VARCHAR (500),_x000D_
   IdPlanilla             VARCHAR (3),_x000D_
   IdEstado               VARCHAR (3),_x000D_
   IdUsuarioCrea          VARCHAR (50),_x000D_
   FechaHoraCreacion      DATETIME,_x000D_
   IdUsuarioActualiza     VARCHAR (50),_x000D_
   FechaHoraActualizacion DATETIME,_x000D_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);','0','NONQUERY','mst_Personas','CREATE TABLE','AC','44363337',GETDATE(),'44363337',GETDATE())</v>
      </c>
    </row>
    <row r="62" spans="1:18" hidden="1" x14ac:dyDescent="0.35">
      <c r="A62" s="1" t="s">
        <v>15</v>
      </c>
      <c r="B62" s="1" t="s">
        <v>274</v>
      </c>
      <c r="C62" s="1" t="s">
        <v>418</v>
      </c>
      <c r="D62" s="1" t="s">
        <v>18</v>
      </c>
      <c r="E62">
        <v>999</v>
      </c>
      <c r="F62" t="str">
        <f t="shared" si="3"/>
        <v>-- Id: 061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G62" s="1">
        <f t="shared" si="4"/>
        <v>9</v>
      </c>
      <c r="H62" s="1" t="s">
        <v>21</v>
      </c>
      <c r="I62" s="1" t="s">
        <v>53</v>
      </c>
      <c r="J62" s="1" t="s">
        <v>131</v>
      </c>
      <c r="K62" s="1" t="s">
        <v>24</v>
      </c>
      <c r="L62" s="1" t="s">
        <v>25</v>
      </c>
      <c r="M62" s="1" t="s">
        <v>420</v>
      </c>
      <c r="N62" s="1" t="s">
        <v>25</v>
      </c>
      <c r="O62" s="1" t="s">
        <v>420</v>
      </c>
      <c r="P62">
        <v>6</v>
      </c>
      <c r="Q62" s="9" t="str">
        <f>RIGHT(VLOOKUP(C62,'EsteSi-AquiSePegaLaData'!C:F,4,0),LEN(VLOOKUP(C62,'EsteSi-AquiSePegaLaData'!C:F,4,0))-LEN(TRIM(C62))-26)</f>
        <v xml:space="preserve">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v>
      </c>
      <c r="R62" s="6" t="str">
        <f t="shared" si="5"/>
        <v>INSERT INTO mst_QuerysSqlite VALUES('01','061','ACTUALIZAR mst_Personas','0','999','-- Id: 061 / NombreQuery: ACTUALIZAR mst_Personas  _x000D_
UPDATE mst_Personas_x000D_
   SET IdCodigoGeneral = ?,-- VARCHAR (8)   NOT NULL,_x000D_
       Nombres = ?,-- VARCHAR (500),_x000D_
       Paterno = ?,-- VARCHAR (500),_x000D_
       Materno = ?,-- VARCHAR (500),_x000D_
       IdPlanilla = ?,-- VARCHAR (3),_x000D_
       IdEstado = ?,-- VARCHAR (3),_x000D_
       IdUsuarioActualiza = ?,-- VARCHAR (50),_x000D_
       FechaHoraActualizacion = DATETIME(''''now'''',''''localtime'''') -- DATETIME,_x000D_
 WHERE IdEmpresa = ? AND _x000D_
       NroDocumento = ?;','9','NONQUERY','mst_Personas','UPDATE','AC','44363337',GETDATE(),'44363337',GETDATE())</v>
      </c>
    </row>
    <row r="63" spans="1:18" hidden="1" x14ac:dyDescent="0.35">
      <c r="A63" s="1" t="s">
        <v>15</v>
      </c>
      <c r="B63" s="1" t="s">
        <v>278</v>
      </c>
      <c r="C63" s="1" t="s">
        <v>422</v>
      </c>
      <c r="D63" s="1" t="s">
        <v>18</v>
      </c>
      <c r="E63">
        <v>999</v>
      </c>
      <c r="F63" t="str">
        <f t="shared" si="3"/>
        <v>-- Id: 062 / NombreQuery: CLAVE VALOR mst_Personas  _x000D_
SELECT NroDocumento Clave,_x000D_
       IdCodigoGeneral Valor,_x000D_
       Paterno || '' '' || Materno || '' '' || Nombres Concatenado_x000D_
  FROM mst_Personas_x000D_
 WHERE IdEmpresa = ?;</v>
      </c>
      <c r="G63" s="1">
        <f t="shared" si="4"/>
        <v>1</v>
      </c>
      <c r="H63" s="1" t="s">
        <v>135</v>
      </c>
      <c r="I63" s="1" t="s">
        <v>53</v>
      </c>
      <c r="J63" s="1" t="s">
        <v>126</v>
      </c>
      <c r="K63" s="1" t="s">
        <v>24</v>
      </c>
      <c r="L63" s="1" t="s">
        <v>25</v>
      </c>
      <c r="M63" s="1" t="s">
        <v>424</v>
      </c>
      <c r="N63" s="1" t="s">
        <v>25</v>
      </c>
      <c r="O63" s="1" t="s">
        <v>424</v>
      </c>
      <c r="P63">
        <v>6</v>
      </c>
      <c r="Q63" s="9" t="str">
        <f>RIGHT(VLOOKUP(C63,'EsteSi-AquiSePegaLaData'!C:F,4,0),LEN(VLOOKUP(C63,'EsteSi-AquiSePegaLaData'!C:F,4,0))-LEN(TRIM(C63))-26)</f>
        <v xml:space="preserve"> _x000D_
SELECT NroDocumento Clave,_x000D_
       IdCodigoGeneral Valor,_x000D_
       Paterno || '' '' || Materno || '' '' || Nombres Concatenado_x000D_
  FROM mst_Personas_x000D_
 WHERE IdEmpresa = ?;</v>
      </c>
      <c r="R63" s="6" t="str">
        <f t="shared" si="5"/>
        <v>INSERT INTO mst_QuerysSqlite VALUES('01','062','CLAVE VALOR mst_Personas','0','999','-- Id: 062 / NombreQuery: CLAVE VALOR mst_Personas  _x000D_
SELECT NroDocumento Clave,_x000D_
       IdCodigoGeneral Valor,_x000D_
       Paterno || '''' '''' || Materno || '''' '''' || Nombres Concatenado_x000D_
  FROM mst_Personas_x000D_
 WHERE IdEmpresa = ?;','1','DATATABLE','mst_Personas','READ','AC','44363337',GETDATE(),'44363337',GETDATE())</v>
      </c>
    </row>
    <row r="64" spans="1:18" hidden="1" x14ac:dyDescent="0.35">
      <c r="A64" s="1" t="s">
        <v>15</v>
      </c>
      <c r="B64" s="1" t="s">
        <v>281</v>
      </c>
      <c r="C64" s="1" t="s">
        <v>426</v>
      </c>
      <c r="D64" s="1" t="s">
        <v>18</v>
      </c>
      <c r="E64">
        <v>999</v>
      </c>
      <c r="F64" t="str">
        <f t="shared" si="3"/>
        <v>-- Id: 063 / NombreQuery: DESCARGAR DATA mst_Personas  _x000D_
EXEC sp_Dgm_Gen_ListarPersonas</v>
      </c>
      <c r="G64" s="1">
        <f t="shared" si="4"/>
        <v>0</v>
      </c>
      <c r="H64" s="1" t="s">
        <v>135</v>
      </c>
      <c r="I64" s="1" t="s">
        <v>53</v>
      </c>
      <c r="J64" s="1" t="s">
        <v>126</v>
      </c>
      <c r="K64" s="1" t="s">
        <v>24</v>
      </c>
      <c r="L64" s="1" t="s">
        <v>25</v>
      </c>
      <c r="M64" s="1" t="s">
        <v>424</v>
      </c>
      <c r="N64" s="1" t="s">
        <v>25</v>
      </c>
      <c r="O64" s="1" t="s">
        <v>424</v>
      </c>
      <c r="P64">
        <v>6</v>
      </c>
      <c r="Q64" s="9" t="str">
        <f>RIGHT(VLOOKUP(C64,'EsteSi-AquiSePegaLaData'!C:F,4,0),LEN(VLOOKUP(C64,'EsteSi-AquiSePegaLaData'!C:F,4,0))-LEN(TRIM(C64))-26)</f>
        <v xml:space="preserve"> _x000D_
EXEC sp_Dgm_Gen_ListarPersonas</v>
      </c>
      <c r="R64" s="6" t="str">
        <f t="shared" si="5"/>
        <v>INSERT INTO mst_QuerysSqlite VALUES('01','063','DESCARGAR DATA mst_Personas','0','999','-- Id: 063 / NombreQuery: DESCARGAR DATA mst_Personas  _x000D_
EXEC sp_Dgm_Gen_ListarPersonas','0','DATATABLE','mst_Personas','READ','AC','44363337',GETDATE(),'44363337',GETDATE())</v>
      </c>
    </row>
    <row r="65" spans="1:18" hidden="1" x14ac:dyDescent="0.35">
      <c r="A65" s="1" t="s">
        <v>15</v>
      </c>
      <c r="B65" s="1" t="s">
        <v>285</v>
      </c>
      <c r="C65" s="1" t="s">
        <v>429</v>
      </c>
      <c r="D65" s="1" t="s">
        <v>18</v>
      </c>
      <c r="E65">
        <v>999</v>
      </c>
      <c r="F65" t="str">
        <f t="shared" si="3"/>
        <v>-- Id: 064 / NombreQuery: ELIMINAR mst_Personas  _x000D_
DELETE FROM mst_Personas_x000D_
      WHERE IdEmpresa = ? AND _x000D_
            NroDocumento = ?;</v>
      </c>
      <c r="G65" s="1">
        <f t="shared" si="4"/>
        <v>2</v>
      </c>
      <c r="H65" s="1" t="s">
        <v>21</v>
      </c>
      <c r="I65" s="1" t="s">
        <v>53</v>
      </c>
      <c r="J65" s="1" t="s">
        <v>143</v>
      </c>
      <c r="K65" s="1" t="s">
        <v>24</v>
      </c>
      <c r="L65" s="1" t="s">
        <v>25</v>
      </c>
      <c r="M65" s="1" t="s">
        <v>431</v>
      </c>
      <c r="N65" s="1" t="s">
        <v>25</v>
      </c>
      <c r="O65" s="1" t="s">
        <v>431</v>
      </c>
      <c r="P65">
        <v>6</v>
      </c>
      <c r="Q65" s="9" t="str">
        <f>RIGHT(VLOOKUP(C65,'EsteSi-AquiSePegaLaData'!C:F,4,0),LEN(VLOOKUP(C65,'EsteSi-AquiSePegaLaData'!C:F,4,0))-LEN(TRIM(C65))-26)</f>
        <v xml:space="preserve"> _x000D_
DELETE FROM mst_Personas_x000D_
      WHERE IdEmpresa = ? AND _x000D_
            NroDocumento = ?;</v>
      </c>
      <c r="R65" s="6" t="str">
        <f t="shared" si="5"/>
        <v>INSERT INTO mst_QuerysSqlite VALUES('01','064','ELIMINAR mst_Personas','0','999','-- Id: 064 / NombreQuery: ELIMINAR mst_Personas  _x000D_
DELETE FROM mst_Personas_x000D_
      WHERE IdEmpresa = ? AND _x000D_
            NroDocumento = ?;','2','NONQUERY','mst_Personas','DELETE','AC','44363337',GETDATE(),'44363337',GETDATE())</v>
      </c>
    </row>
    <row r="66" spans="1:18" hidden="1" x14ac:dyDescent="0.35">
      <c r="A66" s="1" t="s">
        <v>15</v>
      </c>
      <c r="B66" s="1" t="s">
        <v>288</v>
      </c>
      <c r="C66" s="1" t="s">
        <v>433</v>
      </c>
      <c r="D66" s="1" t="s">
        <v>18</v>
      </c>
      <c r="E66">
        <v>999</v>
      </c>
      <c r="F66" t="str">
        <f t="shared" si="3"/>
        <v>-- Id: 065 / NombreQuery: ELIMINAR TABLA mst_Personas  _x000D_
DROP TABLE IF EXISTS mst_Personas;</v>
      </c>
      <c r="G66" s="1">
        <f t="shared" si="4"/>
        <v>0</v>
      </c>
      <c r="H66" s="1" t="s">
        <v>21</v>
      </c>
      <c r="I66" s="1" t="s">
        <v>53</v>
      </c>
      <c r="J66" s="1" t="s">
        <v>148</v>
      </c>
      <c r="K66" s="1" t="s">
        <v>24</v>
      </c>
      <c r="L66" s="1" t="s">
        <v>25</v>
      </c>
      <c r="M66" s="1" t="s">
        <v>435</v>
      </c>
      <c r="N66" s="1" t="s">
        <v>25</v>
      </c>
      <c r="O66" s="1" t="s">
        <v>435</v>
      </c>
      <c r="P66">
        <v>6</v>
      </c>
      <c r="Q66" s="9" t="str">
        <f>RIGHT(VLOOKUP(C66,'EsteSi-AquiSePegaLaData'!C:F,4,0),LEN(VLOOKUP(C66,'EsteSi-AquiSePegaLaData'!C:F,4,0))-LEN(TRIM(C66))-26)</f>
        <v xml:space="preserve"> _x000D_
DROP TABLE IF EXISTS mst_Personas;</v>
      </c>
      <c r="R66" s="6" t="str">
        <f t="shared" si="5"/>
        <v>INSERT INTO mst_QuerysSqlite VALUES('01','065','ELIMINAR TABLA mst_Personas','0','999','-- Id: 065 / NombreQuery: ELIMINAR TABLA mst_Personas  _x000D_
DROP TABLE IF EXISTS mst_Personas;','0','NONQUERY','mst_Personas','DELETE TABLE','AC','44363337',GETDATE(),'44363337',GETDATE())</v>
      </c>
    </row>
    <row r="67" spans="1:18" hidden="1" x14ac:dyDescent="0.35">
      <c r="A67" s="1" t="s">
        <v>15</v>
      </c>
      <c r="B67" s="1" t="s">
        <v>292</v>
      </c>
      <c r="C67" s="1" t="s">
        <v>437</v>
      </c>
      <c r="D67" s="1" t="s">
        <v>18</v>
      </c>
      <c r="E67">
        <v>999</v>
      </c>
      <c r="F67" t="str">
        <f t="shared" si="3"/>
        <v>-- Id: 066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G67" s="1">
        <f t="shared" si="4"/>
        <v>10</v>
      </c>
      <c r="H67" s="1" t="s">
        <v>21</v>
      </c>
      <c r="I67" s="1" t="s">
        <v>53</v>
      </c>
      <c r="J67" s="1" t="s">
        <v>152</v>
      </c>
      <c r="K67" s="1" t="s">
        <v>24</v>
      </c>
      <c r="L67" s="1" t="s">
        <v>25</v>
      </c>
      <c r="M67" s="1" t="s">
        <v>435</v>
      </c>
      <c r="N67" s="1" t="s">
        <v>25</v>
      </c>
      <c r="O67" s="1" t="s">
        <v>435</v>
      </c>
      <c r="P67">
        <v>6</v>
      </c>
      <c r="Q67" s="9" t="str">
        <f>RIGHT(VLOOKUP(C67,'EsteSi-AquiSePegaLaData'!C:F,4,0),LEN(VLOOKUP(C67,'EsteSi-AquiSePegaLaData'!C:F,4,0))-LEN(TRIM(C67))-26)</f>
        <v xml:space="preserve">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v>
      </c>
      <c r="R67" s="6" t="str">
        <f t="shared" si="5"/>
        <v>INSERT INTO mst_QuerysSqlite VALUES('01','066','INSERTAR mst_Personas','0','999','-- Id: 066 / NombreQuery: INSERTAR mst_Personas  _x000D_
INSERT INTO mst_Personas VALUES (_x000D_
                            ?,-- IdEmpresa              VARCHAR (2),_x000D_
                            ?,-- NroDocumento           VARCHAR (13),_x000D_
                            ?,-- IdCodigoGeneral        VARCHAR (8)   NOT NULL,_x000D_
                            ?,-- Nombres                VARCHAR (500),_x000D_
                            ?,-- Paterno                VARCHAR (500),_x000D_
                            ?,-- Materno                VARCHAR (500),_x000D_
                            ?,-- IdPlanilla             VARCHAR (3),_x000D_
                            ?,-- IdEstado               VARCHAR (3),_x000D_
                            ?,-- IdUsuarioCrea          VARCHAR (50),_x000D_
                            DATETIME(''''now'''',_x000D_
                                     ''''localtime''''),-- FechaHoraCreacion      DATETIME,_x000D_
                            ?,-- IdUsuarioActualiza     VARCHAR (50),_x000D_
                            DATETIME(''''now'''',_x000D_
                                     ''''localtime'''')-- FechaHoraActualizacion DATETIME, _x000D_
                         );','10','NONQUERY','mst_Personas','CREATE','AC','44363337',GETDATE(),'44363337',GETDATE())</v>
      </c>
    </row>
    <row r="68" spans="1:18" hidden="1" x14ac:dyDescent="0.35">
      <c r="A68" s="1" t="s">
        <v>15</v>
      </c>
      <c r="B68" s="1" t="s">
        <v>295</v>
      </c>
      <c r="C68" s="1" t="s">
        <v>440</v>
      </c>
      <c r="D68" s="1" t="s">
        <v>18</v>
      </c>
      <c r="E68">
        <v>999</v>
      </c>
      <c r="F68" t="str">
        <f t="shared" si="3"/>
        <v>-- Id: 067 / NombreQuery: LIMPIAR TABLA mst_Personas  _x000D_
DELETE FROM mst_Personas;</v>
      </c>
      <c r="G68" s="1">
        <f t="shared" si="4"/>
        <v>0</v>
      </c>
      <c r="H68" s="1" t="s">
        <v>21</v>
      </c>
      <c r="I68" s="1" t="s">
        <v>53</v>
      </c>
      <c r="J68" s="1" t="s">
        <v>143</v>
      </c>
      <c r="K68" s="1" t="s">
        <v>24</v>
      </c>
      <c r="L68" s="1" t="s">
        <v>25</v>
      </c>
      <c r="M68" s="1" t="s">
        <v>442</v>
      </c>
      <c r="N68" s="1" t="s">
        <v>25</v>
      </c>
      <c r="O68" s="1" t="s">
        <v>442</v>
      </c>
      <c r="P68">
        <v>6</v>
      </c>
      <c r="Q68" s="9" t="str">
        <f>RIGHT(VLOOKUP(C68,'EsteSi-AquiSePegaLaData'!C:F,4,0),LEN(VLOOKUP(C68,'EsteSi-AquiSePegaLaData'!C:F,4,0))-LEN(TRIM(C68))-26)</f>
        <v xml:space="preserve"> _x000D_
DELETE FROM mst_Personas;</v>
      </c>
      <c r="R68" s="6" t="str">
        <f t="shared" si="5"/>
        <v>INSERT INTO mst_QuerysSqlite VALUES('01','067','LIMPIAR TABLA mst_Personas','0','999','-- Id: 067 / NombreQuery: LIMPIAR TABLA mst_Personas  _x000D_
DELETE FROM mst_Personas;','0','NONQUERY','mst_Personas','DELETE','AC','44363337',GETDATE(),'44363337',GETDATE())</v>
      </c>
    </row>
    <row r="69" spans="1:18" hidden="1" x14ac:dyDescent="0.35">
      <c r="A69" s="1" t="s">
        <v>15</v>
      </c>
      <c r="B69" s="1" t="s">
        <v>299</v>
      </c>
      <c r="C69" s="1" t="s">
        <v>444</v>
      </c>
      <c r="D69" s="1" t="s">
        <v>18</v>
      </c>
      <c r="E69">
        <v>999</v>
      </c>
      <c r="F69" t="str">
        <f>CONCATENATE("-- Id: ",B69," / NombreQuery: ",C69," ",Q69)</f>
        <v>-- Id: 068 / NombreQuery: LISTAR mst_Personas  _x000D_
SELECT *_x000D_
  FROM mst_Personas;</v>
      </c>
      <c r="G69" s="1">
        <f t="shared" si="4"/>
        <v>0</v>
      </c>
      <c r="H69" s="1" t="s">
        <v>135</v>
      </c>
      <c r="I69" s="1" t="s">
        <v>53</v>
      </c>
      <c r="J69" s="1" t="s">
        <v>126</v>
      </c>
      <c r="K69" s="1" t="s">
        <v>24</v>
      </c>
      <c r="L69" s="1" t="s">
        <v>25</v>
      </c>
      <c r="M69" s="1" t="s">
        <v>446</v>
      </c>
      <c r="N69" s="1" t="s">
        <v>25</v>
      </c>
      <c r="O69" s="1" t="s">
        <v>446</v>
      </c>
      <c r="P69">
        <v>6</v>
      </c>
      <c r="Q69" s="9" t="str">
        <f>RIGHT(VLOOKUP(C69,'EsteSi-AquiSePegaLaData'!C:F,4,0),LEN(VLOOKUP(C69,'EsteSi-AquiSePegaLaData'!C:F,4,0))-LEN(TRIM(C69))-26)</f>
        <v xml:space="preserve"> _x000D_
SELECT *_x000D_
  FROM mst_Personas;</v>
      </c>
      <c r="R69" s="6" t="str">
        <f t="shared" si="5"/>
        <v>INSERT INTO mst_QuerysSqlite VALUES('01','068','LISTAR mst_Personas','0','999','-- Id: 068 / NombreQuery: LISTAR mst_Personas  _x000D_
SELECT *_x000D_
  FROM mst_Personas;','0','DATATABLE','mst_Personas','READ','AC','44363337',GETDATE(),'44363337',GETDATE())</v>
      </c>
    </row>
    <row r="70" spans="1:18" hidden="1" x14ac:dyDescent="0.35">
      <c r="A70" s="1" t="s">
        <v>15</v>
      </c>
      <c r="B70" s="1" t="s">
        <v>302</v>
      </c>
      <c r="C70" s="1" t="s">
        <v>448</v>
      </c>
      <c r="D70" s="1" t="s">
        <v>18</v>
      </c>
      <c r="E70">
        <v>999</v>
      </c>
      <c r="F70" t="str">
        <f t="shared" si="3"/>
        <v>-- Id: 069 / NombreQuery: OBTENER mst_Personas  _x000D_
SELECT *_x000D_
  FROM mst_Personas_x000D_
 WHERE IdEmpresa = ? AND _x000D_
       NroDocumento = ?;</v>
      </c>
      <c r="G70" s="1">
        <f t="shared" si="4"/>
        <v>2</v>
      </c>
      <c r="H70" s="1" t="s">
        <v>135</v>
      </c>
      <c r="I70" s="1" t="s">
        <v>53</v>
      </c>
      <c r="J70" s="1" t="s">
        <v>126</v>
      </c>
      <c r="K70" s="1" t="s">
        <v>24</v>
      </c>
      <c r="L70" s="1" t="s">
        <v>25</v>
      </c>
      <c r="M70" s="1" t="s">
        <v>450</v>
      </c>
      <c r="N70" s="1" t="s">
        <v>25</v>
      </c>
      <c r="O70" s="1" t="s">
        <v>450</v>
      </c>
      <c r="P70">
        <v>6</v>
      </c>
      <c r="Q70" s="9" t="str">
        <f>RIGHT(VLOOKUP(C70,'EsteSi-AquiSePegaLaData'!C:F,4,0),LEN(VLOOKUP(C70,'EsteSi-AquiSePegaLaData'!C:F,4,0))-LEN(TRIM(C70))-26)</f>
        <v xml:space="preserve"> _x000D_
SELECT *_x000D_
  FROM mst_Personas_x000D_
 WHERE IdEmpresa = ? AND _x000D_
       NroDocumento = ?;</v>
      </c>
      <c r="R70" s="6" t="str">
        <f t="shared" si="5"/>
        <v>INSERT INTO mst_QuerysSqlite VALUES('01','069','OBTENER mst_Personas','0','999','-- Id: 069 / NombreQuery: OBTENER mst_Personas  _x000D_
SELECT *_x000D_
  FROM mst_Personas_x000D_
 WHERE IdEmpresa = ? AND _x000D_
       NroDocumento = ?;','2','DATATABLE','mst_Personas','READ','AC','44363337',GETDATE(),'44363337',GETDATE())</v>
      </c>
    </row>
    <row r="71" spans="1:18" hidden="1" x14ac:dyDescent="0.35">
      <c r="A71" s="1" t="s">
        <v>15</v>
      </c>
      <c r="B71" s="1" t="s">
        <v>306</v>
      </c>
      <c r="C71" s="1" t="s">
        <v>747</v>
      </c>
      <c r="D71" s="1" t="s">
        <v>19</v>
      </c>
      <c r="E71">
        <v>999</v>
      </c>
      <c r="F71" t="str">
        <f t="shared" si="3"/>
        <v>-- Id: 070 / NombreQuery: OBTENER PLANILLA  _x000D_
SELECT IdPlanilla_x000D_
FROM mst_Personas_x000D_
WHERE IdEmpresa=? AND_x000D_
      NroDocumento=?;</v>
      </c>
      <c r="G71" s="1">
        <f t="shared" si="4"/>
        <v>2</v>
      </c>
      <c r="H71" s="1" t="s">
        <v>135</v>
      </c>
      <c r="I71" s="1" t="s">
        <v>53</v>
      </c>
      <c r="J71" s="1" t="s">
        <v>126</v>
      </c>
      <c r="K71" s="1" t="s">
        <v>24</v>
      </c>
      <c r="L71" s="1" t="s">
        <v>25</v>
      </c>
      <c r="M71" s="1" t="s">
        <v>749</v>
      </c>
      <c r="N71" s="1" t="s">
        <v>25</v>
      </c>
      <c r="O71" s="1" t="s">
        <v>749</v>
      </c>
      <c r="P71">
        <v>6</v>
      </c>
      <c r="Q71" s="9" t="str">
        <f>RIGHT(VLOOKUP(C71,'EsteSi-AquiSePegaLaData'!C:F,4,0),LEN(VLOOKUP(C71,'EsteSi-AquiSePegaLaData'!C:F,4,0))-LEN(TRIM(C71))-26)</f>
        <v xml:space="preserve"> _x000D_
SELECT IdPlanilla_x000D_
FROM mst_Personas_x000D_
WHERE IdEmpresa=? AND_x000D_
      NroDocumento=?;</v>
      </c>
      <c r="R71" s="6" t="str">
        <f t="shared" si="5"/>
        <v>INSERT INTO mst_QuerysSqlite VALUES('01','070','OBTENER PLANILLA','1','999','-- Id: 070 / NombreQuery: OBTENER PLANILLA  _x000D_
SELECT IdPlanilla_x000D_
FROM mst_Personas_x000D_
WHERE IdEmpresa=? AND_x000D_
      NroDocumento=?;','2','DATATABLE','mst_Personas','READ','AC','44363337',GETDATE(),'44363337',GETDATE())</v>
      </c>
    </row>
    <row r="72" spans="1:18" hidden="1" x14ac:dyDescent="0.35">
      <c r="A72" s="1" t="s">
        <v>15</v>
      </c>
      <c r="B72" s="1" t="s">
        <v>309</v>
      </c>
      <c r="C72" s="1" t="s">
        <v>55</v>
      </c>
      <c r="D72" s="1" t="s">
        <v>18</v>
      </c>
      <c r="E72">
        <v>7</v>
      </c>
      <c r="F72" t="str">
        <f t="shared" si="3"/>
        <v>-- Id: 071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72" s="1">
        <f t="shared" si="4"/>
        <v>0</v>
      </c>
      <c r="H72" s="1" t="s">
        <v>21</v>
      </c>
      <c r="I72" s="1" t="s">
        <v>58</v>
      </c>
      <c r="J72" s="1" t="s">
        <v>23</v>
      </c>
      <c r="K72" s="1" t="s">
        <v>24</v>
      </c>
      <c r="L72" s="1" t="s">
        <v>25</v>
      </c>
      <c r="M72" s="1" t="s">
        <v>59</v>
      </c>
      <c r="N72" s="1" t="s">
        <v>25</v>
      </c>
      <c r="O72" s="1" t="s">
        <v>59</v>
      </c>
      <c r="P72">
        <v>7</v>
      </c>
      <c r="Q72" s="9" t="str">
        <f>RIGHT(VLOOKUP(C72,'EsteSi-AquiSePegaLaData'!C:F,4,0),LEN(VLOOKUP(C72,'EsteSi-AquiSePegaLaData'!C:F,4,0))-LEN(TRIM(C72))-26)</f>
        <v xml:space="preserve">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72" s="6" t="str">
        <f t="shared" si="5"/>
        <v>INSERT INTO mst_QuerysSqlite VALUES('01','071','CREAR TABLA mst_Cultivos','0','7','-- Id: 071 / NombreQuery: CREAR TABLA mst_Cultivos  _x000D_
CREATE TABLE IF NOT EXISTS mst_Cultivos (_x000D_
   IdEmpresa              VARCHAR (2),_x000D_
   Id                     VARCHAR (10),-- IdCultivoEmpresa VARCHAR(10),_x000D_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);','0','NONQUERY','mst_Cultivos','CREATE TABLE','AC','44363337',GETDATE(),'44363337',GETDATE())</v>
      </c>
    </row>
    <row r="73" spans="1:18" hidden="1" x14ac:dyDescent="0.35">
      <c r="A73" s="1" t="s">
        <v>15</v>
      </c>
      <c r="B73" s="1" t="s">
        <v>313</v>
      </c>
      <c r="C73" s="1" t="s">
        <v>197</v>
      </c>
      <c r="D73" s="1" t="s">
        <v>18</v>
      </c>
      <c r="E73">
        <v>999</v>
      </c>
      <c r="F73" t="str">
        <f t="shared" si="3"/>
        <v>-- Id: 072 / NombreQuery: ACTUALIZAR mst_Cultivos  _x000D_
UPDATE mst_Cultivos_x000D_
   SET Dex = ?,-- VARCHAR (300),_x000D_
       IdEstado = ?,-- VARCHAR (3),_x000D_
       IdUsuarioActualiza = ?,-- VARCHAR (50),_x000D_
       FechaHoraActualizacion =  DATETIME(''now'',''localtime'') -- DATETIME,_x000D_
 WHERE IdEmpresa = ? AND _x000D_
       Id = ?;</v>
      </c>
      <c r="G73" s="1">
        <f t="shared" si="4"/>
        <v>5</v>
      </c>
      <c r="H73" s="1" t="s">
        <v>21</v>
      </c>
      <c r="I73" s="1" t="s">
        <v>58</v>
      </c>
      <c r="J73" s="1" t="s">
        <v>131</v>
      </c>
      <c r="K73" s="1" t="s">
        <v>24</v>
      </c>
      <c r="L73" s="1" t="s">
        <v>25</v>
      </c>
      <c r="M73" s="1" t="s">
        <v>199</v>
      </c>
      <c r="N73" s="1" t="s">
        <v>25</v>
      </c>
      <c r="O73" s="1" t="s">
        <v>199</v>
      </c>
      <c r="P73">
        <v>7</v>
      </c>
      <c r="Q73" s="9" t="str">
        <f>RIGHT(VLOOKUP(C73,'EsteSi-AquiSePegaLaData'!C:F,4,0),LEN(VLOOKUP(C73,'EsteSi-AquiSePegaLaData'!C:F,4,0))-LEN(TRIM(C73))-26)</f>
        <v xml:space="preserve"> _x000D_
UPDATE mst_Cultivos_x000D_
   SET Dex = ?,-- VARCHAR (300),_x000D_
       IdEstado = ?,-- VARCHAR (3),_x000D_
       IdUsuarioActualiza = ?,-- VARCHAR (50),_x000D_
       FechaHoraActualizacion =  DATETIME(''now'',''localtime'') -- DATETIME,_x000D_
 WHERE IdEmpresa = ? AND _x000D_
       Id = ?;</v>
      </c>
      <c r="R73" s="6" t="str">
        <f t="shared" si="5"/>
        <v>INSERT INTO mst_QuerysSqlite VALUES('01','072','ACTUALIZAR mst_Cultivos','0','999','-- Id: 072 / NombreQuery: ACTUALIZAR mst_Cultivos  _x000D_
UPDATE mst_Cultivos_x000D_
   SET Dex = ?,-- VARCHAR (300),_x000D_
       IdEstado = ?,-- VARCHAR (3),_x000D_
       IdUsuarioActualiza = ?,-- VARCHAR (50),_x000D_
       FechaHoraActualizacion =  DATETIME(''''now'''',''''localtime'''') -- DATETIME,_x000D_
 WHERE IdEmpresa = ? AND _x000D_
       Id = ?;','5','NONQUERY','mst_Cultivos','UPDATE','AC','44363337',GETDATE(),'44363337',GETDATE())</v>
      </c>
    </row>
    <row r="74" spans="1:18" hidden="1" x14ac:dyDescent="0.35">
      <c r="A74" s="1" t="s">
        <v>15</v>
      </c>
      <c r="B74" s="1" t="s">
        <v>316</v>
      </c>
      <c r="C74" s="1" t="s">
        <v>201</v>
      </c>
      <c r="D74" s="1" t="s">
        <v>18</v>
      </c>
      <c r="E74">
        <v>999</v>
      </c>
      <c r="F74" t="str">
        <f t="shared" si="3"/>
        <v>-- Id: 073 / NombreQuery: CLAVE VALOR mst_Cultivos  _x000D_
SELECT Id Clave,_x000D_
       Dex Valor,_x000D_
       Id || '' | '' || Dex Concatenado_x000D_
  FROM mst_Cultivos_x000D_
 WHERE IdEmpresa = ?;</v>
      </c>
      <c r="G74" s="1">
        <f t="shared" si="4"/>
        <v>1</v>
      </c>
      <c r="H74" s="1" t="s">
        <v>135</v>
      </c>
      <c r="I74" s="1" t="s">
        <v>58</v>
      </c>
      <c r="J74" s="1" t="s">
        <v>126</v>
      </c>
      <c r="K74" s="1" t="s">
        <v>24</v>
      </c>
      <c r="L74" s="1" t="s">
        <v>25</v>
      </c>
      <c r="M74" s="1" t="s">
        <v>199</v>
      </c>
      <c r="N74" s="1" t="s">
        <v>25</v>
      </c>
      <c r="O74" s="1" t="s">
        <v>199</v>
      </c>
      <c r="P74">
        <v>7</v>
      </c>
      <c r="Q74" s="9" t="str">
        <f>RIGHT(VLOOKUP(C74,'EsteSi-AquiSePegaLaData'!C:F,4,0),LEN(VLOOKUP(C74,'EsteSi-AquiSePegaLaData'!C:F,4,0))-LEN(TRIM(C74))-26)</f>
        <v xml:space="preserve"> _x000D_
SELECT Id Clave,_x000D_
       Dex Valor,_x000D_
       Id || '' | '' || Dex Concatenado_x000D_
  FROM mst_Cultivos_x000D_
 WHERE IdEmpresa = ?;</v>
      </c>
      <c r="R74" s="6" t="str">
        <f t="shared" si="5"/>
        <v>INSERT INTO mst_QuerysSqlite VALUES('01','073','CLAVE VALOR mst_Cultivos','0','999','-- Id: 073 / NombreQuery: CLAVE VALOR mst_Cultivos  _x000D_
SELECT Id Clave,_x000D_
       Dex Valor,_x000D_
       Id || '''' | '''' || Dex Concatenado_x000D_
  FROM mst_Cultivos_x000D_
 WHERE IdEmpresa = ?;','1','DATATABLE','mst_Cultivos','READ','AC','44363337',GETDATE(),'44363337',GETDATE())</v>
      </c>
    </row>
    <row r="75" spans="1:18" hidden="1" x14ac:dyDescent="0.35">
      <c r="A75" s="1" t="s">
        <v>15</v>
      </c>
      <c r="B75" s="1" t="s">
        <v>320</v>
      </c>
      <c r="C75" s="1" t="s">
        <v>204</v>
      </c>
      <c r="D75" s="1" t="s">
        <v>18</v>
      </c>
      <c r="E75">
        <v>999</v>
      </c>
      <c r="F75" t="str">
        <f t="shared" si="3"/>
        <v>-- Id: 074 / NombreQuery: DESCARGAR DATA mst_Cultivos  _x000D_
EXEC sp_Dgm_Gen_ListarCultivos</v>
      </c>
      <c r="G75" s="1">
        <f t="shared" si="4"/>
        <v>0</v>
      </c>
      <c r="H75" s="1" t="s">
        <v>135</v>
      </c>
      <c r="I75" s="1" t="s">
        <v>58</v>
      </c>
      <c r="J75" s="1" t="s">
        <v>126</v>
      </c>
      <c r="K75" s="1" t="s">
        <v>24</v>
      </c>
      <c r="L75" s="1" t="s">
        <v>25</v>
      </c>
      <c r="M75" s="1" t="s">
        <v>206</v>
      </c>
      <c r="N75" s="1" t="s">
        <v>25</v>
      </c>
      <c r="O75" s="1" t="s">
        <v>206</v>
      </c>
      <c r="P75">
        <v>7</v>
      </c>
      <c r="Q75" s="9" t="str">
        <f>RIGHT(VLOOKUP(C75,'EsteSi-AquiSePegaLaData'!C:F,4,0),LEN(VLOOKUP(C75,'EsteSi-AquiSePegaLaData'!C:F,4,0))-LEN(TRIM(C75))-26)</f>
        <v xml:space="preserve"> _x000D_
EXEC sp_Dgm_Gen_ListarCultivos</v>
      </c>
      <c r="R75" s="6" t="str">
        <f t="shared" si="5"/>
        <v>INSERT INTO mst_QuerysSqlite VALUES('01','074','DESCARGAR DATA mst_Cultivos','0','999','-- Id: 074 / NombreQuery: DESCARGAR DATA mst_Cultivos  _x000D_
EXEC sp_Dgm_Gen_ListarCultivos','0','DATATABLE','mst_Cultivos','READ','AC','44363337',GETDATE(),'44363337',GETDATE())</v>
      </c>
    </row>
    <row r="76" spans="1:18" hidden="1" x14ac:dyDescent="0.35">
      <c r="A76" s="1" t="s">
        <v>15</v>
      </c>
      <c r="B76" s="1" t="s">
        <v>324</v>
      </c>
      <c r="C76" s="1" t="s">
        <v>208</v>
      </c>
      <c r="D76" s="1" t="s">
        <v>18</v>
      </c>
      <c r="E76">
        <v>999</v>
      </c>
      <c r="F76" t="str">
        <f t="shared" si="3"/>
        <v>-- Id: 075 / NombreQuery: ELIMINAR mst_Cultivos  _x000D_
DELETE FROM mst_Cultivos_x000D_
      WHERE IdEmpresa = ? AND _x000D_
            Id = ?;</v>
      </c>
      <c r="G76" s="1">
        <f t="shared" si="4"/>
        <v>2</v>
      </c>
      <c r="H76" s="1" t="s">
        <v>21</v>
      </c>
      <c r="I76" s="1" t="s">
        <v>58</v>
      </c>
      <c r="J76" s="1" t="s">
        <v>143</v>
      </c>
      <c r="K76" s="1" t="s">
        <v>24</v>
      </c>
      <c r="L76" s="1" t="s">
        <v>25</v>
      </c>
      <c r="M76" s="1" t="s">
        <v>206</v>
      </c>
      <c r="N76" s="1" t="s">
        <v>25</v>
      </c>
      <c r="O76" s="1" t="s">
        <v>206</v>
      </c>
      <c r="P76">
        <v>7</v>
      </c>
      <c r="Q76" s="9" t="str">
        <f>RIGHT(VLOOKUP(C76,'EsteSi-AquiSePegaLaData'!C:F,4,0),LEN(VLOOKUP(C76,'EsteSi-AquiSePegaLaData'!C:F,4,0))-LEN(TRIM(C76))-26)</f>
        <v xml:space="preserve"> _x000D_
DELETE FROM mst_Cultivos_x000D_
      WHERE IdEmpresa = ? AND _x000D_
            Id = ?;</v>
      </c>
      <c r="R76" s="6" t="str">
        <f t="shared" si="5"/>
        <v>INSERT INTO mst_QuerysSqlite VALUES('01','075','ELIMINAR mst_Cultivos','0','999','-- Id: 075 / NombreQuery: ELIMINAR mst_Cultivos  _x000D_
DELETE FROM mst_Cultivos_x000D_
      WHERE IdEmpresa = ? AND _x000D_
            Id = ?;','2','NONQUERY','mst_Cultivos','DELETE','AC','44363337',GETDATE(),'44363337',GETDATE())</v>
      </c>
    </row>
    <row r="77" spans="1:18" hidden="1" x14ac:dyDescent="0.35">
      <c r="A77" s="1" t="s">
        <v>15</v>
      </c>
      <c r="B77" s="1" t="s">
        <v>327</v>
      </c>
      <c r="C77" s="1" t="s">
        <v>211</v>
      </c>
      <c r="D77" s="1" t="s">
        <v>18</v>
      </c>
      <c r="E77">
        <v>999</v>
      </c>
      <c r="F77" t="str">
        <f t="shared" ref="F77:F98" si="6">CONCATENATE("-- Id: ",B77," / NombreQuery: ",C77," ",Q77)</f>
        <v>-- Id: 076 / NombreQuery: ELIMINAR TABLA mst_Cultivos  _x000D_
DROP TABLE IF EXISTS mst_Cultivos;</v>
      </c>
      <c r="G77" s="1">
        <f t="shared" ref="G77:G140" si="7">LEN(F77)-LEN(SUBSTITUTE(F77,"?",""))</f>
        <v>0</v>
      </c>
      <c r="H77" s="1" t="s">
        <v>21</v>
      </c>
      <c r="I77" s="1" t="s">
        <v>58</v>
      </c>
      <c r="J77" s="1" t="s">
        <v>148</v>
      </c>
      <c r="K77" s="1" t="s">
        <v>24</v>
      </c>
      <c r="L77" s="1" t="s">
        <v>25</v>
      </c>
      <c r="M77" s="1" t="s">
        <v>213</v>
      </c>
      <c r="N77" s="1" t="s">
        <v>25</v>
      </c>
      <c r="O77" s="1" t="s">
        <v>213</v>
      </c>
      <c r="P77">
        <v>7</v>
      </c>
      <c r="Q77" s="9" t="str">
        <f>RIGHT(VLOOKUP(C77,'EsteSi-AquiSePegaLaData'!C:F,4,0),LEN(VLOOKUP(C77,'EsteSi-AquiSePegaLaData'!C:F,4,0))-LEN(TRIM(C77))-26)</f>
        <v xml:space="preserve"> _x000D_
DROP TABLE IF EXISTS mst_Cultivos;</v>
      </c>
      <c r="R77" s="6" t="str">
        <f t="shared" ref="R77:R140" si="8">CONCATENATE("INSERT INTO mst_QuerysSqlite VALUES('",A77,"','",B77,"','",C77,"','",D77,"','",E77,"','",SUBSTITUTE(F77,"''","''''"),"','",G77,"','",H77,"','",I77,"','",J77,"','",K77,"','44363337',GETDATE(),'44363337',GETDATE())")</f>
        <v>INSERT INTO mst_QuerysSqlite VALUES('01','076','ELIMINAR TABLA mst_Cultivos','0','999','-- Id: 076 / NombreQuery: ELIMINAR TABLA mst_Cultivos  _x000D_
DROP TABLE IF EXISTS mst_Cultivos;','0','NONQUERY','mst_Cultivos','DELETE TABLE','AC','44363337',GETDATE(),'44363337',GETDATE())</v>
      </c>
    </row>
    <row r="78" spans="1:18" hidden="1" x14ac:dyDescent="0.35">
      <c r="A78" s="1" t="s">
        <v>15</v>
      </c>
      <c r="B78" s="1" t="s">
        <v>331</v>
      </c>
      <c r="C78" s="1" t="s">
        <v>215</v>
      </c>
      <c r="D78" s="1" t="s">
        <v>18</v>
      </c>
      <c r="E78">
        <v>999</v>
      </c>
      <c r="F78" t="str">
        <f t="shared" si="6"/>
        <v>-- Id: 077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G78" s="1">
        <f t="shared" si="7"/>
        <v>6</v>
      </c>
      <c r="H78" s="1" t="s">
        <v>21</v>
      </c>
      <c r="I78" s="1" t="s">
        <v>58</v>
      </c>
      <c r="J78" s="1" t="s">
        <v>152</v>
      </c>
      <c r="K78" s="1" t="s">
        <v>24</v>
      </c>
      <c r="L78" s="1" t="s">
        <v>25</v>
      </c>
      <c r="M78" s="1" t="s">
        <v>213</v>
      </c>
      <c r="N78" s="1" t="s">
        <v>25</v>
      </c>
      <c r="O78" s="1" t="s">
        <v>213</v>
      </c>
      <c r="P78">
        <v>7</v>
      </c>
      <c r="Q78" s="9" t="str">
        <f>RIGHT(VLOOKUP(C78,'EsteSi-AquiSePegaLaData'!C:F,4,0),LEN(VLOOKUP(C78,'EsteSi-AquiSePegaLaData'!C:F,4,0))-LEN(TRIM(C78))-26)</f>
        <v xml:space="preserve">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v>
      </c>
      <c r="R78" s="6" t="str">
        <f t="shared" si="8"/>
        <v>INSERT INTO mst_QuerysSqlite VALUES('01','077','INSERTAR mst_Cultivos','0','999','-- Id: 077 / NombreQuery: INSERTAR mst_Cultivos  _x000D_
INSERT INTO mst_Cultivos VALUES (_x000D_
                            ?,-- IdEmpresa              VARCHAR (2),_x000D_
                            ?,-- Id                     VARCHAR (10),-- IdCultivoEmpresa VARCHAR(10),_x000D_
                            ?,-- Dex                    VARCHAR (300),_x000D_
                            ?,-- IdEstado               VARCHAR (3),_x000D_
                            ?,-- IdUsuarioCrea          VARCHAR (50),_x000D_
                            DATETIME(''''now'''',_x000D_
                                     ''''localtime''''),-- FechaHoraCreacion      DATETIME,_x000D_
                            ?,-- IdUsuarioActualiza     VARCHAR (50),_x000D_
                            DATETIME(''''now'''',_x000D_
                                     ''''localtime'''')-- FechaHoraActualizacion DATETIME, _x000D_
                         );','6','NONQUERY','mst_Cultivos','CREATE','AC','44363337',GETDATE(),'44363337',GETDATE())</v>
      </c>
    </row>
    <row r="79" spans="1:18" hidden="1" x14ac:dyDescent="0.35">
      <c r="A79" s="1" t="s">
        <v>15</v>
      </c>
      <c r="B79" s="1" t="s">
        <v>334</v>
      </c>
      <c r="C79" s="1" t="s">
        <v>218</v>
      </c>
      <c r="D79" s="1" t="s">
        <v>18</v>
      </c>
      <c r="E79">
        <v>999</v>
      </c>
      <c r="F79" t="str">
        <f t="shared" si="6"/>
        <v>-- Id: 078 / NombreQuery: LIMPIAR TABLA mst_Cultivos  _x000D_
DELETE FROM mst_Cultivos;</v>
      </c>
      <c r="G79" s="1">
        <f t="shared" si="7"/>
        <v>0</v>
      </c>
      <c r="H79" s="1" t="s">
        <v>21</v>
      </c>
      <c r="I79" s="1" t="s">
        <v>58</v>
      </c>
      <c r="J79" s="1" t="s">
        <v>143</v>
      </c>
      <c r="K79" s="1" t="s">
        <v>24</v>
      </c>
      <c r="L79" s="1" t="s">
        <v>25</v>
      </c>
      <c r="M79" s="1" t="s">
        <v>220</v>
      </c>
      <c r="N79" s="1" t="s">
        <v>25</v>
      </c>
      <c r="O79" s="1" t="s">
        <v>220</v>
      </c>
      <c r="P79">
        <v>7</v>
      </c>
      <c r="Q79" s="9" t="str">
        <f>RIGHT(VLOOKUP(C79,'EsteSi-AquiSePegaLaData'!C:F,4,0),LEN(VLOOKUP(C79,'EsteSi-AquiSePegaLaData'!C:F,4,0))-LEN(TRIM(C79))-26)</f>
        <v xml:space="preserve"> _x000D_
DELETE FROM mst_Cultivos;</v>
      </c>
      <c r="R79" s="6" t="str">
        <f t="shared" si="8"/>
        <v>INSERT INTO mst_QuerysSqlite VALUES('01','078','LIMPIAR TABLA mst_Cultivos','0','999','-- Id: 078 / NombreQuery: LIMPIAR TABLA mst_Cultivos  _x000D_
DELETE FROM mst_Cultivos;','0','NONQUERY','mst_Cultivos','DELETE','AC','44363337',GETDATE(),'44363337',GETDATE())</v>
      </c>
    </row>
    <row r="80" spans="1:18" hidden="1" x14ac:dyDescent="0.35">
      <c r="A80" s="1" t="s">
        <v>15</v>
      </c>
      <c r="B80" s="1" t="s">
        <v>338</v>
      </c>
      <c r="C80" s="1" t="s">
        <v>222</v>
      </c>
      <c r="D80" s="1" t="s">
        <v>18</v>
      </c>
      <c r="E80">
        <v>999</v>
      </c>
      <c r="F80" t="str">
        <f t="shared" si="6"/>
        <v>-- Id: 079 / NombreQuery: LISTAR mst_Cultivos  _x000D_
SELECT *_x000D_
  FROM mst_Cultivos;</v>
      </c>
      <c r="G80" s="1">
        <f t="shared" si="7"/>
        <v>0</v>
      </c>
      <c r="H80" s="1" t="s">
        <v>135</v>
      </c>
      <c r="I80" s="1" t="s">
        <v>58</v>
      </c>
      <c r="J80" s="1" t="s">
        <v>126</v>
      </c>
      <c r="K80" s="1" t="s">
        <v>24</v>
      </c>
      <c r="L80" s="1" t="s">
        <v>25</v>
      </c>
      <c r="M80" s="1" t="s">
        <v>224</v>
      </c>
      <c r="N80" s="1" t="s">
        <v>25</v>
      </c>
      <c r="O80" s="1" t="s">
        <v>224</v>
      </c>
      <c r="P80">
        <v>7</v>
      </c>
      <c r="Q80" s="9" t="str">
        <f>RIGHT(VLOOKUP(C80,'EsteSi-AquiSePegaLaData'!C:F,4,0),LEN(VLOOKUP(C80,'EsteSi-AquiSePegaLaData'!C:F,4,0))-LEN(TRIM(C80))-26)</f>
        <v xml:space="preserve"> _x000D_
SELECT *_x000D_
  FROM mst_Cultivos;</v>
      </c>
      <c r="R80" s="6" t="str">
        <f t="shared" si="8"/>
        <v>INSERT INTO mst_QuerysSqlite VALUES('01','079','LISTAR mst_Cultivos','0','999','-- Id: 079 / NombreQuery: LISTAR mst_Cultivos  _x000D_
SELECT *_x000D_
  FROM mst_Cultivos;','0','DATATABLE','mst_Cultivos','READ','AC','44363337',GETDATE(),'44363337',GETDATE())</v>
      </c>
    </row>
    <row r="81" spans="1:18" hidden="1" x14ac:dyDescent="0.35">
      <c r="A81" s="1" t="s">
        <v>15</v>
      </c>
      <c r="B81" s="1" t="s">
        <v>341</v>
      </c>
      <c r="C81" s="1" t="s">
        <v>226</v>
      </c>
      <c r="D81" s="1" t="s">
        <v>18</v>
      </c>
      <c r="E81">
        <v>999</v>
      </c>
      <c r="F81" t="str">
        <f t="shared" si="6"/>
        <v>-- Id: 080 / NombreQuery: OBTENER mst_Cultivos  _x000D_
SELECT *_x000D_
  FROM mst_Cultivos_x000D_
 WHERE IdEmpresa = ? AND _x000D_
       Id = ?;</v>
      </c>
      <c r="G81" s="1">
        <f t="shared" si="7"/>
        <v>2</v>
      </c>
      <c r="H81" s="1" t="s">
        <v>135</v>
      </c>
      <c r="I81" s="1" t="s">
        <v>58</v>
      </c>
      <c r="J81" s="1" t="s">
        <v>126</v>
      </c>
      <c r="K81" s="1" t="s">
        <v>24</v>
      </c>
      <c r="L81" s="1" t="s">
        <v>25</v>
      </c>
      <c r="M81" s="1" t="s">
        <v>224</v>
      </c>
      <c r="N81" s="1" t="s">
        <v>25</v>
      </c>
      <c r="O81" s="1" t="s">
        <v>224</v>
      </c>
      <c r="P81">
        <v>7</v>
      </c>
      <c r="Q81" s="9" t="str">
        <f>RIGHT(VLOOKUP(C81,'EsteSi-AquiSePegaLaData'!C:F,4,0),LEN(VLOOKUP(C81,'EsteSi-AquiSePegaLaData'!C:F,4,0))-LEN(TRIM(C81))-26)</f>
        <v xml:space="preserve"> _x000D_
SELECT *_x000D_
  FROM mst_Cultivos_x000D_
 WHERE IdEmpresa = ? AND _x000D_
       Id = ?;</v>
      </c>
      <c r="R81" s="6" t="str">
        <f t="shared" si="8"/>
        <v>INSERT INTO mst_QuerysSqlite VALUES('01','080','OBTENER mst_Cultivos','0','999','-- Id: 080 / NombreQuery: OBTENER mst_Cultivos  _x000D_
SELECT *_x000D_
  FROM mst_Cultivos_x000D_
 WHERE IdEmpresa = ? AND _x000D_
       Id = ?;','2','DATATABLE','mst_Cultivos','READ','AC','44363337',GETDATE(),'44363337',GETDATE())</v>
      </c>
    </row>
    <row r="82" spans="1:18" hidden="1" x14ac:dyDescent="0.35">
      <c r="A82" s="1" t="s">
        <v>15</v>
      </c>
      <c r="B82" s="1" t="s">
        <v>345</v>
      </c>
      <c r="C82" s="1" t="s">
        <v>61</v>
      </c>
      <c r="D82" s="1" t="s">
        <v>18</v>
      </c>
      <c r="E82">
        <v>8</v>
      </c>
      <c r="F82" t="str">
        <f t="shared" si="6"/>
        <v>-- Id: 081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82" s="1">
        <f t="shared" si="7"/>
        <v>0</v>
      </c>
      <c r="H82" s="1" t="s">
        <v>21</v>
      </c>
      <c r="I82" s="1" t="s">
        <v>64</v>
      </c>
      <c r="J82" s="1" t="s">
        <v>23</v>
      </c>
      <c r="K82" s="1" t="s">
        <v>24</v>
      </c>
      <c r="L82" s="1" t="s">
        <v>25</v>
      </c>
      <c r="M82" s="1" t="s">
        <v>59</v>
      </c>
      <c r="N82" s="1" t="s">
        <v>25</v>
      </c>
      <c r="O82" s="1" t="s">
        <v>59</v>
      </c>
      <c r="P82">
        <v>8</v>
      </c>
      <c r="Q82" s="9" t="str">
        <f>RIGHT(VLOOKUP(C82,'EsteSi-AquiSePegaLaData'!C:F,4,0),LEN(VLOOKUP(C82,'EsteSi-AquiSePegaLaData'!C:F,4,0))-LEN(TRIM(C82))-26)</f>
        <v xml:space="preserve">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82" s="6" t="str">
        <f t="shared" si="8"/>
        <v>INSERT INTO mst_QuerysSqlite VALUES('01','081','CREAR TABLA mst_Variedades','0','8','-- Id: 081 / NombreQuery: CREAR TABLA mst_Variedades  _x000D_
CREATE TABLE IF NOT EXISTS mst_Variedades (_x000D_
   IdEmpresa              VARCHAR (2),_x000D_
   IdCultivo              VARCHAR (10),_x000D_
   Id                     VARCHAR (10),_x000D_
   Dex                    VARCHAR (300),_x000D_
   IdEstado               VARCHAR (3),_x000D_
   IdUsuarioCrea          VARCHAR (50),_x000D_
   FechaHoraCreacion      DATETIME,_x000D_
   IdUsuarioActualiza     VARCHAR (50),_x000D_
   FechaHoraActualizacion DATETIME,_x000D_
   PRIMARY KEY (_x000D_
      IdEmpresa,_x000D_
      IdCultivo,_x000D_
      Id_x000D_
   ),_x000D_
   FOREIGN KEY (_x000D_
      IdEmpresa,-- FOREIGN KEY (IdEmpresa) REFERENCES mst_Empresas(Id),_x000D_
      IdCultivo_x000D_
   )_x000D_
   REFERENCES mst_Cultivos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);','0','NONQUERY','mst_Variedades','CREATE TABLE','AC','44363337',GETDATE(),'44363337',GETDATE())</v>
      </c>
    </row>
    <row r="83" spans="1:18" hidden="1" x14ac:dyDescent="0.35">
      <c r="A83" s="1" t="s">
        <v>15</v>
      </c>
      <c r="B83" s="1" t="s">
        <v>348</v>
      </c>
      <c r="C83" s="1" t="s">
        <v>550</v>
      </c>
      <c r="D83" s="1" t="s">
        <v>18</v>
      </c>
      <c r="E83">
        <v>999</v>
      </c>
      <c r="F83" t="str">
        <f t="shared" si="6"/>
        <v>-- Id: 082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v>
      </c>
      <c r="G83" s="1">
        <f t="shared" si="7"/>
        <v>6</v>
      </c>
      <c r="H83" s="1" t="s">
        <v>21</v>
      </c>
      <c r="I83" s="1" t="s">
        <v>64</v>
      </c>
      <c r="J83" s="1" t="s">
        <v>131</v>
      </c>
      <c r="K83" s="1" t="s">
        <v>24</v>
      </c>
      <c r="L83" s="1" t="s">
        <v>25</v>
      </c>
      <c r="M83" s="1" t="s">
        <v>552</v>
      </c>
      <c r="N83" s="1" t="s">
        <v>25</v>
      </c>
      <c r="O83" s="1" t="s">
        <v>552</v>
      </c>
      <c r="P83">
        <v>8</v>
      </c>
      <c r="Q83" s="9" t="str">
        <f>RIGHT(VLOOKUP(C83,'EsteSi-AquiSePegaLaData'!C:F,4,0),LEN(VLOOKUP(C83,'EsteSi-AquiSePegaLaData'!C:F,4,0))-LEN(TRIM(C83))-26)</f>
        <v xml:space="preserve"> _x000D_
UPDATE mst_Variedades_x000D_
   SET Dex = ?,-- VARCHAR (300),_x000D_
       IdEstado = ?,-- VARCHAR (3),_x000D_
       IdUsuarioActualiza = ?,-- VARCHAR (50),_x000D_
       FechaHoraActualizacion = DATETIME(''now'',_x000D_
                                     ''localtime'') -- DATETIME,_x000D_
 WHERE IdEmpresa = ? AND _x000D_
       IdCultivo = ? AND _x000D_
       Id = ?;</v>
      </c>
      <c r="R83" s="6" t="str">
        <f t="shared" si="8"/>
        <v>INSERT INTO mst_QuerysSqlite VALUES('01','082','ACTUALIZAR mst_Variedades','0','999','-- Id: 082 / NombreQuery: ACTUALIZAR mst_Variedades  _x000D_
UPDATE mst_Variedades_x000D_
   SET Dex = ?,-- VARCHAR (300),_x000D_
       IdEstado = ?,-- VARCHAR (3),_x000D_
       IdUsuarioActualiza = ?,-- VARCHAR (50),_x000D_
       FechaHoraActualizacion = DATETIME(''''now'''',_x000D_
                                     ''''localtime'''') -- DATETIME,_x000D_
 WHERE IdEmpresa = ? AND _x000D_
       IdCultivo = ? AND _x000D_
       Id = ?;','6','NONQUERY','mst_Variedades','UPDATE','AC','44363337',GETDATE(),'44363337',GETDATE())</v>
      </c>
    </row>
    <row r="84" spans="1:18" hidden="1" x14ac:dyDescent="0.35">
      <c r="A84" s="1" t="s">
        <v>15</v>
      </c>
      <c r="B84" s="1" t="s">
        <v>352</v>
      </c>
      <c r="C84" s="1" t="s">
        <v>554</v>
      </c>
      <c r="D84" s="1" t="s">
        <v>18</v>
      </c>
      <c r="E84">
        <v>999</v>
      </c>
      <c r="F84" t="str">
        <f t="shared" si="6"/>
        <v>-- Id: 083 / NombreQuery: CLAVE VALOR mst_Variedades  _x000D_
SELECT Id Clave,_x000D_
       Dex Valor,_x000D_
       Id || '' | '' || Dex Concatenado_x000D_
  FROM mst_Variedades_x000D_
 WHERE IdEmpresa = ? AND _x000D_
       IdCultivo = ?;</v>
      </c>
      <c r="G84" s="1">
        <f t="shared" si="7"/>
        <v>2</v>
      </c>
      <c r="H84" s="1" t="s">
        <v>135</v>
      </c>
      <c r="I84" s="1" t="s">
        <v>64</v>
      </c>
      <c r="J84" s="1" t="s">
        <v>126</v>
      </c>
      <c r="K84" s="1" t="s">
        <v>24</v>
      </c>
      <c r="L84" s="1" t="s">
        <v>25</v>
      </c>
      <c r="M84" s="1" t="s">
        <v>556</v>
      </c>
      <c r="N84" s="1" t="s">
        <v>25</v>
      </c>
      <c r="O84" s="1" t="s">
        <v>556</v>
      </c>
      <c r="P84">
        <v>8</v>
      </c>
      <c r="Q84" s="9" t="str">
        <f>RIGHT(VLOOKUP(C84,'EsteSi-AquiSePegaLaData'!C:F,4,0),LEN(VLOOKUP(C84,'EsteSi-AquiSePegaLaData'!C:F,4,0))-LEN(TRIM(C84))-26)</f>
        <v xml:space="preserve"> _x000D_
SELECT Id Clave,_x000D_
       Dex Valor,_x000D_
       Id || '' | '' || Dex Concatenado_x000D_
  FROM mst_Variedades_x000D_
 WHERE IdEmpresa = ? AND _x000D_
       IdCultivo = ?;</v>
      </c>
      <c r="R84" s="6" t="str">
        <f t="shared" si="8"/>
        <v>INSERT INTO mst_QuerysSqlite VALUES('01','083','CLAVE VALOR mst_Variedades','0','999','-- Id: 083 / NombreQuery: CLAVE VALOR mst_Variedades  _x000D_
SELECT Id Clave,_x000D_
       Dex Valor,_x000D_
       Id || '''' | '''' || Dex Concatenado_x000D_
  FROM mst_Variedades_x000D_
 WHERE IdEmpresa = ? AND _x000D_
       IdCultivo = ?;','2','DATATABLE','mst_Variedades','READ','AC','44363337',GETDATE(),'44363337',GETDATE())</v>
      </c>
    </row>
    <row r="85" spans="1:18" hidden="1" x14ac:dyDescent="0.35">
      <c r="A85" s="1" t="s">
        <v>15</v>
      </c>
      <c r="B85" s="1" t="s">
        <v>355</v>
      </c>
      <c r="C85" s="1" t="s">
        <v>558</v>
      </c>
      <c r="D85" s="1" t="s">
        <v>18</v>
      </c>
      <c r="E85">
        <v>999</v>
      </c>
      <c r="F85" t="str">
        <f t="shared" si="6"/>
        <v>-- Id: 084 / NombreQuery: DESCARGAR DATA mst_Variedades  _x000D_
EXEC sp_Dgm_Gen_ListarVariedades</v>
      </c>
      <c r="G85" s="1">
        <f t="shared" si="7"/>
        <v>0</v>
      </c>
      <c r="H85" s="1" t="s">
        <v>135</v>
      </c>
      <c r="I85" s="1" t="s">
        <v>64</v>
      </c>
      <c r="J85" s="1" t="s">
        <v>126</v>
      </c>
      <c r="K85" s="1" t="s">
        <v>24</v>
      </c>
      <c r="L85" s="1" t="s">
        <v>25</v>
      </c>
      <c r="M85" s="1" t="s">
        <v>556</v>
      </c>
      <c r="N85" s="1" t="s">
        <v>25</v>
      </c>
      <c r="O85" s="1" t="s">
        <v>556</v>
      </c>
      <c r="P85">
        <v>8</v>
      </c>
      <c r="Q85" s="9" t="str">
        <f>RIGHT(VLOOKUP(C85,'EsteSi-AquiSePegaLaData'!C:F,4,0),LEN(VLOOKUP(C85,'EsteSi-AquiSePegaLaData'!C:F,4,0))-LEN(TRIM(C85))-26)</f>
        <v xml:space="preserve"> _x000D_
EXEC sp_Dgm_Gen_ListarVariedades</v>
      </c>
      <c r="R85" s="6" t="str">
        <f t="shared" si="8"/>
        <v>INSERT INTO mst_QuerysSqlite VALUES('01','084','DESCARGAR DATA mst_Variedades','0','999','-- Id: 084 / NombreQuery: DESCARGAR DATA mst_Variedades  _x000D_
EXEC sp_Dgm_Gen_ListarVariedades','0','DATATABLE','mst_Variedades','READ','AC','44363337',GETDATE(),'44363337',GETDATE())</v>
      </c>
    </row>
    <row r="86" spans="1:18" hidden="1" x14ac:dyDescent="0.35">
      <c r="A86" s="1" t="s">
        <v>15</v>
      </c>
      <c r="B86" s="1" t="s">
        <v>359</v>
      </c>
      <c r="C86" s="1" t="s">
        <v>561</v>
      </c>
      <c r="D86" s="1" t="s">
        <v>18</v>
      </c>
      <c r="E86">
        <v>999</v>
      </c>
      <c r="F86" t="str">
        <f t="shared" si="6"/>
        <v>-- Id: 085 / NombreQuery: ELIMINAR mst_Variedades  _x000D_
DELETE FROM mst_Variedades_x000D_
      WHERE IdEmpresa = ? AND _x000D_
            IdCultivo = ? AND _x000D_
            Id = ?;</v>
      </c>
      <c r="G86" s="1">
        <f t="shared" si="7"/>
        <v>3</v>
      </c>
      <c r="H86" s="1" t="s">
        <v>21</v>
      </c>
      <c r="I86" s="1" t="s">
        <v>64</v>
      </c>
      <c r="J86" s="1" t="s">
        <v>143</v>
      </c>
      <c r="K86" s="1" t="s">
        <v>24</v>
      </c>
      <c r="L86" s="1" t="s">
        <v>25</v>
      </c>
      <c r="M86" s="1" t="s">
        <v>563</v>
      </c>
      <c r="N86" s="1" t="s">
        <v>25</v>
      </c>
      <c r="O86" s="1" t="s">
        <v>563</v>
      </c>
      <c r="P86">
        <v>8</v>
      </c>
      <c r="Q86" s="9" t="str">
        <f>RIGHT(VLOOKUP(C86,'EsteSi-AquiSePegaLaData'!C:F,4,0),LEN(VLOOKUP(C86,'EsteSi-AquiSePegaLaData'!C:F,4,0))-LEN(TRIM(C86))-26)</f>
        <v xml:space="preserve"> _x000D_
DELETE FROM mst_Variedades_x000D_
      WHERE IdEmpresa = ? AND _x000D_
            IdCultivo = ? AND _x000D_
            Id = ?;</v>
      </c>
      <c r="R86" s="6" t="str">
        <f t="shared" si="8"/>
        <v>INSERT INTO mst_QuerysSqlite VALUES('01','085','ELIMINAR mst_Variedades','0','999','-- Id: 085 / NombreQuery: ELIMINAR mst_Variedades  _x000D_
DELETE FROM mst_Variedades_x000D_
      WHERE IdEmpresa = ? AND _x000D_
            IdCultivo = ? AND _x000D_
            Id = ?;','3','NONQUERY','mst_Variedades','DELETE','AC','44363337',GETDATE(),'44363337',GETDATE())</v>
      </c>
    </row>
    <row r="87" spans="1:18" hidden="1" x14ac:dyDescent="0.35">
      <c r="A87" s="1" t="s">
        <v>15</v>
      </c>
      <c r="B87" s="1" t="s">
        <v>362</v>
      </c>
      <c r="C87" s="1" t="s">
        <v>565</v>
      </c>
      <c r="D87" s="1" t="s">
        <v>18</v>
      </c>
      <c r="E87">
        <v>999</v>
      </c>
      <c r="F87" t="str">
        <f t="shared" si="6"/>
        <v>-- Id: 086 / NombreQuery: ELIMINAR TABLA mst_Variedades  _x000D_
DROP TABLE IF EXISTS mst_Variedades;</v>
      </c>
      <c r="G87" s="1">
        <f t="shared" si="7"/>
        <v>0</v>
      </c>
      <c r="H87" s="1" t="s">
        <v>21</v>
      </c>
      <c r="I87" s="1" t="s">
        <v>64</v>
      </c>
      <c r="J87" s="1" t="s">
        <v>148</v>
      </c>
      <c r="K87" s="1" t="s">
        <v>24</v>
      </c>
      <c r="L87" s="1" t="s">
        <v>25</v>
      </c>
      <c r="M87" s="1" t="s">
        <v>563</v>
      </c>
      <c r="N87" s="1" t="s">
        <v>25</v>
      </c>
      <c r="O87" s="1" t="s">
        <v>563</v>
      </c>
      <c r="P87">
        <v>8</v>
      </c>
      <c r="Q87" s="9" t="str">
        <f>RIGHT(VLOOKUP(C87,'EsteSi-AquiSePegaLaData'!C:F,4,0),LEN(VLOOKUP(C87,'EsteSi-AquiSePegaLaData'!C:F,4,0))-LEN(TRIM(C87))-26)</f>
        <v xml:space="preserve"> _x000D_
DROP TABLE IF EXISTS mst_Variedades;</v>
      </c>
      <c r="R87" s="6" t="str">
        <f t="shared" si="8"/>
        <v>INSERT INTO mst_QuerysSqlite VALUES('01','086','ELIMINAR TABLA mst_Variedades','0','999','-- Id: 086 / NombreQuery: ELIMINAR TABLA mst_Variedades  _x000D_
DROP TABLE IF EXISTS mst_Variedades;','0','NONQUERY','mst_Variedades','DELETE TABLE','AC','44363337',GETDATE(),'44363337',GETDATE())</v>
      </c>
    </row>
    <row r="88" spans="1:18" hidden="1" x14ac:dyDescent="0.35">
      <c r="A88" s="1" t="s">
        <v>15</v>
      </c>
      <c r="B88" s="1" t="s">
        <v>366</v>
      </c>
      <c r="C88" s="1" t="s">
        <v>568</v>
      </c>
      <c r="D88" s="1" t="s">
        <v>18</v>
      </c>
      <c r="E88">
        <v>999</v>
      </c>
      <c r="F88" t="str">
        <f t="shared" si="6"/>
        <v>-- Id: 087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88" s="1">
        <f t="shared" si="7"/>
        <v>7</v>
      </c>
      <c r="H88" s="1" t="s">
        <v>21</v>
      </c>
      <c r="I88" s="1" t="s">
        <v>64</v>
      </c>
      <c r="J88" s="1" t="s">
        <v>152</v>
      </c>
      <c r="K88" s="1" t="s">
        <v>24</v>
      </c>
      <c r="L88" s="1" t="s">
        <v>25</v>
      </c>
      <c r="M88" s="1" t="s">
        <v>570</v>
      </c>
      <c r="N88" s="1" t="s">
        <v>25</v>
      </c>
      <c r="O88" s="1" t="s">
        <v>570</v>
      </c>
      <c r="P88">
        <v>8</v>
      </c>
      <c r="Q88" s="9" t="str">
        <f>RIGHT(VLOOKUP(C88,'EsteSi-AquiSePegaLaData'!C:F,4,0),LEN(VLOOKUP(C88,'EsteSi-AquiSePegaLaData'!C:F,4,0))-LEN(TRIM(C88))-26)</f>
        <v xml:space="preserve">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88" s="6" t="str">
        <f t="shared" si="8"/>
        <v>INSERT INTO mst_QuerysSqlite VALUES('01','087','INSERTAR mst_Variedades','0','999','-- Id: 087 / NombreQuery: INSERTAR mst_Variedades  _x000D_
INSERT INTO mst_Variedades VALUES (_x000D_
                              ?,-- IdEmpresa              VARCHAR (2),_x000D_
                              ?,-- IdCultivo              VARCHAR (10),_x000D_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);','7','NONQUERY','mst_Variedades','CREATE','AC','44363337',GETDATE(),'44363337',GETDATE())</v>
      </c>
    </row>
    <row r="89" spans="1:18" hidden="1" x14ac:dyDescent="0.35">
      <c r="A89" s="1" t="s">
        <v>15</v>
      </c>
      <c r="B89" s="1" t="s">
        <v>369</v>
      </c>
      <c r="C89" s="1" t="s">
        <v>572</v>
      </c>
      <c r="D89" s="1" t="s">
        <v>18</v>
      </c>
      <c r="E89">
        <v>999</v>
      </c>
      <c r="F89" t="str">
        <f t="shared" si="6"/>
        <v>-- Id: 088 / NombreQuery: LIMPIAR TABLA mst_Variedades  _x000D_
DELETE FROM mst_Variedades;</v>
      </c>
      <c r="G89" s="1">
        <f t="shared" si="7"/>
        <v>0</v>
      </c>
      <c r="H89" s="1" t="s">
        <v>21</v>
      </c>
      <c r="I89" s="1" t="s">
        <v>64</v>
      </c>
      <c r="J89" s="1" t="s">
        <v>143</v>
      </c>
      <c r="K89" s="1" t="s">
        <v>24</v>
      </c>
      <c r="L89" s="1" t="s">
        <v>25</v>
      </c>
      <c r="M89" s="1" t="s">
        <v>570</v>
      </c>
      <c r="N89" s="1" t="s">
        <v>25</v>
      </c>
      <c r="O89" s="1" t="s">
        <v>570</v>
      </c>
      <c r="P89">
        <v>8</v>
      </c>
      <c r="Q89" s="9" t="str">
        <f>RIGHT(VLOOKUP(C89,'EsteSi-AquiSePegaLaData'!C:F,4,0),LEN(VLOOKUP(C89,'EsteSi-AquiSePegaLaData'!C:F,4,0))-LEN(TRIM(C89))-26)</f>
        <v xml:space="preserve"> _x000D_
DELETE FROM mst_Variedades;</v>
      </c>
      <c r="R89" s="6" t="str">
        <f t="shared" si="8"/>
        <v>INSERT INTO mst_QuerysSqlite VALUES('01','088','LIMPIAR TABLA mst_Variedades','0','999','-- Id: 088 / NombreQuery: LIMPIAR TABLA mst_Variedades  _x000D_
DELETE FROM mst_Variedades;','0','NONQUERY','mst_Variedades','DELETE','AC','44363337',GETDATE(),'44363337',GETDATE())</v>
      </c>
    </row>
    <row r="90" spans="1:18" hidden="1" x14ac:dyDescent="0.35">
      <c r="A90" s="1" t="s">
        <v>15</v>
      </c>
      <c r="B90" s="1" t="s">
        <v>373</v>
      </c>
      <c r="C90" s="1" t="s">
        <v>575</v>
      </c>
      <c r="D90" s="1" t="s">
        <v>18</v>
      </c>
      <c r="E90">
        <v>999</v>
      </c>
      <c r="F90" t="str">
        <f t="shared" si="6"/>
        <v>-- Id: 089 / NombreQuery: LISTAR mst_Variedades  _x000D_
SELECT *_x000D_
  FROM mst_Variedades;</v>
      </c>
      <c r="G90" s="1">
        <f t="shared" si="7"/>
        <v>0</v>
      </c>
      <c r="H90" s="1" t="s">
        <v>135</v>
      </c>
      <c r="I90" s="1" t="s">
        <v>64</v>
      </c>
      <c r="J90" s="1" t="s">
        <v>126</v>
      </c>
      <c r="K90" s="1" t="s">
        <v>24</v>
      </c>
      <c r="L90" s="1" t="s">
        <v>25</v>
      </c>
      <c r="M90" s="1" t="s">
        <v>577</v>
      </c>
      <c r="N90" s="1" t="s">
        <v>25</v>
      </c>
      <c r="O90" s="1" t="s">
        <v>577</v>
      </c>
      <c r="P90">
        <v>8</v>
      </c>
      <c r="Q90" s="9" t="str">
        <f>RIGHT(VLOOKUP(C90,'EsteSi-AquiSePegaLaData'!C:F,4,0),LEN(VLOOKUP(C90,'EsteSi-AquiSePegaLaData'!C:F,4,0))-LEN(TRIM(C90))-26)</f>
        <v xml:space="preserve"> _x000D_
SELECT *_x000D_
  FROM mst_Variedades;</v>
      </c>
      <c r="R90" s="6" t="str">
        <f t="shared" si="8"/>
        <v>INSERT INTO mst_QuerysSqlite VALUES('01','089','LISTAR mst_Variedades','0','999','-- Id: 089 / NombreQuery: LISTAR mst_Variedades  _x000D_
SELECT *_x000D_
  FROM mst_Variedades;','0','DATATABLE','mst_Variedades','READ','AC','44363337',GETDATE(),'44363337',GETDATE())</v>
      </c>
    </row>
    <row r="91" spans="1:18" hidden="1" x14ac:dyDescent="0.35">
      <c r="A91" s="1" t="s">
        <v>15</v>
      </c>
      <c r="B91" s="1" t="s">
        <v>377</v>
      </c>
      <c r="C91" s="1" t="s">
        <v>579</v>
      </c>
      <c r="D91" s="1" t="s">
        <v>18</v>
      </c>
      <c r="E91">
        <v>999</v>
      </c>
      <c r="F91" t="str">
        <f t="shared" si="6"/>
        <v>-- Id: 090 / NombreQuery: OBTENER mst_Variedades  _x000D_
SELECT *_x000D_
  FROM mst_Variedades_x000D_
 WHERE IdEmpresa = ? AND _x000D_
       IdCultivo = ? AND _x000D_
       Id = ?;</v>
      </c>
      <c r="G91" s="1">
        <f t="shared" si="7"/>
        <v>3</v>
      </c>
      <c r="H91" s="1" t="s">
        <v>135</v>
      </c>
      <c r="I91" s="1" t="s">
        <v>64</v>
      </c>
      <c r="J91" s="1" t="s">
        <v>126</v>
      </c>
      <c r="K91" s="1" t="s">
        <v>24</v>
      </c>
      <c r="L91" s="1" t="s">
        <v>25</v>
      </c>
      <c r="M91" s="1" t="s">
        <v>577</v>
      </c>
      <c r="N91" s="1" t="s">
        <v>25</v>
      </c>
      <c r="O91" s="1" t="s">
        <v>577</v>
      </c>
      <c r="P91">
        <v>8</v>
      </c>
      <c r="Q91" s="9" t="str">
        <f>RIGHT(VLOOKUP(C91,'EsteSi-AquiSePegaLaData'!C:F,4,0),LEN(VLOOKUP(C91,'EsteSi-AquiSePegaLaData'!C:F,4,0))-LEN(TRIM(C91))-26)</f>
        <v xml:space="preserve"> _x000D_
SELECT *_x000D_
  FROM mst_Variedades_x000D_
 WHERE IdEmpresa = ? AND _x000D_
       IdCultivo = ? AND _x000D_
       Id = ?;</v>
      </c>
      <c r="R91" s="6" t="str">
        <f t="shared" si="8"/>
        <v>INSERT INTO mst_QuerysSqlite VALUES('01','090','OBTENER mst_Variedades','0','999','-- Id: 090 / NombreQuery: OBTENER mst_Variedades  _x000D_
SELECT *_x000D_
  FROM mst_Variedades_x000D_
 WHERE IdEmpresa = ? AND _x000D_
       IdCultivo = ? AND _x000D_
       Id = ?;','3','DATATABLE','mst_Variedades','READ','AC','44363337',GETDATE(),'44363337',GETDATE())</v>
      </c>
    </row>
    <row r="92" spans="1:18" hidden="1" x14ac:dyDescent="0.35">
      <c r="A92" s="1" t="s">
        <v>15</v>
      </c>
      <c r="B92" s="1" t="s">
        <v>380</v>
      </c>
      <c r="C92" s="1" t="s">
        <v>66</v>
      </c>
      <c r="D92" s="1" t="s">
        <v>18</v>
      </c>
      <c r="E92">
        <v>9</v>
      </c>
      <c r="F92" t="str">
        <f t="shared" si="6"/>
        <v>-- Id: 091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92" s="1">
        <f t="shared" si="7"/>
        <v>0</v>
      </c>
      <c r="H92" s="1" t="s">
        <v>21</v>
      </c>
      <c r="I92" s="1" t="s">
        <v>69</v>
      </c>
      <c r="J92" s="1" t="s">
        <v>23</v>
      </c>
      <c r="K92" s="1" t="s">
        <v>24</v>
      </c>
      <c r="L92" s="1" t="s">
        <v>25</v>
      </c>
      <c r="M92" s="1" t="s">
        <v>70</v>
      </c>
      <c r="N92" s="1" t="s">
        <v>25</v>
      </c>
      <c r="O92" s="1" t="s">
        <v>70</v>
      </c>
      <c r="P92">
        <v>9</v>
      </c>
      <c r="Q92" s="9" t="str">
        <f>RIGHT(VLOOKUP(C92,'EsteSi-AquiSePegaLaData'!C:F,4,0),LEN(VLOOKUP(C92,'EsteSi-AquiSePegaLaData'!C:F,4,0))-LEN(TRIM(C92))-26)</f>
        <v xml:space="preserve">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92" s="6" t="str">
        <f t="shared" si="8"/>
        <v>INSERT INTO mst_QuerysSqlite VALUES('01','091','CREAR TABLA mst_Actividades','0','9','-- Id: 091 / NombreQuery: CREAR TABLA mst_Actividades  _x000D_
CREATE TABLE IF NOT EXISTS mst_Actividades (_x000D_
   IdEmpresa              VARCHAR (2),_x000D_
   Id                     VARCHAR (10),_x000D_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);','0','NONQUERY','mst_Actividades','CREATE TABLE','AC','44363337',GETDATE(),'44363337',GETDATE())</v>
      </c>
    </row>
    <row r="93" spans="1:18" hidden="1" x14ac:dyDescent="0.35">
      <c r="A93" s="1" t="s">
        <v>15</v>
      </c>
      <c r="B93" s="1" t="s">
        <v>384</v>
      </c>
      <c r="C93" s="1" t="s">
        <v>129</v>
      </c>
      <c r="D93" s="1" t="s">
        <v>18</v>
      </c>
      <c r="E93">
        <v>999</v>
      </c>
      <c r="F93" t="str">
        <f t="shared" si="6"/>
        <v>-- Id: 092 / NombreQuery: ACTUALIZAR mst_Actividades  _x000D_
UPDATE mst_Actividades_x000D_
   SET Dex = ?,_x000D_
       IdEstado = ?,_x000D_
       IdUsuarioActualiza = ?,_x000D_
       FechaHoraActualiza = DATETIME(''now'',_x000D_
                                     ''localtime'') _x000D_
 WHERE IdEmpresa = ? AND _x000D_
       Id = ?;</v>
      </c>
      <c r="G93" s="1">
        <f t="shared" si="7"/>
        <v>5</v>
      </c>
      <c r="H93" s="1" t="s">
        <v>21</v>
      </c>
      <c r="I93" s="1" t="s">
        <v>69</v>
      </c>
      <c r="J93" s="1" t="s">
        <v>131</v>
      </c>
      <c r="K93" s="1" t="s">
        <v>24</v>
      </c>
      <c r="L93" s="1" t="s">
        <v>25</v>
      </c>
      <c r="M93" s="1" t="s">
        <v>127</v>
      </c>
      <c r="N93" s="1" t="s">
        <v>25</v>
      </c>
      <c r="O93" s="1" t="s">
        <v>127</v>
      </c>
      <c r="P93">
        <v>9</v>
      </c>
      <c r="Q93" s="9" t="str">
        <f>RIGHT(VLOOKUP(C93,'EsteSi-AquiSePegaLaData'!C:F,4,0),LEN(VLOOKUP(C93,'EsteSi-AquiSePegaLaData'!C:F,4,0))-LEN(TRIM(C93))-26)</f>
        <v xml:space="preserve"> _x000D_
UPDATE mst_Actividades_x000D_
   SET Dex = ?,_x000D_
       IdEstado = ?,_x000D_
       IdUsuarioActualiza = ?,_x000D_
       FechaHoraActualiza = DATETIME(''now'',_x000D_
                                     ''localtime'') _x000D_
 WHERE IdEmpresa = ? AND _x000D_
       Id = ?;</v>
      </c>
      <c r="R93" s="6" t="str">
        <f t="shared" si="8"/>
        <v>INSERT INTO mst_QuerysSqlite VALUES('01','092','ACTUALIZAR mst_Actividades','0','999','-- Id: 092 / NombreQuery: ACTUALIZAR mst_Actividades  _x000D_
UPDATE mst_Actividades_x000D_
   SET Dex = ?,_x000D_
       IdEstado = ?,_x000D_
       IdUsuarioActualiza = ?,_x000D_
       FechaHoraActualiza = DATETIME(''''now'''',_x000D_
                                     ''''localtime'''') _x000D_
 WHERE IdEmpresa = ? AND _x000D_
       Id = ?;','5','NONQUERY','mst_Actividades','UPDATE','AC','44363337',GETDATE(),'44363337',GETDATE())</v>
      </c>
    </row>
    <row r="94" spans="1:18" hidden="1" x14ac:dyDescent="0.35">
      <c r="A94" s="1" t="s">
        <v>15</v>
      </c>
      <c r="B94" s="1" t="s">
        <v>388</v>
      </c>
      <c r="C94" s="1" t="s">
        <v>133</v>
      </c>
      <c r="D94" s="1" t="s">
        <v>18</v>
      </c>
      <c r="E94">
        <v>999</v>
      </c>
      <c r="F94" t="str">
        <f t="shared" si="6"/>
        <v>-- Id: 093 / NombreQuery: CLAVE VALOR mst_Actividades  _x000D_
SELECT Id Clave,_x000D_
       Dex Valor,_x000D_
       Id || '' | '' || Dex Concatenado_x000D_
  FROM mst_Actividades_x000D_
 WHERE IdEmpresa = ?;</v>
      </c>
      <c r="G94" s="1">
        <f t="shared" si="7"/>
        <v>1</v>
      </c>
      <c r="H94" s="1" t="s">
        <v>135</v>
      </c>
      <c r="I94" s="1" t="s">
        <v>69</v>
      </c>
      <c r="J94" s="1" t="s">
        <v>126</v>
      </c>
      <c r="K94" s="1" t="s">
        <v>24</v>
      </c>
      <c r="L94" s="1" t="s">
        <v>25</v>
      </c>
      <c r="M94" s="1" t="s">
        <v>136</v>
      </c>
      <c r="N94" s="1" t="s">
        <v>25</v>
      </c>
      <c r="O94" s="1" t="s">
        <v>136</v>
      </c>
      <c r="P94">
        <v>9</v>
      </c>
      <c r="Q94" s="9" t="str">
        <f>RIGHT(VLOOKUP(C94,'EsteSi-AquiSePegaLaData'!C:F,4,0),LEN(VLOOKUP(C94,'EsteSi-AquiSePegaLaData'!C:F,4,0))-LEN(TRIM(C94))-26)</f>
        <v xml:space="preserve"> _x000D_
SELECT Id Clave,_x000D_
       Dex Valor,_x000D_
       Id || '' | '' || Dex Concatenado_x000D_
  FROM mst_Actividades_x000D_
 WHERE IdEmpresa = ?;</v>
      </c>
      <c r="R94" s="6" t="str">
        <f t="shared" si="8"/>
        <v>INSERT INTO mst_QuerysSqlite VALUES('01','093','CLAVE VALOR mst_Actividades','0','999','-- Id: 093 / NombreQuery: CLAVE VALOR mst_Actividades  _x000D_
SELECT Id Clave,_x000D_
       Dex Valor,_x000D_
       Id || '''' | '''' || Dex Concatenado_x000D_
  FROM mst_Actividades_x000D_
 WHERE IdEmpresa = ?;','1','DATATABLE','mst_Actividades','READ','AC','44363337',GETDATE(),'44363337',GETDATE())</v>
      </c>
    </row>
    <row r="95" spans="1:18" hidden="1" x14ac:dyDescent="0.35">
      <c r="A95" s="1" t="s">
        <v>15</v>
      </c>
      <c r="B95" s="1" t="s">
        <v>392</v>
      </c>
      <c r="C95" s="1" t="s">
        <v>138</v>
      </c>
      <c r="D95" s="1" t="s">
        <v>18</v>
      </c>
      <c r="E95">
        <v>999</v>
      </c>
      <c r="F95" t="str">
        <f t="shared" si="6"/>
        <v>-- Id: 094 / NombreQuery: DESCARGAR DATA mst_Actividades  _x000D_
EXEC sp_Dgm_Gen_ListarActividades</v>
      </c>
      <c r="G95" s="1">
        <f t="shared" si="7"/>
        <v>0</v>
      </c>
      <c r="H95" s="1" t="s">
        <v>135</v>
      </c>
      <c r="I95" s="1" t="s">
        <v>69</v>
      </c>
      <c r="J95" s="1" t="s">
        <v>126</v>
      </c>
      <c r="K95" s="1" t="s">
        <v>24</v>
      </c>
      <c r="L95" s="1" t="s">
        <v>25</v>
      </c>
      <c r="M95" s="1" t="s">
        <v>136</v>
      </c>
      <c r="N95" s="1" t="s">
        <v>25</v>
      </c>
      <c r="O95" s="1" t="s">
        <v>136</v>
      </c>
      <c r="P95">
        <v>9</v>
      </c>
      <c r="Q95" s="9" t="str">
        <f>RIGHT(VLOOKUP(C95,'EsteSi-AquiSePegaLaData'!C:F,4,0),LEN(VLOOKUP(C95,'EsteSi-AquiSePegaLaData'!C:F,4,0))-LEN(TRIM(C95))-26)</f>
        <v xml:space="preserve"> _x000D_
EXEC sp_Dgm_Gen_ListarActividades</v>
      </c>
      <c r="R95" s="6" t="str">
        <f t="shared" si="8"/>
        <v>INSERT INTO mst_QuerysSqlite VALUES('01','094','DESCARGAR DATA mst_Actividades','0','999','-- Id: 094 / NombreQuery: DESCARGAR DATA mst_Actividades  _x000D_
EXEC sp_Dgm_Gen_ListarActividades','0','DATATABLE','mst_Actividades','READ','AC','44363337',GETDATE(),'44363337',GETDATE())</v>
      </c>
    </row>
    <row r="96" spans="1:18" hidden="1" x14ac:dyDescent="0.35">
      <c r="A96" s="1" t="s">
        <v>15</v>
      </c>
      <c r="B96" s="1" t="s">
        <v>396</v>
      </c>
      <c r="C96" s="1" t="s">
        <v>141</v>
      </c>
      <c r="D96" s="1" t="s">
        <v>18</v>
      </c>
      <c r="E96">
        <v>999</v>
      </c>
      <c r="F96" t="str">
        <f t="shared" si="6"/>
        <v>-- Id: 095 / NombreQuery: ELIMINAR mst_Actividades  _x000D_
DELETE FROM mst_Actividades_x000D_
      WHERE IdEmpresa = ? AND _x000D_
            Id = ?;</v>
      </c>
      <c r="G96" s="1">
        <f t="shared" si="7"/>
        <v>2</v>
      </c>
      <c r="H96" s="1" t="s">
        <v>21</v>
      </c>
      <c r="I96" s="1" t="s">
        <v>69</v>
      </c>
      <c r="J96" s="1" t="s">
        <v>143</v>
      </c>
      <c r="K96" s="1" t="s">
        <v>24</v>
      </c>
      <c r="L96" s="1" t="s">
        <v>25</v>
      </c>
      <c r="M96" s="1" t="s">
        <v>144</v>
      </c>
      <c r="N96" s="1" t="s">
        <v>25</v>
      </c>
      <c r="O96" s="1" t="s">
        <v>144</v>
      </c>
      <c r="P96">
        <v>9</v>
      </c>
      <c r="Q96" s="9" t="str">
        <f>RIGHT(VLOOKUP(C96,'EsteSi-AquiSePegaLaData'!C:F,4,0),LEN(VLOOKUP(C96,'EsteSi-AquiSePegaLaData'!C:F,4,0))-LEN(TRIM(C96))-26)</f>
        <v xml:space="preserve"> _x000D_
DELETE FROM mst_Actividades_x000D_
      WHERE IdEmpresa = ? AND _x000D_
            Id = ?;</v>
      </c>
      <c r="R96" s="6" t="str">
        <f t="shared" si="8"/>
        <v>INSERT INTO mst_QuerysSqlite VALUES('01','095','ELIMINAR mst_Actividades','0','999','-- Id: 095 / NombreQuery: ELIMINAR mst_Actividades  _x000D_
DELETE FROM mst_Actividades_x000D_
      WHERE IdEmpresa = ? AND _x000D_
            Id = ?;','2','NONQUERY','mst_Actividades','DELETE','AC','44363337',GETDATE(),'44363337',GETDATE())</v>
      </c>
    </row>
    <row r="97" spans="1:18" hidden="1" x14ac:dyDescent="0.35">
      <c r="A97" s="1" t="s">
        <v>15</v>
      </c>
      <c r="B97" s="1" t="s">
        <v>399</v>
      </c>
      <c r="C97" s="1" t="s">
        <v>146</v>
      </c>
      <c r="D97" s="1" t="s">
        <v>18</v>
      </c>
      <c r="E97">
        <v>999</v>
      </c>
      <c r="F97" t="str">
        <f t="shared" si="6"/>
        <v>-- Id: 096 / NombreQuery: ELIMINAR TABLA mst_Actividades  _x000D_
DROP TABLE IF EXISTS mst_Actividades;</v>
      </c>
      <c r="G97" s="1">
        <f t="shared" si="7"/>
        <v>0</v>
      </c>
      <c r="H97" s="1" t="s">
        <v>21</v>
      </c>
      <c r="I97" s="1" t="s">
        <v>69</v>
      </c>
      <c r="J97" s="1" t="s">
        <v>148</v>
      </c>
      <c r="K97" s="1" t="s">
        <v>24</v>
      </c>
      <c r="L97" s="1" t="s">
        <v>25</v>
      </c>
      <c r="M97" s="1" t="s">
        <v>144</v>
      </c>
      <c r="N97" s="1" t="s">
        <v>25</v>
      </c>
      <c r="O97" s="1" t="s">
        <v>144</v>
      </c>
      <c r="P97">
        <v>9</v>
      </c>
      <c r="Q97" s="9" t="str">
        <f>RIGHT(VLOOKUP(C97,'EsteSi-AquiSePegaLaData'!C:F,4,0),LEN(VLOOKUP(C97,'EsteSi-AquiSePegaLaData'!C:F,4,0))-LEN(TRIM(C97))-26)</f>
        <v xml:space="preserve"> _x000D_
DROP TABLE IF EXISTS mst_Actividades;</v>
      </c>
      <c r="R97" s="6" t="str">
        <f t="shared" si="8"/>
        <v>INSERT INTO mst_QuerysSqlite VALUES('01','096','ELIMINAR TABLA mst_Actividades','0','999','-- Id: 096 / NombreQuery: ELIMINAR TABLA mst_Actividades  _x000D_
DROP TABLE IF EXISTS mst_Actividades;','0','NONQUERY','mst_Actividades','DELETE TABLE','AC','44363337',GETDATE(),'44363337',GETDATE())</v>
      </c>
    </row>
    <row r="98" spans="1:18" hidden="1" x14ac:dyDescent="0.35">
      <c r="A98" s="1" t="s">
        <v>15</v>
      </c>
      <c r="B98" s="1" t="s">
        <v>403</v>
      </c>
      <c r="C98" s="1" t="s">
        <v>150</v>
      </c>
      <c r="D98" s="1" t="s">
        <v>18</v>
      </c>
      <c r="E98">
        <v>999</v>
      </c>
      <c r="F98" t="str">
        <f t="shared" si="6"/>
        <v>-- Id: 097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98" s="1">
        <f t="shared" si="7"/>
        <v>6</v>
      </c>
      <c r="H98" s="1" t="s">
        <v>21</v>
      </c>
      <c r="I98" s="1" t="s">
        <v>69</v>
      </c>
      <c r="J98" s="1" t="s">
        <v>152</v>
      </c>
      <c r="K98" s="1" t="s">
        <v>24</v>
      </c>
      <c r="L98" s="1" t="s">
        <v>25</v>
      </c>
      <c r="M98" s="1" t="s">
        <v>153</v>
      </c>
      <c r="N98" s="1" t="s">
        <v>25</v>
      </c>
      <c r="O98" s="1" t="s">
        <v>153</v>
      </c>
      <c r="P98">
        <v>9</v>
      </c>
      <c r="Q98" s="9" t="str">
        <f>RIGHT(VLOOKUP(C98,'EsteSi-AquiSePegaLaData'!C:F,4,0),LEN(VLOOKUP(C98,'EsteSi-AquiSePegaLaData'!C:F,4,0))-LEN(TRIM(C98))-26)</f>
        <v xml:space="preserve">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98" s="6" t="str">
        <f t="shared" si="8"/>
        <v>INSERT INTO mst_QuerysSqlite VALUES('01','097','INSERTAR mst_Actividades','0','999','-- Id: 097 / NombreQuery: INSERTAR mst_Actividades  _x000D_
INSERT INTO mst_Actividades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);','6','NONQUERY','mst_Actividades','CREATE','AC','44363337',GETDATE(),'44363337',GETDATE())</v>
      </c>
    </row>
    <row r="99" spans="1:18" hidden="1" x14ac:dyDescent="0.35">
      <c r="A99" s="1" t="s">
        <v>15</v>
      </c>
      <c r="B99" s="1" t="s">
        <v>406</v>
      </c>
      <c r="C99" s="1" t="s">
        <v>155</v>
      </c>
      <c r="D99" s="1" t="s">
        <v>18</v>
      </c>
      <c r="E99">
        <v>999</v>
      </c>
      <c r="F99" t="str">
        <f>CONCATENATE("-- Id: ",B99," / NombreQuery: ",C99," ",Q99)</f>
        <v>-- Id: 098 / NombreQuery: LIMPIAR TABLA mst_Actividades  _x000D_
DELETE FROM mst_Actividades;</v>
      </c>
      <c r="G99" s="1">
        <f t="shared" si="7"/>
        <v>0</v>
      </c>
      <c r="H99" s="1" t="s">
        <v>21</v>
      </c>
      <c r="I99" s="1" t="s">
        <v>69</v>
      </c>
      <c r="J99" s="1" t="s">
        <v>143</v>
      </c>
      <c r="K99" s="1" t="s">
        <v>24</v>
      </c>
      <c r="L99" s="1" t="s">
        <v>25</v>
      </c>
      <c r="M99" s="1" t="s">
        <v>153</v>
      </c>
      <c r="N99" s="1" t="s">
        <v>25</v>
      </c>
      <c r="O99" s="1" t="s">
        <v>153</v>
      </c>
      <c r="P99">
        <v>9</v>
      </c>
      <c r="Q99" s="9" t="str">
        <f>RIGHT(VLOOKUP(C99,'EsteSi-AquiSePegaLaData'!C:F,4,0),LEN(VLOOKUP(C99,'EsteSi-AquiSePegaLaData'!C:F,4,0))-LEN(TRIM(C99))-26)</f>
        <v xml:space="preserve"> _x000D_
DELETE FROM mst_Actividades;</v>
      </c>
      <c r="R99" s="6" t="str">
        <f t="shared" si="8"/>
        <v>INSERT INTO mst_QuerysSqlite VALUES('01','098','LIMPIAR TABLA mst_Actividades','0','999','-- Id: 098 / NombreQuery: LIMPIAR TABLA mst_Actividades  _x000D_
DELETE FROM mst_Actividades;','0','NONQUERY','mst_Actividades','DELETE','AC','44363337',GETDATE(),'44363337',GETDATE())</v>
      </c>
    </row>
    <row r="100" spans="1:18" hidden="1" x14ac:dyDescent="0.35">
      <c r="A100" s="1" t="s">
        <v>15</v>
      </c>
      <c r="B100" s="1" t="s">
        <v>410</v>
      </c>
      <c r="C100" s="1" t="s">
        <v>158</v>
      </c>
      <c r="D100" s="1" t="s">
        <v>18</v>
      </c>
      <c r="E100">
        <v>999</v>
      </c>
      <c r="F100" t="str">
        <f t="shared" ref="F100:F119" si="9">CONCATENATE("-- Id: ",B100," / NombreQuery: ",C100," ",Q100)</f>
        <v>-- Id: 099 / NombreQuery: LISTAR mst_Actividades  _x000D_
SELECT *_x000D_
  FROM mst_Actividades;</v>
      </c>
      <c r="G100" s="1">
        <f t="shared" si="7"/>
        <v>0</v>
      </c>
      <c r="H100" s="1" t="s">
        <v>135</v>
      </c>
      <c r="I100" s="1" t="s">
        <v>69</v>
      </c>
      <c r="J100" s="1" t="s">
        <v>126</v>
      </c>
      <c r="K100" s="1" t="s">
        <v>24</v>
      </c>
      <c r="L100" s="1" t="s">
        <v>25</v>
      </c>
      <c r="M100" s="1" t="s">
        <v>160</v>
      </c>
      <c r="N100" s="1" t="s">
        <v>25</v>
      </c>
      <c r="O100" s="1" t="s">
        <v>160</v>
      </c>
      <c r="P100">
        <v>9</v>
      </c>
      <c r="Q100" s="9" t="str">
        <f>RIGHT(VLOOKUP(C100,'EsteSi-AquiSePegaLaData'!C:F,4,0),LEN(VLOOKUP(C100,'EsteSi-AquiSePegaLaData'!C:F,4,0))-LEN(TRIM(C100))-26)</f>
        <v xml:space="preserve"> _x000D_
SELECT *_x000D_
  FROM mst_Actividades;</v>
      </c>
      <c r="R100" s="6" t="str">
        <f t="shared" si="8"/>
        <v>INSERT INTO mst_QuerysSqlite VALUES('01','099','LISTAR mst_Actividades','0','999','-- Id: 099 / NombreQuery: LISTAR mst_Actividades  _x000D_
SELECT *_x000D_
  FROM mst_Actividades;','0','DATATABLE','mst_Actividades','READ','AC','44363337',GETDATE(),'44363337',GETDATE())</v>
      </c>
    </row>
    <row r="101" spans="1:18" hidden="1" x14ac:dyDescent="0.35">
      <c r="A101" s="1" t="s">
        <v>15</v>
      </c>
      <c r="B101" s="1" t="s">
        <v>414</v>
      </c>
      <c r="C101" s="1" t="s">
        <v>162</v>
      </c>
      <c r="D101" s="1" t="s">
        <v>18</v>
      </c>
      <c r="E101">
        <v>999</v>
      </c>
      <c r="F101" t="str">
        <f t="shared" si="9"/>
        <v>-- Id: 100 / NombreQuery: OBTENER mst_Actividades  _x000D_
SELECT *_x000D_
  FROM mst_Actividades_x000D_
 WHERE IdEmpresa = ? AND _x000D_
       Id = ?;</v>
      </c>
      <c r="G101" s="1">
        <f t="shared" si="7"/>
        <v>2</v>
      </c>
      <c r="H101" s="1" t="s">
        <v>135</v>
      </c>
      <c r="I101" s="1" t="s">
        <v>69</v>
      </c>
      <c r="J101" s="1" t="s">
        <v>126</v>
      </c>
      <c r="K101" s="1" t="s">
        <v>24</v>
      </c>
      <c r="L101" s="1" t="s">
        <v>25</v>
      </c>
      <c r="M101" s="1" t="s">
        <v>164</v>
      </c>
      <c r="N101" s="1" t="s">
        <v>25</v>
      </c>
      <c r="O101" s="1" t="s">
        <v>164</v>
      </c>
      <c r="P101">
        <v>9</v>
      </c>
      <c r="Q101" s="9" t="str">
        <f>RIGHT(VLOOKUP(C101,'EsteSi-AquiSePegaLaData'!C:F,4,0),LEN(VLOOKUP(C101,'EsteSi-AquiSePegaLaData'!C:F,4,0))-LEN(TRIM(C101))-26)</f>
        <v xml:space="preserve"> _x000D_
SELECT *_x000D_
  FROM mst_Actividades_x000D_
 WHERE IdEmpresa = ? AND _x000D_
       Id = ?;</v>
      </c>
      <c r="R101" s="6" t="str">
        <f t="shared" si="8"/>
        <v>INSERT INTO mst_QuerysSqlite VALUES('01','100','OBTENER mst_Actividades','0','999','-- Id: 100 / NombreQuery: OBTENER mst_Actividades  _x000D_
SELECT *_x000D_
  FROM mst_Actividades_x000D_
 WHERE IdEmpresa = ? AND _x000D_
       Id = ?;','2','DATATABLE','mst_Actividades','READ','AC','44363337',GETDATE(),'44363337',GETDATE())</v>
      </c>
    </row>
    <row r="102" spans="1:18" hidden="1" x14ac:dyDescent="0.35">
      <c r="A102" s="1" t="s">
        <v>15</v>
      </c>
      <c r="B102" s="1" t="s">
        <v>417</v>
      </c>
      <c r="C102" s="1" t="s">
        <v>72</v>
      </c>
      <c r="D102" s="1" t="s">
        <v>18</v>
      </c>
      <c r="E102">
        <v>10</v>
      </c>
      <c r="F102" t="str">
        <f t="shared" si="9"/>
        <v>-- Id: 101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G102" s="1">
        <f t="shared" si="7"/>
        <v>0</v>
      </c>
      <c r="H102" s="1" t="s">
        <v>21</v>
      </c>
      <c r="I102" s="1" t="s">
        <v>75</v>
      </c>
      <c r="J102" s="1" t="s">
        <v>23</v>
      </c>
      <c r="K102" s="1" t="s">
        <v>24</v>
      </c>
      <c r="L102" s="1" t="s">
        <v>25</v>
      </c>
      <c r="M102" s="1" t="s">
        <v>70</v>
      </c>
      <c r="N102" s="1" t="s">
        <v>25</v>
      </c>
      <c r="O102" s="1" t="s">
        <v>70</v>
      </c>
      <c r="P102">
        <v>10</v>
      </c>
      <c r="Q102" s="9" t="str">
        <f>RIGHT(VLOOKUP(C102,'EsteSi-AquiSePegaLaData'!C:F,4,0),LEN(VLOOKUP(C102,'EsteSi-AquiSePegaLaData'!C:F,4,0))-LEN(TRIM(C102))-26)</f>
        <v xml:space="preserve">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v>
      </c>
      <c r="R102" s="6" t="str">
        <f t="shared" si="8"/>
        <v>INSERT INTO mst_QuerysSqlite VALUES('01','101','CREAR TABLA mst_Labores','0','10','-- Id: 101 / NombreQuery: CREAR TABLA mst_Labores  _x000D_
CREATE TABLE IF NOT EXISTS mst_Labores (_x000D_
   IdEmpresa              VARCHAR (2),_x000D_
   IdActividad            VARCHAR (10),_x000D_
   Id                     VARCHAR (3),_x000D_
   Dex                    VARCHAR (300),_x000D_
   IdEstado               VARCHAR (3),_x000D_
   IdUsuarioCrea          VARCHAR (50),_x000D_
   FechaHoraCreacion      DATETIME,_x000D_
   IdUsuarioActualiza     VARCHAR (50),_x000D_
   FechaHoraActualizacion DATETIME,_x000D_
   PRIMARY KEY (_x000D_
      IdActividad,_x000D_
      Id_x000D_
   ),_x000D_
   FOREIGN KEY (_x000D_
      IdEmpresa,-- FOREIGN KEY (IdEmpresa) REFERENCES mst_Empresas(Id),_x000D_
      IdActividad_x000D_
   )_x000D_
   REFERENCES mst_Actividades (IdEmpresa,_x000D_
   Id),_x000D_
   FOREIGN KEY (_x000D_
      IdEstado_x000D_
   )_x000D_
   REFERENCES mst_Estados (Id),_x000D_
   FOREIGN KEY (_x000D_
      IdUsuarioCrea_x000D_
   )_x000D_
   REFERENCES mst_Usuarios (Id),_x000D_
   FOREIGN KEY (_x000D_
      IdUsuarioActualiza_x000D_
   )_x000D_
   REFERENCES mst_Usuarios (Id) _x000D_
);','0','NONQUERY','mst_Labores','CREATE TABLE','AC','44363337',GETDATE(),'44363337',GETDATE())</v>
      </c>
    </row>
    <row r="103" spans="1:18" hidden="1" x14ac:dyDescent="0.35">
      <c r="A103" s="1" t="s">
        <v>15</v>
      </c>
      <c r="B103" s="1" t="s">
        <v>421</v>
      </c>
      <c r="C103" s="1" t="s">
        <v>321</v>
      </c>
      <c r="D103" s="1" t="s">
        <v>18</v>
      </c>
      <c r="E103">
        <v>999</v>
      </c>
      <c r="F103" t="str">
        <f t="shared" si="9"/>
        <v>-- Id: 102 / NombreQuery: ACTUALIZAR mst_Labores  _x000D_
UPDATE mst_Labores_x000D_
   SET Dex = ?,_x000D_
       IdEstado = ?,_x000D_
       IdUsuarioActualiza = ?,_x000D_
       FechaHoraActualizacion = DATETIME(''now'',_x000D_
                                         ''localtime'') _x000D_
 WHERE IdEmpresa = ? AND _x000D_
       IdActividad = ? AND _x000D_
       Id = ?;</v>
      </c>
      <c r="G103" s="1">
        <f t="shared" si="7"/>
        <v>6</v>
      </c>
      <c r="H103" s="1" t="s">
        <v>21</v>
      </c>
      <c r="I103" s="1" t="s">
        <v>75</v>
      </c>
      <c r="J103" s="1" t="s">
        <v>131</v>
      </c>
      <c r="K103" s="1" t="s">
        <v>24</v>
      </c>
      <c r="L103" s="1" t="s">
        <v>25</v>
      </c>
      <c r="M103" s="1" t="s">
        <v>323</v>
      </c>
      <c r="N103" s="1" t="s">
        <v>25</v>
      </c>
      <c r="O103" s="1" t="s">
        <v>323</v>
      </c>
      <c r="P103">
        <v>10</v>
      </c>
      <c r="Q103" s="9" t="str">
        <f>RIGHT(VLOOKUP(C103,'EsteSi-AquiSePegaLaData'!C:F,4,0),LEN(VLOOKUP(C103,'EsteSi-AquiSePegaLaData'!C:F,4,0))-LEN(TRIM(C103))-26)</f>
        <v xml:space="preserve"> _x000D_
UPDATE mst_Labores_x000D_
   SET Dex = ?,_x000D_
       IdEstado = ?,_x000D_
       IdUsuarioActualiza = ?,_x000D_
       FechaHoraActualizacion = DATETIME(''now'',_x000D_
                                         ''localtime'') _x000D_
 WHERE IdEmpresa = ? AND _x000D_
       IdActividad = ? AND _x000D_
       Id = ?;</v>
      </c>
      <c r="R103" s="6" t="str">
        <f t="shared" si="8"/>
        <v>INSERT INTO mst_QuerysSqlite VALUES('01','102','ACTUALIZAR mst_Labores','0','999','-- Id: 102 / NombreQuery: ACTUALIZAR mst_Labores  _x000D_
UPDATE mst_Labores_x000D_
   SET Dex = ?,_x000D_
       IdEstado = ?,_x000D_
       IdUsuarioActualiza = ?,_x000D_
       FechaHoraActualizacion = DATETIME(''''now'''',_x000D_
                                         ''''localtime'''') _x000D_
 WHERE IdEmpresa = ? AND _x000D_
       IdActividad = ? AND _x000D_
       Id = ?;','6','NONQUERY','mst_Labores','UPDATE','AC','44363337',GETDATE(),'44363337',GETDATE())</v>
      </c>
    </row>
    <row r="104" spans="1:18" hidden="1" x14ac:dyDescent="0.35">
      <c r="A104" s="1" t="s">
        <v>15</v>
      </c>
      <c r="B104" s="1" t="s">
        <v>425</v>
      </c>
      <c r="C104" s="1" t="s">
        <v>325</v>
      </c>
      <c r="D104" s="1" t="s">
        <v>18</v>
      </c>
      <c r="E104">
        <v>999</v>
      </c>
      <c r="F104" t="str">
        <f t="shared" si="9"/>
        <v>-- Id: 103 / NombreQuery: CLAVE VALOR mst_Labores  _x000D_
SELECT Id Clave,_x000D_
       Dex Valor,_x000D_
       Id || '' | '' || Dex Concatenado_x000D_
  FROM mst_Labores_x000D_
 WHERE IdEmpresa = ? AND _x000D_
       IdActividad = ?;</v>
      </c>
      <c r="G104" s="1">
        <f t="shared" si="7"/>
        <v>2</v>
      </c>
      <c r="H104" s="1" t="s">
        <v>135</v>
      </c>
      <c r="I104" s="1" t="s">
        <v>75</v>
      </c>
      <c r="J104" s="1" t="s">
        <v>126</v>
      </c>
      <c r="K104" s="1" t="s">
        <v>24</v>
      </c>
      <c r="L104" s="1" t="s">
        <v>25</v>
      </c>
      <c r="M104" s="1" t="s">
        <v>323</v>
      </c>
      <c r="N104" s="1" t="s">
        <v>25</v>
      </c>
      <c r="O104" s="1" t="s">
        <v>323</v>
      </c>
      <c r="P104">
        <v>10</v>
      </c>
      <c r="Q104" s="9" t="str">
        <f>RIGHT(VLOOKUP(C104,'EsteSi-AquiSePegaLaData'!C:F,4,0),LEN(VLOOKUP(C104,'EsteSi-AquiSePegaLaData'!C:F,4,0))-LEN(TRIM(C104))-26)</f>
        <v xml:space="preserve"> _x000D_
SELECT Id Clave,_x000D_
       Dex Valor,_x000D_
       Id || '' | '' || Dex Concatenado_x000D_
  FROM mst_Labores_x000D_
 WHERE IdEmpresa = ? AND _x000D_
       IdActividad = ?;</v>
      </c>
      <c r="R104" s="6" t="str">
        <f t="shared" si="8"/>
        <v>INSERT INTO mst_QuerysSqlite VALUES('01','103','CLAVE VALOR mst_Labores','0','999','-- Id: 103 / NombreQuery: CLAVE VALOR mst_Labores  _x000D_
SELECT Id Clave,_x000D_
       Dex Valor,_x000D_
       Id || '''' | '''' || Dex Concatenado_x000D_
  FROM mst_Labores_x000D_
 WHERE IdEmpresa = ? AND _x000D_
       IdActividad = ?;','2','DATATABLE','mst_Labores','READ','AC','44363337',GETDATE(),'44363337',GETDATE())</v>
      </c>
    </row>
    <row r="105" spans="1:18" hidden="1" x14ac:dyDescent="0.35">
      <c r="A105" s="1" t="s">
        <v>15</v>
      </c>
      <c r="B105" s="1" t="s">
        <v>428</v>
      </c>
      <c r="C105" s="1" t="s">
        <v>328</v>
      </c>
      <c r="D105" s="1" t="s">
        <v>18</v>
      </c>
      <c r="E105">
        <v>999</v>
      </c>
      <c r="F105" t="str">
        <f t="shared" si="9"/>
        <v>-- Id: 104 / NombreQuery: DESCARGAR DATA mst_Labores  _x000D_
EXEC sp_Dgm_Gen_ListarLabores</v>
      </c>
      <c r="G105" s="1">
        <f t="shared" si="7"/>
        <v>0</v>
      </c>
      <c r="H105" s="1" t="s">
        <v>135</v>
      </c>
      <c r="I105" s="1" t="s">
        <v>75</v>
      </c>
      <c r="J105" s="1" t="s">
        <v>126</v>
      </c>
      <c r="K105" s="1" t="s">
        <v>24</v>
      </c>
      <c r="L105" s="1" t="s">
        <v>25</v>
      </c>
      <c r="M105" s="1" t="s">
        <v>330</v>
      </c>
      <c r="N105" s="1" t="s">
        <v>25</v>
      </c>
      <c r="O105" s="1" t="s">
        <v>330</v>
      </c>
      <c r="P105">
        <v>10</v>
      </c>
      <c r="Q105" s="9" t="str">
        <f>RIGHT(VLOOKUP(C105,'EsteSi-AquiSePegaLaData'!C:F,4,0),LEN(VLOOKUP(C105,'EsteSi-AquiSePegaLaData'!C:F,4,0))-LEN(TRIM(C105))-26)</f>
        <v xml:space="preserve"> _x000D_
EXEC sp_Dgm_Gen_ListarLabores</v>
      </c>
      <c r="R105" s="6" t="str">
        <f t="shared" si="8"/>
        <v>INSERT INTO mst_QuerysSqlite VALUES('01','104','DESCARGAR DATA mst_Labores','0','999','-- Id: 104 / NombreQuery: DESCARGAR DATA mst_Labores  _x000D_
EXEC sp_Dgm_Gen_ListarLabores','0','DATATABLE','mst_Labores','READ','AC','44363337',GETDATE(),'44363337',GETDATE())</v>
      </c>
    </row>
    <row r="106" spans="1:18" hidden="1" x14ac:dyDescent="0.35">
      <c r="A106" s="1" t="s">
        <v>15</v>
      </c>
      <c r="B106" s="1" t="s">
        <v>432</v>
      </c>
      <c r="C106" s="1" t="s">
        <v>332</v>
      </c>
      <c r="D106" s="1" t="s">
        <v>18</v>
      </c>
      <c r="E106">
        <v>999</v>
      </c>
      <c r="F106" t="str">
        <f t="shared" si="9"/>
        <v>-- Id: 105 / NombreQuery: ELIMINAR mst_Labores  _x000D_
DELETE FROM mst_Labores_x000D_
      WHERE IdEmpresa = ? AND _x000D_
            IdActividad = ? AND _x000D_
            Id = ?;</v>
      </c>
      <c r="G106" s="1">
        <f t="shared" si="7"/>
        <v>3</v>
      </c>
      <c r="H106" s="1" t="s">
        <v>21</v>
      </c>
      <c r="I106" s="1" t="s">
        <v>75</v>
      </c>
      <c r="J106" s="1" t="s">
        <v>143</v>
      </c>
      <c r="K106" s="1" t="s">
        <v>24</v>
      </c>
      <c r="L106" s="1" t="s">
        <v>25</v>
      </c>
      <c r="M106" s="1" t="s">
        <v>330</v>
      </c>
      <c r="N106" s="1" t="s">
        <v>25</v>
      </c>
      <c r="O106" s="1" t="s">
        <v>330</v>
      </c>
      <c r="P106">
        <v>10</v>
      </c>
      <c r="Q106" s="9" t="str">
        <f>RIGHT(VLOOKUP(C106,'EsteSi-AquiSePegaLaData'!C:F,4,0),LEN(VLOOKUP(C106,'EsteSi-AquiSePegaLaData'!C:F,4,0))-LEN(TRIM(C106))-26)</f>
        <v xml:space="preserve"> _x000D_
DELETE FROM mst_Labores_x000D_
      WHERE IdEmpresa = ? AND _x000D_
            IdActividad = ? AND _x000D_
            Id = ?;</v>
      </c>
      <c r="R106" s="6" t="str">
        <f t="shared" si="8"/>
        <v>INSERT INTO mst_QuerysSqlite VALUES('01','105','ELIMINAR mst_Labores','0','999','-- Id: 105 / NombreQuery: ELIMINAR mst_Labores  _x000D_
DELETE FROM mst_Labores_x000D_
      WHERE IdEmpresa = ? AND _x000D_
            IdActividad = ? AND _x000D_
            Id = ?;','3','NONQUERY','mst_Labores','DELETE','AC','44363337',GETDATE(),'44363337',GETDATE())</v>
      </c>
    </row>
    <row r="107" spans="1:18" hidden="1" x14ac:dyDescent="0.35">
      <c r="A107" s="1" t="s">
        <v>15</v>
      </c>
      <c r="B107" s="1" t="s">
        <v>436</v>
      </c>
      <c r="C107" s="1" t="s">
        <v>335</v>
      </c>
      <c r="D107" s="1" t="s">
        <v>18</v>
      </c>
      <c r="E107">
        <v>999</v>
      </c>
      <c r="F107" t="str">
        <f t="shared" si="9"/>
        <v>-- Id: 106 / NombreQuery: ELIMINAR TABLA mst_Labores  _x000D_
DROP TABLE IF EXISTS mst_Labores;</v>
      </c>
      <c r="G107" s="1">
        <f t="shared" si="7"/>
        <v>0</v>
      </c>
      <c r="H107" s="1" t="s">
        <v>21</v>
      </c>
      <c r="I107" s="1" t="s">
        <v>75</v>
      </c>
      <c r="J107" s="1" t="s">
        <v>148</v>
      </c>
      <c r="K107" s="1" t="s">
        <v>24</v>
      </c>
      <c r="L107" s="1" t="s">
        <v>25</v>
      </c>
      <c r="M107" s="1" t="s">
        <v>337</v>
      </c>
      <c r="N107" s="1" t="s">
        <v>25</v>
      </c>
      <c r="O107" s="1" t="s">
        <v>337</v>
      </c>
      <c r="P107">
        <v>10</v>
      </c>
      <c r="Q107" s="9" t="str">
        <f>RIGHT(VLOOKUP(C107,'EsteSi-AquiSePegaLaData'!C:F,4,0),LEN(VLOOKUP(C107,'EsteSi-AquiSePegaLaData'!C:F,4,0))-LEN(TRIM(C107))-26)</f>
        <v xml:space="preserve"> _x000D_
DROP TABLE IF EXISTS mst_Labores;</v>
      </c>
      <c r="R107" s="6" t="str">
        <f t="shared" si="8"/>
        <v>INSERT INTO mst_QuerysSqlite VALUES('01','106','ELIMINAR TABLA mst_Labores','0','999','-- Id: 106 / NombreQuery: ELIMINAR TABLA mst_Labores  _x000D_
DROP TABLE IF EXISTS mst_Labores;','0','NONQUERY','mst_Labores','DELETE TABLE','AC','44363337',GETDATE(),'44363337',GETDATE())</v>
      </c>
    </row>
    <row r="108" spans="1:18" hidden="1" x14ac:dyDescent="0.35">
      <c r="A108" s="1" t="s">
        <v>15</v>
      </c>
      <c r="B108" s="1" t="s">
        <v>439</v>
      </c>
      <c r="C108" s="1" t="s">
        <v>339</v>
      </c>
      <c r="D108" s="1" t="s">
        <v>18</v>
      </c>
      <c r="E108">
        <v>999</v>
      </c>
      <c r="F108" t="str">
        <f t="shared" si="9"/>
        <v>-- Id: 107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G108" s="1">
        <f t="shared" si="7"/>
        <v>7</v>
      </c>
      <c r="H108" s="1" t="s">
        <v>21</v>
      </c>
      <c r="I108" s="1" t="s">
        <v>75</v>
      </c>
      <c r="J108" s="1" t="s">
        <v>152</v>
      </c>
      <c r="K108" s="1" t="s">
        <v>24</v>
      </c>
      <c r="L108" s="1" t="s">
        <v>25</v>
      </c>
      <c r="M108" s="1" t="s">
        <v>337</v>
      </c>
      <c r="N108" s="1" t="s">
        <v>25</v>
      </c>
      <c r="O108" s="1" t="s">
        <v>337</v>
      </c>
      <c r="P108">
        <v>10</v>
      </c>
      <c r="Q108" s="9" t="str">
        <f>RIGHT(VLOOKUP(C108,'EsteSi-AquiSePegaLaData'!C:F,4,0),LEN(VLOOKUP(C108,'EsteSi-AquiSePegaLaData'!C:F,4,0))-LEN(TRIM(C108))-26)</f>
        <v xml:space="preserve">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v>
      </c>
      <c r="R108" s="6" t="str">
        <f t="shared" si="8"/>
        <v>INSERT INTO mst_QuerysSqlite VALUES('01','107','INSERTAR mst_Labores','0','999','-- Id: 107 / NombreQuery: INSERTAR mst_Labores  _x000D_
INSERT INTO mst_Labores VALUES (_x000D_
                           ?,-- IdEmpresa              VARCHAR (2),_x000D_
                           ?,-- IdActividad            VARCHAR (10),_x000D_
                           ?,-- Id                     VARCHAR (3),_x000D_
                           ?,-- Dex                    VARCHAR (300),_x000D_
                           ?,-- IdEstado               VARCHAR (3),_x000D_
                           ?,-- IdUsuarioCrea          VARCHAR (50),_x000D_
                           DATETIME(''''now'''',_x000D_
                                    ''''localtime''''),-- FechaHoraCreacion      DATETIME,_x000D_
                           ?,-- IdUsuarioActualiza     VARCHAR (50),_x000D_
                           DATETIME(''''now'''',_x000D_
                                    ''''localtime'''')-- FechaHoraActualizacion DATETIME, _x000D_
                        );','7','NONQUERY','mst_Labores','CREATE','AC','44363337',GETDATE(),'44363337',GETDATE())</v>
      </c>
    </row>
    <row r="109" spans="1:18" hidden="1" x14ac:dyDescent="0.35">
      <c r="A109" s="1" t="s">
        <v>15</v>
      </c>
      <c r="B109" s="1" t="s">
        <v>443</v>
      </c>
      <c r="C109" s="1" t="s">
        <v>342</v>
      </c>
      <c r="D109" s="1" t="s">
        <v>18</v>
      </c>
      <c r="E109">
        <v>999</v>
      </c>
      <c r="F109" t="str">
        <f t="shared" si="9"/>
        <v>-- Id: 108 / NombreQuery: LIMPIAR TABLA mst_Labores  _x000D_
DELETE FROM mst_Labores;</v>
      </c>
      <c r="G109" s="1">
        <f t="shared" si="7"/>
        <v>0</v>
      </c>
      <c r="H109" s="1" t="s">
        <v>21</v>
      </c>
      <c r="I109" s="1" t="s">
        <v>75</v>
      </c>
      <c r="J109" s="1" t="s">
        <v>143</v>
      </c>
      <c r="K109" s="1" t="s">
        <v>24</v>
      </c>
      <c r="L109" s="1" t="s">
        <v>25</v>
      </c>
      <c r="M109" s="1" t="s">
        <v>344</v>
      </c>
      <c r="N109" s="1" t="s">
        <v>25</v>
      </c>
      <c r="O109" s="1" t="s">
        <v>344</v>
      </c>
      <c r="P109">
        <v>10</v>
      </c>
      <c r="Q109" s="9" t="str">
        <f>RIGHT(VLOOKUP(C109,'EsteSi-AquiSePegaLaData'!C:F,4,0),LEN(VLOOKUP(C109,'EsteSi-AquiSePegaLaData'!C:F,4,0))-LEN(TRIM(C109))-26)</f>
        <v xml:space="preserve"> _x000D_
DELETE FROM mst_Labores;</v>
      </c>
      <c r="R109" s="6" t="str">
        <f t="shared" si="8"/>
        <v>INSERT INTO mst_QuerysSqlite VALUES('01','108','LIMPIAR TABLA mst_Labores','0','999','-- Id: 108 / NombreQuery: LIMPIAR TABLA mst_Labores  _x000D_
DELETE FROM mst_Labores;','0','NONQUERY','mst_Labores','DELETE','AC','44363337',GETDATE(),'44363337',GETDATE())</v>
      </c>
    </row>
    <row r="110" spans="1:18" hidden="1" x14ac:dyDescent="0.35">
      <c r="A110" s="1" t="s">
        <v>15</v>
      </c>
      <c r="B110" s="1" t="s">
        <v>447</v>
      </c>
      <c r="C110" s="1" t="s">
        <v>346</v>
      </c>
      <c r="D110" s="1" t="s">
        <v>18</v>
      </c>
      <c r="E110">
        <v>999</v>
      </c>
      <c r="F110" t="str">
        <f t="shared" si="9"/>
        <v>-- Id: 109 / NombreQuery: LISTAR mst_Labores  _x000D_
SELECT *_x000D_
  FROM mst_Labores;</v>
      </c>
      <c r="G110" s="1">
        <f t="shared" si="7"/>
        <v>0</v>
      </c>
      <c r="H110" s="1" t="s">
        <v>135</v>
      </c>
      <c r="I110" s="1" t="s">
        <v>75</v>
      </c>
      <c r="J110" s="1" t="s">
        <v>126</v>
      </c>
      <c r="K110" s="1" t="s">
        <v>24</v>
      </c>
      <c r="L110" s="1" t="s">
        <v>25</v>
      </c>
      <c r="M110" s="1" t="s">
        <v>344</v>
      </c>
      <c r="N110" s="1" t="s">
        <v>25</v>
      </c>
      <c r="O110" s="1" t="s">
        <v>344</v>
      </c>
      <c r="P110">
        <v>10</v>
      </c>
      <c r="Q110" s="9" t="str">
        <f>RIGHT(VLOOKUP(C110,'EsteSi-AquiSePegaLaData'!C:F,4,0),LEN(VLOOKUP(C110,'EsteSi-AquiSePegaLaData'!C:F,4,0))-LEN(TRIM(C110))-26)</f>
        <v xml:space="preserve"> _x000D_
SELECT *_x000D_
  FROM mst_Labores;</v>
      </c>
      <c r="R110" s="6" t="str">
        <f t="shared" si="8"/>
        <v>INSERT INTO mst_QuerysSqlite VALUES('01','109','LISTAR mst_Labores','0','999','-- Id: 109 / NombreQuery: LISTAR mst_Labores  _x000D_
SELECT *_x000D_
  FROM mst_Labores;','0','DATATABLE','mst_Labores','READ','AC','44363337',GETDATE(),'44363337',GETDATE())</v>
      </c>
    </row>
    <row r="111" spans="1:18" hidden="1" x14ac:dyDescent="0.35">
      <c r="A111" s="1" t="s">
        <v>15</v>
      </c>
      <c r="B111" s="1" t="s">
        <v>451</v>
      </c>
      <c r="C111" s="1" t="s">
        <v>349</v>
      </c>
      <c r="D111" s="1" t="s">
        <v>18</v>
      </c>
      <c r="E111">
        <v>999</v>
      </c>
      <c r="F111" t="str">
        <f t="shared" si="9"/>
        <v>-- Id: 110 / NombreQuery: OBTENER mst_Labores  _x000D_
SELECT *_x000D_
  FROM mst_Labores_x000D_
 WHERE IdEmpresa = ? AND _x000D_
       IdActividad = ? AND _x000D_
       Id = ?;</v>
      </c>
      <c r="G111" s="1">
        <f t="shared" si="7"/>
        <v>3</v>
      </c>
      <c r="H111" s="1" t="s">
        <v>135</v>
      </c>
      <c r="I111" s="1" t="s">
        <v>75</v>
      </c>
      <c r="J111" s="1" t="s">
        <v>126</v>
      </c>
      <c r="K111" s="1" t="s">
        <v>24</v>
      </c>
      <c r="L111" s="1" t="s">
        <v>25</v>
      </c>
      <c r="M111" s="1" t="s">
        <v>351</v>
      </c>
      <c r="N111" s="1" t="s">
        <v>25</v>
      </c>
      <c r="O111" s="1" t="s">
        <v>351</v>
      </c>
      <c r="P111">
        <v>10</v>
      </c>
      <c r="Q111" s="9" t="str">
        <f>RIGHT(VLOOKUP(C111,'EsteSi-AquiSePegaLaData'!C:F,4,0),LEN(VLOOKUP(C111,'EsteSi-AquiSePegaLaData'!C:F,4,0))-LEN(TRIM(C111))-26)</f>
        <v xml:space="preserve"> _x000D_
SELECT *_x000D_
  FROM mst_Labores_x000D_
 WHERE IdEmpresa = ? AND _x000D_
       IdActividad = ? AND _x000D_
       Id = ?;</v>
      </c>
      <c r="R111" s="6" t="str">
        <f t="shared" si="8"/>
        <v>INSERT INTO mst_QuerysSqlite VALUES('01','110','OBTENER mst_Labores','0','999','-- Id: 110 / NombreQuery: OBTENER mst_Labores  _x000D_
SELECT *_x000D_
  FROM mst_Labores_x000D_
 WHERE IdEmpresa = ? AND _x000D_
       IdActividad = ? AND _x000D_
       Id = ?;','3','DATATABLE','mst_Labores','READ','AC','44363337',GETDATE(),'44363337',GETDATE())</v>
      </c>
    </row>
    <row r="112" spans="1:18" hidden="1" x14ac:dyDescent="0.35">
      <c r="A112" s="1" t="s">
        <v>15</v>
      </c>
      <c r="B112" s="1" t="s">
        <v>455</v>
      </c>
      <c r="C112" s="1" t="s">
        <v>77</v>
      </c>
      <c r="D112" s="1" t="s">
        <v>18</v>
      </c>
      <c r="E112">
        <v>11</v>
      </c>
      <c r="F112" t="str">
        <f t="shared" si="9"/>
        <v>-- Id: 111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12" s="1">
        <f t="shared" si="7"/>
        <v>0</v>
      </c>
      <c r="H112" s="1" t="s">
        <v>21</v>
      </c>
      <c r="I112" s="1" t="s">
        <v>80</v>
      </c>
      <c r="J112" s="1" t="s">
        <v>23</v>
      </c>
      <c r="K112" s="1" t="s">
        <v>24</v>
      </c>
      <c r="L112" s="1" t="s">
        <v>25</v>
      </c>
      <c r="M112" s="1" t="s">
        <v>81</v>
      </c>
      <c r="N112" s="1" t="s">
        <v>25</v>
      </c>
      <c r="O112" s="1" t="s">
        <v>81</v>
      </c>
      <c r="P112">
        <v>11</v>
      </c>
      <c r="Q112" s="9" t="str">
        <f>RIGHT(VLOOKUP(C112,'EsteSi-AquiSePegaLaData'!C:F,4,0),LEN(VLOOKUP(C112,'EsteSi-AquiSePegaLaData'!C:F,4,0))-LEN(TRIM(C112))-26)</f>
        <v xml:space="preserve">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12" s="6" t="str">
        <f t="shared" si="8"/>
        <v>INSERT INTO mst_QuerysSqlite VALUES('01','111','CREAR TABLA mst_Consumidores','0','11','-- Id: 111 / NombreQuery: CREAR TABLA mst_Consumidores  _x000D_
CREATE TABLE IF NOT EXISTS mst_Consumidores (_x000D_
   IdEmpresa              VARCHAR (2),_x000D_
   Id                     VARCHAR (20),_x000D_
   Dex                    VARCHAR (300),_x000D_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);','0','NONQUERY','mst_Consumidores','CREATE TABLE','AC','44363337',GETDATE(),'44363337',GETDATE())</v>
      </c>
    </row>
    <row r="113" spans="1:18" hidden="1" x14ac:dyDescent="0.35">
      <c r="A113" s="1" t="s">
        <v>15</v>
      </c>
      <c r="B113" s="1" t="s">
        <v>458</v>
      </c>
      <c r="C113" s="1" t="s">
        <v>166</v>
      </c>
      <c r="D113" s="1" t="s">
        <v>18</v>
      </c>
      <c r="E113">
        <v>999</v>
      </c>
      <c r="F113" t="str">
        <f t="shared" si="9"/>
        <v>-- Id: 112 / NombreQuery: ACTUALIZAR mst_Consumidores  _x000D_
UPDATE mst_Consumidores_x000D_
   SET Dex = ?,_x000D_
       IdEstado = ?,_x000D_
       IdUsuarioActualiza = ?,_x000D_
       FechaHoraActualizacion = DATETIME(''now'',_x000D_
                                         ''localtime'') _x000D_
 WHERE IdEmpresa = ? AND _x000D_
       Id = ?;</v>
      </c>
      <c r="G113" s="1">
        <f t="shared" si="7"/>
        <v>5</v>
      </c>
      <c r="H113" s="1" t="s">
        <v>21</v>
      </c>
      <c r="I113" s="1" t="s">
        <v>80</v>
      </c>
      <c r="J113" s="1" t="s">
        <v>131</v>
      </c>
      <c r="K113" s="1" t="s">
        <v>24</v>
      </c>
      <c r="L113" s="1" t="s">
        <v>25</v>
      </c>
      <c r="M113" s="1" t="s">
        <v>164</v>
      </c>
      <c r="N113" s="1" t="s">
        <v>25</v>
      </c>
      <c r="O113" s="1" t="s">
        <v>164</v>
      </c>
      <c r="P113">
        <v>11</v>
      </c>
      <c r="Q113" s="9" t="str">
        <f>RIGHT(VLOOKUP(C113,'EsteSi-AquiSePegaLaData'!C:F,4,0),LEN(VLOOKUP(C113,'EsteSi-AquiSePegaLaData'!C:F,4,0))-LEN(TRIM(C113))-26)</f>
        <v xml:space="preserve"> _x000D_
UPDATE mst_Consumidores_x000D_
   SET Dex = ?,_x000D_
       IdEstado = ?,_x000D_
       IdUsuarioActualiza = ?,_x000D_
       FechaHoraActualizacion = DATETIME(''now'',_x000D_
                                         ''localtime'') _x000D_
 WHERE IdEmpresa = ? AND _x000D_
       Id = ?;</v>
      </c>
      <c r="R113" s="6" t="str">
        <f t="shared" si="8"/>
        <v>INSERT INTO mst_QuerysSqlite VALUES('01','112','ACTUALIZAR mst_Consumidores','0','999','-- Id: 112 / NombreQuery: ACTUALIZAR mst_Consumidores  _x000D_
UPDATE mst_Consumidores_x000D_
   SET Dex = ?,_x000D_
       IdEstado = ?,_x000D_
       IdUsuarioActualiza = ?,_x000D_
       FechaHoraActualizacion = DATETIME(''''now'''',_x000D_
                                         ''''localtime'''') _x000D_
 WHERE IdEmpresa = ? AND _x000D_
       Id = ?;','5','NONQUERY','mst_Consumidores','UPDATE','AC','44363337',GETDATE(),'44363337',GETDATE())</v>
      </c>
    </row>
    <row r="114" spans="1:18" hidden="1" x14ac:dyDescent="0.35">
      <c r="A114" s="1" t="s">
        <v>15</v>
      </c>
      <c r="B114" s="1" t="s">
        <v>462</v>
      </c>
      <c r="C114" s="1" t="s">
        <v>169</v>
      </c>
      <c r="D114" s="1" t="s">
        <v>18</v>
      </c>
      <c r="E114">
        <v>999</v>
      </c>
      <c r="F114" t="str">
        <f t="shared" si="9"/>
        <v>-- Id: 113 / NombreQuery: CLAVE VALOR mst_Consumidores  _x000D_
SELECT Id Clave,_x000D_
       Dex Valor,_x000D_
       Id || '' | '' || Dex Concatenado_x000D_
  FROM mst_Consumidores_x000D_
 WHERE IdEmpresa = ?;</v>
      </c>
      <c r="G114" s="1">
        <f t="shared" si="7"/>
        <v>1</v>
      </c>
      <c r="H114" s="1" t="s">
        <v>135</v>
      </c>
      <c r="I114" s="1" t="s">
        <v>80</v>
      </c>
      <c r="J114" s="1" t="s">
        <v>126</v>
      </c>
      <c r="K114" s="1" t="s">
        <v>24</v>
      </c>
      <c r="L114" s="1" t="s">
        <v>25</v>
      </c>
      <c r="M114" s="1" t="s">
        <v>171</v>
      </c>
      <c r="N114" s="1" t="s">
        <v>25</v>
      </c>
      <c r="O114" s="1" t="s">
        <v>171</v>
      </c>
      <c r="P114">
        <v>11</v>
      </c>
      <c r="Q114" s="9" t="str">
        <f>RIGHT(VLOOKUP(C114,'EsteSi-AquiSePegaLaData'!C:F,4,0),LEN(VLOOKUP(C114,'EsteSi-AquiSePegaLaData'!C:F,4,0))-LEN(TRIM(C114))-26)</f>
        <v xml:space="preserve"> _x000D_
SELECT Id Clave,_x000D_
       Dex Valor,_x000D_
       Id || '' | '' || Dex Concatenado_x000D_
  FROM mst_Consumidores_x000D_
 WHERE IdEmpresa = ?;</v>
      </c>
      <c r="R114" s="6" t="str">
        <f t="shared" si="8"/>
        <v>INSERT INTO mst_QuerysSqlite VALUES('01','113','CLAVE VALOR mst_Consumidores','0','999','-- Id: 113 / NombreQuery: CLAVE VALOR mst_Consumidores  _x000D_
SELECT Id Clave,_x000D_
       Dex Valor,_x000D_
       Id || '''' | '''' || Dex Concatenado_x000D_
  FROM mst_Consumidores_x000D_
 WHERE IdEmpresa = ?;','1','DATATABLE','mst_Consumidores','READ','AC','44363337',GETDATE(),'44363337',GETDATE())</v>
      </c>
    </row>
    <row r="115" spans="1:18" hidden="1" x14ac:dyDescent="0.35">
      <c r="A115" s="1" t="s">
        <v>15</v>
      </c>
      <c r="B115" s="1" t="s">
        <v>466</v>
      </c>
      <c r="C115" s="1" t="s">
        <v>173</v>
      </c>
      <c r="D115" s="1" t="s">
        <v>18</v>
      </c>
      <c r="E115">
        <v>999</v>
      </c>
      <c r="F115" t="str">
        <f t="shared" si="9"/>
        <v>-- Id: 114 / NombreQuery: DESCARGAR DATA mst_Consumidores  _x000D_
EXEC sp_Dgm_Gen_ListarConsumidores</v>
      </c>
      <c r="G115" s="1">
        <f t="shared" si="7"/>
        <v>0</v>
      </c>
      <c r="H115" s="1" t="s">
        <v>135</v>
      </c>
      <c r="I115" s="1" t="s">
        <v>80</v>
      </c>
      <c r="J115" s="1" t="s">
        <v>126</v>
      </c>
      <c r="K115" s="1" t="s">
        <v>24</v>
      </c>
      <c r="L115" s="1" t="s">
        <v>25</v>
      </c>
      <c r="M115" s="1" t="s">
        <v>171</v>
      </c>
      <c r="N115" s="1" t="s">
        <v>25</v>
      </c>
      <c r="O115" s="1" t="s">
        <v>171</v>
      </c>
      <c r="P115">
        <v>11</v>
      </c>
      <c r="Q115" s="9" t="str">
        <f>RIGHT(VLOOKUP(C115,'EsteSi-AquiSePegaLaData'!C:F,4,0),LEN(VLOOKUP(C115,'EsteSi-AquiSePegaLaData'!C:F,4,0))-LEN(TRIM(C115))-26)</f>
        <v xml:space="preserve"> _x000D_
EXEC sp_Dgm_Gen_ListarConsumidores</v>
      </c>
      <c r="R115" s="6" t="str">
        <f t="shared" si="8"/>
        <v>INSERT INTO mst_QuerysSqlite VALUES('01','114','DESCARGAR DATA mst_Consumidores','0','999','-- Id: 114 / NombreQuery: DESCARGAR DATA mst_Consumidores  _x000D_
EXEC sp_Dgm_Gen_ListarConsumidores','0','DATATABLE','mst_Consumidores','READ','AC','44363337',GETDATE(),'44363337',GETDATE())</v>
      </c>
    </row>
    <row r="116" spans="1:18" hidden="1" x14ac:dyDescent="0.35">
      <c r="A116" s="1" t="s">
        <v>15</v>
      </c>
      <c r="B116" s="1" t="s">
        <v>469</v>
      </c>
      <c r="C116" s="1" t="s">
        <v>176</v>
      </c>
      <c r="D116" s="1" t="s">
        <v>18</v>
      </c>
      <c r="E116">
        <v>999</v>
      </c>
      <c r="F116" t="str">
        <f t="shared" si="9"/>
        <v>-- Id: 115 / NombreQuery: ELIMINAR mst_Consumidores  _x000D_
DELETE FROM mst_Consumidores_x000D_
      WHERE IdEmpresa = ? AND _x000D_
            Id = ?;</v>
      </c>
      <c r="G116" s="1">
        <f t="shared" si="7"/>
        <v>2</v>
      </c>
      <c r="H116" s="1" t="s">
        <v>21</v>
      </c>
      <c r="I116" s="1" t="s">
        <v>80</v>
      </c>
      <c r="J116" s="1" t="s">
        <v>143</v>
      </c>
      <c r="K116" s="1" t="s">
        <v>24</v>
      </c>
      <c r="L116" s="1" t="s">
        <v>25</v>
      </c>
      <c r="M116" s="1" t="s">
        <v>178</v>
      </c>
      <c r="N116" s="1" t="s">
        <v>25</v>
      </c>
      <c r="O116" s="1" t="s">
        <v>178</v>
      </c>
      <c r="P116">
        <v>11</v>
      </c>
      <c r="Q116" s="9" t="str">
        <f>RIGHT(VLOOKUP(C116,'EsteSi-AquiSePegaLaData'!C:F,4,0),LEN(VLOOKUP(C116,'EsteSi-AquiSePegaLaData'!C:F,4,0))-LEN(TRIM(C116))-26)</f>
        <v xml:space="preserve"> _x000D_
DELETE FROM mst_Consumidores_x000D_
      WHERE IdEmpresa = ? AND _x000D_
            Id = ?;</v>
      </c>
      <c r="R116" s="6" t="str">
        <f t="shared" si="8"/>
        <v>INSERT INTO mst_QuerysSqlite VALUES('01','115','ELIMINAR mst_Consumidores','0','999','-- Id: 115 / NombreQuery: ELIMINAR mst_Consumidores  _x000D_
DELETE FROM mst_Consumidores_x000D_
      WHERE IdEmpresa = ? AND _x000D_
            Id = ?;','2','NONQUERY','mst_Consumidores','DELETE','AC','44363337',GETDATE(),'44363337',GETDATE())</v>
      </c>
    </row>
    <row r="117" spans="1:18" hidden="1" x14ac:dyDescent="0.35">
      <c r="A117" s="1" t="s">
        <v>15</v>
      </c>
      <c r="B117" s="1" t="s">
        <v>473</v>
      </c>
      <c r="C117" s="1" t="s">
        <v>180</v>
      </c>
      <c r="D117" s="1" t="s">
        <v>18</v>
      </c>
      <c r="E117">
        <v>999</v>
      </c>
      <c r="F117" t="str">
        <f t="shared" si="9"/>
        <v>-- Id: 116 / NombreQuery: ELIMINAR TABLA mst_Consumidores  _x000D_
DROP TABLE IF EXISTS mst_Consumidores;</v>
      </c>
      <c r="G117" s="1">
        <f t="shared" si="7"/>
        <v>0</v>
      </c>
      <c r="H117" s="1" t="s">
        <v>21</v>
      </c>
      <c r="I117" s="1" t="s">
        <v>80</v>
      </c>
      <c r="J117" s="1" t="s">
        <v>148</v>
      </c>
      <c r="K117" s="1" t="s">
        <v>24</v>
      </c>
      <c r="L117" s="1" t="s">
        <v>25</v>
      </c>
      <c r="M117" s="1" t="s">
        <v>178</v>
      </c>
      <c r="N117" s="1" t="s">
        <v>25</v>
      </c>
      <c r="O117" s="1" t="s">
        <v>178</v>
      </c>
      <c r="P117">
        <v>11</v>
      </c>
      <c r="Q117" s="9" t="str">
        <f>RIGHT(VLOOKUP(C117,'EsteSi-AquiSePegaLaData'!C:F,4,0),LEN(VLOOKUP(C117,'EsteSi-AquiSePegaLaData'!C:F,4,0))-LEN(TRIM(C117))-26)</f>
        <v xml:space="preserve"> _x000D_
DROP TABLE IF EXISTS mst_Consumidores;</v>
      </c>
      <c r="R117" s="6" t="str">
        <f t="shared" si="8"/>
        <v>INSERT INTO mst_QuerysSqlite VALUES('01','116','ELIMINAR TABLA mst_Consumidores','0','999','-- Id: 116 / NombreQuery: ELIMINAR TABLA mst_Consumidores  _x000D_
DROP TABLE IF EXISTS mst_Consumidores;','0','NONQUERY','mst_Consumidores','DELETE TABLE','AC','44363337',GETDATE(),'44363337',GETDATE())</v>
      </c>
    </row>
    <row r="118" spans="1:18" hidden="1" x14ac:dyDescent="0.35">
      <c r="A118" s="1" t="s">
        <v>15</v>
      </c>
      <c r="B118" s="1" t="s">
        <v>477</v>
      </c>
      <c r="C118" s="1" t="s">
        <v>183</v>
      </c>
      <c r="D118" s="1" t="s">
        <v>18</v>
      </c>
      <c r="E118">
        <v>999</v>
      </c>
      <c r="F118" t="str">
        <f t="shared" si="9"/>
        <v>-- Id: 117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G118" s="1">
        <f t="shared" si="7"/>
        <v>6</v>
      </c>
      <c r="H118" s="1" t="s">
        <v>21</v>
      </c>
      <c r="I118" s="1" t="s">
        <v>80</v>
      </c>
      <c r="J118" s="1" t="s">
        <v>152</v>
      </c>
      <c r="K118" s="1" t="s">
        <v>24</v>
      </c>
      <c r="L118" s="1" t="s">
        <v>25</v>
      </c>
      <c r="M118" s="1" t="s">
        <v>185</v>
      </c>
      <c r="N118" s="1" t="s">
        <v>25</v>
      </c>
      <c r="O118" s="1" t="s">
        <v>185</v>
      </c>
      <c r="P118">
        <v>11</v>
      </c>
      <c r="Q118" s="9" t="str">
        <f>RIGHT(VLOOKUP(C118,'EsteSi-AquiSePegaLaData'!C:F,4,0),LEN(VLOOKUP(C118,'EsteSi-AquiSePegaLaData'!C:F,4,0))-LEN(TRIM(C118))-26)</f>
        <v xml:space="preserve">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v>
      </c>
      <c r="R118" s="6" t="str">
        <f t="shared" si="8"/>
        <v>INSERT INTO mst_QuerysSqlite VALUES('01','117','INSERTAR mst_Consumidores','0','999','-- Id: 117 / NombreQuery: INSERTAR mst_Consumidores  _x000D_
INSERT INTO mst_Consumidores VALUES (_x000D_
                                ?,-- IdEmpresa              VARCHAR (2),_x000D_
                                ?,-- Id                     VARCHAR (20),_x000D_
                                ?,-- Dex                    VARCHAR (300),_x000D_
                                ?,-- IdEstado               VARCHAR (3),_x000D_
                                ?,-- IdUsuarioCrea          VARCHAR (50),_x000D_
                                DATETIME(''''now'''',_x000D_
                                         ''''localtime''''),-- FechaHoraCreacion      DATETIME,_x000D_
                                ?,-- IdUsuarioActualiza     VARCHAR (50),_x000D_
                                DATETIME(''''now'''',_x000D_
                                         ''''localtime'''')-- FechaHoraActualizacion DATETIME, _x000D_
                             );','6','NONQUERY','mst_Consumidores','CREATE','AC','44363337',GETDATE(),'44363337',GETDATE())</v>
      </c>
    </row>
    <row r="119" spans="1:18" hidden="1" x14ac:dyDescent="0.35">
      <c r="A119" s="1" t="s">
        <v>15</v>
      </c>
      <c r="B119" s="1" t="s">
        <v>481</v>
      </c>
      <c r="C119" s="1" t="s">
        <v>187</v>
      </c>
      <c r="D119" s="1" t="s">
        <v>18</v>
      </c>
      <c r="E119">
        <v>999</v>
      </c>
      <c r="F119" t="str">
        <f t="shared" si="9"/>
        <v>-- Id: 118 / NombreQuery: LIMPIAR TABLA mst_Consumidores  _x000D_
DELETE FROM mst_Consumidores;</v>
      </c>
      <c r="G119" s="1">
        <f t="shared" si="7"/>
        <v>0</v>
      </c>
      <c r="H119" s="1" t="s">
        <v>21</v>
      </c>
      <c r="I119" s="1" t="s">
        <v>80</v>
      </c>
      <c r="J119" s="1" t="s">
        <v>143</v>
      </c>
      <c r="K119" s="1" t="s">
        <v>24</v>
      </c>
      <c r="L119" s="1" t="s">
        <v>25</v>
      </c>
      <c r="M119" s="1" t="s">
        <v>185</v>
      </c>
      <c r="N119" s="1" t="s">
        <v>25</v>
      </c>
      <c r="O119" s="1" t="s">
        <v>185</v>
      </c>
      <c r="P119">
        <v>11</v>
      </c>
      <c r="Q119" s="9" t="str">
        <f>RIGHT(VLOOKUP(C119,'EsteSi-AquiSePegaLaData'!C:F,4,0),LEN(VLOOKUP(C119,'EsteSi-AquiSePegaLaData'!C:F,4,0))-LEN(TRIM(C119))-26)</f>
        <v xml:space="preserve"> _x000D_
DELETE FROM mst_Consumidores;</v>
      </c>
      <c r="R119" s="6" t="str">
        <f t="shared" si="8"/>
        <v>INSERT INTO mst_QuerysSqlite VALUES('01','118','LIMPIAR TABLA mst_Consumidores','0','999','-- Id: 118 / NombreQuery: LIMPIAR TABLA mst_Consumidores  _x000D_
DELETE FROM mst_Consumidores;','0','NONQUERY','mst_Consumidores','DELETE','AC','44363337',GETDATE(),'44363337',GETDATE())</v>
      </c>
    </row>
    <row r="120" spans="1:18" hidden="1" x14ac:dyDescent="0.35">
      <c r="A120" s="1" t="s">
        <v>15</v>
      </c>
      <c r="B120" s="1" t="s">
        <v>485</v>
      </c>
      <c r="C120" s="1" t="s">
        <v>190</v>
      </c>
      <c r="D120" s="1" t="s">
        <v>18</v>
      </c>
      <c r="E120">
        <v>999</v>
      </c>
      <c r="F120" t="str">
        <f>CONCATENATE("-- Id: ",B120," / NombreQuery: ",C120," ",Q120)</f>
        <v>-- Id: 119 / NombreQuery: LISTAR mst_Consumidores  _x000D_
SELECT *_x000D_
  FROM mst_Consumidores;</v>
      </c>
      <c r="G120" s="1">
        <f t="shared" si="7"/>
        <v>0</v>
      </c>
      <c r="H120" s="1" t="s">
        <v>135</v>
      </c>
      <c r="I120" s="1" t="s">
        <v>80</v>
      </c>
      <c r="J120" s="1" t="s">
        <v>126</v>
      </c>
      <c r="K120" s="1" t="s">
        <v>24</v>
      </c>
      <c r="L120" s="1" t="s">
        <v>25</v>
      </c>
      <c r="M120" s="1" t="s">
        <v>192</v>
      </c>
      <c r="N120" s="1" t="s">
        <v>25</v>
      </c>
      <c r="O120" s="1" t="s">
        <v>192</v>
      </c>
      <c r="P120">
        <v>11</v>
      </c>
      <c r="Q120" s="9" t="str">
        <f>RIGHT(VLOOKUP(C120,'EsteSi-AquiSePegaLaData'!C:F,4,0),LEN(VLOOKUP(C120,'EsteSi-AquiSePegaLaData'!C:F,4,0))-LEN(TRIM(C120))-26)</f>
        <v xml:space="preserve"> _x000D_
SELECT *_x000D_
  FROM mst_Consumidores;</v>
      </c>
      <c r="R120" s="6" t="str">
        <f t="shared" si="8"/>
        <v>INSERT INTO mst_QuerysSqlite VALUES('01','119','LISTAR mst_Consumidores','0','999','-- Id: 119 / NombreQuery: LISTAR mst_Consumidores  _x000D_
SELECT *_x000D_
  FROM mst_Consumidores;','0','DATATABLE','mst_Consumidores','READ','AC','44363337',GETDATE(),'44363337',GETDATE())</v>
      </c>
    </row>
    <row r="121" spans="1:18" hidden="1" x14ac:dyDescent="0.35">
      <c r="A121" s="1" t="s">
        <v>15</v>
      </c>
      <c r="B121" s="1" t="s">
        <v>488</v>
      </c>
      <c r="C121" s="1" t="s">
        <v>194</v>
      </c>
      <c r="D121" s="1" t="s">
        <v>18</v>
      </c>
      <c r="E121">
        <v>999</v>
      </c>
      <c r="F121" t="str">
        <f t="shared" ref="F121:F182" si="10">CONCATENATE("-- Id: ",B121," / NombreQuery: ",C121," ",Q121)</f>
        <v>-- Id: 120 / NombreQuery: OBTENER mst_Consumidores  _x000D_
SELECT *_x000D_
  FROM mst_Consumidores_x000D_
 WHERE IdEmpresa = ? AND _x000D_
       Id = ?;</v>
      </c>
      <c r="G121" s="1">
        <f t="shared" si="7"/>
        <v>2</v>
      </c>
      <c r="H121" s="1" t="s">
        <v>135</v>
      </c>
      <c r="I121" s="1" t="s">
        <v>80</v>
      </c>
      <c r="J121" s="1" t="s">
        <v>126</v>
      </c>
      <c r="K121" s="1" t="s">
        <v>24</v>
      </c>
      <c r="L121" s="1" t="s">
        <v>25</v>
      </c>
      <c r="M121" s="1" t="s">
        <v>192</v>
      </c>
      <c r="N121" s="1" t="s">
        <v>25</v>
      </c>
      <c r="O121" s="1" t="s">
        <v>192</v>
      </c>
      <c r="P121">
        <v>11</v>
      </c>
      <c r="Q121" s="9" t="str">
        <f>RIGHT(VLOOKUP(C121,'EsteSi-AquiSePegaLaData'!C:F,4,0),LEN(VLOOKUP(C121,'EsteSi-AquiSePegaLaData'!C:F,4,0))-LEN(TRIM(C121))-26)</f>
        <v xml:space="preserve"> _x000D_
SELECT *_x000D_
  FROM mst_Consumidores_x000D_
 WHERE IdEmpresa = ? AND _x000D_
       Id = ?;</v>
      </c>
      <c r="R121" s="6" t="str">
        <f t="shared" si="8"/>
        <v>INSERT INTO mst_QuerysSqlite VALUES('01','120','OBTENER mst_Consumidores','0','999','-- Id: 120 / NombreQuery: OBTENER mst_Consumidores  _x000D_
SELECT *_x000D_
  FROM mst_Consumidores_x000D_
 WHERE IdEmpresa = ? AND _x000D_
       Id = ?;','2','DATATABLE','mst_Consumidores','READ','AC','44363337',GETDATE(),'44363337',GETDATE())</v>
      </c>
    </row>
    <row r="122" spans="1:18" hidden="1" x14ac:dyDescent="0.35">
      <c r="A122" s="1" t="s">
        <v>15</v>
      </c>
      <c r="B122" s="1" t="s">
        <v>492</v>
      </c>
      <c r="C122" s="1" t="s">
        <v>113</v>
      </c>
      <c r="D122" s="1" t="s">
        <v>18</v>
      </c>
      <c r="E122">
        <v>12</v>
      </c>
      <c r="F122" t="str">
        <f t="shared" si="10"/>
        <v>-- Id: 121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G122" s="1">
        <f t="shared" si="7"/>
        <v>0</v>
      </c>
      <c r="H122" s="1" t="s">
        <v>21</v>
      </c>
      <c r="I122" s="1" t="s">
        <v>115</v>
      </c>
      <c r="J122" s="1" t="s">
        <v>23</v>
      </c>
      <c r="K122" s="1" t="s">
        <v>24</v>
      </c>
      <c r="L122" s="1" t="s">
        <v>25</v>
      </c>
      <c r="M122" s="1" t="s">
        <v>116</v>
      </c>
      <c r="N122" s="1" t="s">
        <v>25</v>
      </c>
      <c r="O122" s="1" t="s">
        <v>116</v>
      </c>
      <c r="P122">
        <v>12</v>
      </c>
      <c r="Q122" s="9" t="str">
        <f>RIGHT(VLOOKUP(C122,'EsteSi-AquiSePegaLaData'!C:F,4,0),LEN(VLOOKUP(C122,'EsteSi-AquiSePegaLaData'!C:F,4,0))-LEN(TRIM(C122))-26)</f>
        <v xml:space="preserve">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v>
      </c>
      <c r="R122" s="6" t="str">
        <f t="shared" si="8"/>
        <v>INSERT INTO mst_QuerysSqlite VALUES('01','121','CREAR TABLA mst_Turnos','0','12','-- Id: 121 / NombreQuery: CREAR TABLA mst_Turnos  _x000D_
CREATE TABLE IF NOT EXISTS mst_Turnos (_x000D_
   IdEmpresa              VARCHAR (2),_x000D_
   Id                     CHAR,_x000D_
   Dex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IdEstado_x000D_
   )_x000D_
   REFERENCES mst_Estados (Id),_x000D_
   FOREIGN KEY (_x000D_
      IdUsuarioCrea_x000D_
   )_x000D_
   REFERENCES mst_Usuarios (Id),_x000D_
   FOREIGN KEY (_x000D_
      IdUsuarioActualiza_x000D_
   )_x000D_
   REFERENCES mst_Usuarios (Id) _x000D_
);','0','NONQUERY','mst_Turnos','CREATE TABLE','AC','44363337',GETDATE(),'44363337',GETDATE())</v>
      </c>
    </row>
    <row r="123" spans="1:18" hidden="1" x14ac:dyDescent="0.35">
      <c r="A123" s="1" t="s">
        <v>15</v>
      </c>
      <c r="B123" s="1" t="s">
        <v>495</v>
      </c>
      <c r="C123" s="1" t="s">
        <v>486</v>
      </c>
      <c r="D123" s="1" t="s">
        <v>18</v>
      </c>
      <c r="E123">
        <v>999</v>
      </c>
      <c r="F123" t="str">
        <f t="shared" si="10"/>
        <v>-- Id: 122 / NombreQuery: ACTUALIZAR mst_Turnos  _x000D_
UPDATE mst_Turnos_x000D_
   SET Dex = ?,_x000D_
       IdEstado = ?,_x000D_
       IdUsuarioActualiza = ?,_x000D_
       FechaHoraActualiza = DATETIME(''now'',_x000D_
                                     ''localtime'') _x000D_
 WHERE IdEmpresa = ? AND _x000D_
       Id = ?;</v>
      </c>
      <c r="G123" s="1">
        <f t="shared" si="7"/>
        <v>5</v>
      </c>
      <c r="H123" s="1" t="s">
        <v>21</v>
      </c>
      <c r="I123" s="1" t="s">
        <v>115</v>
      </c>
      <c r="J123" s="1" t="s">
        <v>131</v>
      </c>
      <c r="K123" s="1" t="s">
        <v>24</v>
      </c>
      <c r="L123" s="1" t="s">
        <v>25</v>
      </c>
      <c r="M123" s="1" t="s">
        <v>484</v>
      </c>
      <c r="N123" s="1" t="s">
        <v>25</v>
      </c>
      <c r="O123" s="1" t="s">
        <v>484</v>
      </c>
      <c r="P123">
        <v>12</v>
      </c>
      <c r="Q123" s="9" t="str">
        <f>RIGHT(VLOOKUP(C123,'EsteSi-AquiSePegaLaData'!C:F,4,0),LEN(VLOOKUP(C123,'EsteSi-AquiSePegaLaData'!C:F,4,0))-LEN(TRIM(C123))-26)</f>
        <v xml:space="preserve"> _x000D_
UPDATE mst_Turnos_x000D_
   SET Dex = ?,_x000D_
       IdEstado = ?,_x000D_
       IdUsuarioActualiza = ?,_x000D_
       FechaHoraActualiza = DATETIME(''now'',_x000D_
                                     ''localtime'') _x000D_
 WHERE IdEmpresa = ? AND _x000D_
       Id = ?;</v>
      </c>
      <c r="R123" s="6" t="str">
        <f t="shared" si="8"/>
        <v>INSERT INTO mst_QuerysSqlite VALUES('01','122','ACTUALIZAR mst_Turnos','0','999','-- Id: 122 / NombreQuery: ACTUALIZAR mst_Turnos  _x000D_
UPDATE mst_Turnos_x000D_
   SET Dex = ?,_x000D_
       IdEstado = ?,_x000D_
       IdUsuarioActualiza = ?,_x000D_
       FechaHoraActualiza = DATETIME(''''now'''',_x000D_
                                     ''''localtime'''') _x000D_
 WHERE IdEmpresa = ? AND _x000D_
       Id = ?;','5','NONQUERY','mst_Turnos','UPDATE','AC','44363337',GETDATE(),'44363337',GETDATE())</v>
      </c>
    </row>
    <row r="124" spans="1:18" hidden="1" x14ac:dyDescent="0.35">
      <c r="A124" s="1" t="s">
        <v>15</v>
      </c>
      <c r="B124" s="1" t="s">
        <v>499</v>
      </c>
      <c r="C124" s="1" t="s">
        <v>489</v>
      </c>
      <c r="D124" s="1" t="s">
        <v>18</v>
      </c>
      <c r="E124">
        <v>999</v>
      </c>
      <c r="F124" t="str">
        <f t="shared" si="10"/>
        <v>-- Id: 123 / NombreQuery: CLAVE VALOR mst_Turnos  _x000D_
SELECT Id Clave,_x000D_
       Dex Valor,_x000D_
       Id || '' | '' || Dex Concatenado_x000D_
  FROM mst_Turnos_x000D_
 WHERE IdEmpresa = ?;</v>
      </c>
      <c r="G124" s="1">
        <f t="shared" si="7"/>
        <v>1</v>
      </c>
      <c r="H124" s="1" t="s">
        <v>135</v>
      </c>
      <c r="I124" s="1" t="s">
        <v>115</v>
      </c>
      <c r="J124" s="1" t="s">
        <v>126</v>
      </c>
      <c r="K124" s="1" t="s">
        <v>24</v>
      </c>
      <c r="L124" s="1" t="s">
        <v>25</v>
      </c>
      <c r="M124" s="1" t="s">
        <v>491</v>
      </c>
      <c r="N124" s="1" t="s">
        <v>25</v>
      </c>
      <c r="O124" s="1" t="s">
        <v>491</v>
      </c>
      <c r="P124">
        <v>12</v>
      </c>
      <c r="Q124" s="9" t="str">
        <f>RIGHT(VLOOKUP(C124,'EsteSi-AquiSePegaLaData'!C:F,4,0),LEN(VLOOKUP(C124,'EsteSi-AquiSePegaLaData'!C:F,4,0))-LEN(TRIM(C124))-26)</f>
        <v xml:space="preserve"> _x000D_
SELECT Id Clave,_x000D_
       Dex Valor,_x000D_
       Id || '' | '' || Dex Concatenado_x000D_
  FROM mst_Turnos_x000D_
 WHERE IdEmpresa = ?;</v>
      </c>
      <c r="R124" s="6" t="str">
        <f t="shared" si="8"/>
        <v>INSERT INTO mst_QuerysSqlite VALUES('01','123','CLAVE VALOR mst_Turnos','0','999','-- Id: 123 / NombreQuery: CLAVE VALOR mst_Turnos  _x000D_
SELECT Id Clave,_x000D_
       Dex Valor,_x000D_
       Id || '''' | '''' || Dex Concatenado_x000D_
  FROM mst_Turnos_x000D_
 WHERE IdEmpresa = ?;','1','DATATABLE','mst_Turnos','READ','AC','44363337',GETDATE(),'44363337',GETDATE())</v>
      </c>
    </row>
    <row r="125" spans="1:18" hidden="1" x14ac:dyDescent="0.35">
      <c r="A125" s="1" t="s">
        <v>15</v>
      </c>
      <c r="B125" s="1" t="s">
        <v>503</v>
      </c>
      <c r="C125" s="1" t="s">
        <v>493</v>
      </c>
      <c r="D125" s="1" t="s">
        <v>18</v>
      </c>
      <c r="E125">
        <v>999</v>
      </c>
      <c r="F125" t="str">
        <f t="shared" si="10"/>
        <v>-- Id: 124 / NombreQuery: DESCARGAR DATA mst_Turnos  _x000D_
EXEC sp_Dgm_Gen_ListarTurnos</v>
      </c>
      <c r="G125" s="1">
        <f t="shared" si="7"/>
        <v>0</v>
      </c>
      <c r="H125" s="1" t="s">
        <v>135</v>
      </c>
      <c r="I125" s="1" t="s">
        <v>115</v>
      </c>
      <c r="J125" s="1" t="s">
        <v>126</v>
      </c>
      <c r="K125" s="1" t="s">
        <v>24</v>
      </c>
      <c r="L125" s="1" t="s">
        <v>25</v>
      </c>
      <c r="M125" s="1" t="s">
        <v>491</v>
      </c>
      <c r="N125" s="1" t="s">
        <v>25</v>
      </c>
      <c r="O125" s="1" t="s">
        <v>491</v>
      </c>
      <c r="P125">
        <v>12</v>
      </c>
      <c r="Q125" s="9" t="str">
        <f>RIGHT(VLOOKUP(C125,'EsteSi-AquiSePegaLaData'!C:F,4,0),LEN(VLOOKUP(C125,'EsteSi-AquiSePegaLaData'!C:F,4,0))-LEN(TRIM(C125))-26)</f>
        <v xml:space="preserve"> _x000D_
EXEC sp_Dgm_Gen_ListarTurnos</v>
      </c>
      <c r="R125" s="6" t="str">
        <f t="shared" si="8"/>
        <v>INSERT INTO mst_QuerysSqlite VALUES('01','124','DESCARGAR DATA mst_Turnos','0','999','-- Id: 124 / NombreQuery: DESCARGAR DATA mst_Turnos  _x000D_
EXEC sp_Dgm_Gen_ListarTurnos','0','DATATABLE','mst_Turnos','READ','AC','44363337',GETDATE(),'44363337',GETDATE())</v>
      </c>
    </row>
    <row r="126" spans="1:18" hidden="1" x14ac:dyDescent="0.35">
      <c r="A126" s="1" t="s">
        <v>15</v>
      </c>
      <c r="B126" s="1" t="s">
        <v>507</v>
      </c>
      <c r="C126" s="1" t="s">
        <v>496</v>
      </c>
      <c r="D126" s="1" t="s">
        <v>18</v>
      </c>
      <c r="E126">
        <v>999</v>
      </c>
      <c r="F126" t="str">
        <f t="shared" si="10"/>
        <v>-- Id: 125 / NombreQuery: ELIMINAR mst_Turnos  _x000D_
DELETE FROM mst_Turnos_x000D_
      WHERE IdEmpresa = ? AND _x000D_
            Id = ?;</v>
      </c>
      <c r="G126" s="1">
        <f t="shared" si="7"/>
        <v>2</v>
      </c>
      <c r="H126" s="1" t="s">
        <v>21</v>
      </c>
      <c r="I126" s="1" t="s">
        <v>115</v>
      </c>
      <c r="J126" s="1" t="s">
        <v>143</v>
      </c>
      <c r="K126" s="1" t="s">
        <v>24</v>
      </c>
      <c r="L126" s="1" t="s">
        <v>25</v>
      </c>
      <c r="M126" s="1" t="s">
        <v>498</v>
      </c>
      <c r="N126" s="1" t="s">
        <v>25</v>
      </c>
      <c r="O126" s="1" t="s">
        <v>498</v>
      </c>
      <c r="P126">
        <v>12</v>
      </c>
      <c r="Q126" s="9" t="str">
        <f>RIGHT(VLOOKUP(C126,'EsteSi-AquiSePegaLaData'!C:F,4,0),LEN(VLOOKUP(C126,'EsteSi-AquiSePegaLaData'!C:F,4,0))-LEN(TRIM(C126))-26)</f>
        <v xml:space="preserve"> _x000D_
DELETE FROM mst_Turnos_x000D_
      WHERE IdEmpresa = ? AND _x000D_
            Id = ?;</v>
      </c>
      <c r="R126" s="6" t="str">
        <f t="shared" si="8"/>
        <v>INSERT INTO mst_QuerysSqlite VALUES('01','125','ELIMINAR mst_Turnos','0','999','-- Id: 125 / NombreQuery: ELIMINAR mst_Turnos  _x000D_
DELETE FROM mst_Turnos_x000D_
      WHERE IdEmpresa = ? AND _x000D_
            Id = ?;','2','NONQUERY','mst_Turnos','DELETE','AC','44363337',GETDATE(),'44363337',GETDATE())</v>
      </c>
    </row>
    <row r="127" spans="1:18" hidden="1" x14ac:dyDescent="0.35">
      <c r="A127" s="1" t="s">
        <v>15</v>
      </c>
      <c r="B127" s="1" t="s">
        <v>510</v>
      </c>
      <c r="C127" s="1" t="s">
        <v>500</v>
      </c>
      <c r="D127" s="1" t="s">
        <v>18</v>
      </c>
      <c r="E127">
        <v>999</v>
      </c>
      <c r="F127" t="str">
        <f t="shared" si="10"/>
        <v>-- Id: 126 / NombreQuery: ELIMINAR TABLA mst_Turnos  _x000D_
DROP TABLE IF EXISTS mst_Turnos;</v>
      </c>
      <c r="G127" s="1">
        <f t="shared" si="7"/>
        <v>0</v>
      </c>
      <c r="H127" s="1" t="s">
        <v>21</v>
      </c>
      <c r="I127" s="1" t="s">
        <v>115</v>
      </c>
      <c r="J127" s="1" t="s">
        <v>148</v>
      </c>
      <c r="K127" s="1" t="s">
        <v>24</v>
      </c>
      <c r="L127" s="1" t="s">
        <v>25</v>
      </c>
      <c r="M127" s="1" t="s">
        <v>502</v>
      </c>
      <c r="N127" s="1" t="s">
        <v>25</v>
      </c>
      <c r="O127" s="1" t="s">
        <v>502</v>
      </c>
      <c r="P127">
        <v>12</v>
      </c>
      <c r="Q127" s="9" t="str">
        <f>RIGHT(VLOOKUP(C127,'EsteSi-AquiSePegaLaData'!C:F,4,0),LEN(VLOOKUP(C127,'EsteSi-AquiSePegaLaData'!C:F,4,0))-LEN(TRIM(C127))-26)</f>
        <v xml:space="preserve"> _x000D_
DROP TABLE IF EXISTS mst_Turnos;</v>
      </c>
      <c r="R127" s="6" t="str">
        <f t="shared" si="8"/>
        <v>INSERT INTO mst_QuerysSqlite VALUES('01','126','ELIMINAR TABLA mst_Turnos','0','999','-- Id: 126 / NombreQuery: ELIMINAR TABLA mst_Turnos  _x000D_
DROP TABLE IF EXISTS mst_Turnos;','0','NONQUERY','mst_Turnos','DELETE TABLE','AC','44363337',GETDATE(),'44363337',GETDATE())</v>
      </c>
    </row>
    <row r="128" spans="1:18" hidden="1" x14ac:dyDescent="0.35">
      <c r="A128" s="1" t="s">
        <v>15</v>
      </c>
      <c r="B128" s="1" t="s">
        <v>514</v>
      </c>
      <c r="C128" s="1" t="s">
        <v>504</v>
      </c>
      <c r="D128" s="1" t="s">
        <v>18</v>
      </c>
      <c r="E128">
        <v>999</v>
      </c>
      <c r="F128" t="str">
        <f t="shared" si="10"/>
        <v>-- Id: 127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G128" s="1">
        <f t="shared" si="7"/>
        <v>6</v>
      </c>
      <c r="H128" s="1" t="s">
        <v>21</v>
      </c>
      <c r="I128" s="1" t="s">
        <v>115</v>
      </c>
      <c r="J128" s="1" t="s">
        <v>152</v>
      </c>
      <c r="K128" s="1" t="s">
        <v>24</v>
      </c>
      <c r="L128" s="1" t="s">
        <v>25</v>
      </c>
      <c r="M128" s="1" t="s">
        <v>506</v>
      </c>
      <c r="N128" s="1" t="s">
        <v>25</v>
      </c>
      <c r="O128" s="1" t="s">
        <v>506</v>
      </c>
      <c r="P128">
        <v>12</v>
      </c>
      <c r="Q128" s="9" t="str">
        <f>RIGHT(VLOOKUP(C128,'EsteSi-AquiSePegaLaData'!C:F,4,0),LEN(VLOOKUP(C128,'EsteSi-AquiSePegaLaData'!C:F,4,0))-LEN(TRIM(C128))-26)</f>
        <v xml:space="preserve">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v>
      </c>
      <c r="R128" s="6" t="str">
        <f t="shared" si="8"/>
        <v>INSERT INTO mst_QuerysSqlite VALUES('01','127','INSERTAR mst_Turnos','0','999','-- Id: 127 / NombreQuery: INSERTAR mst_Turnos  _x000D_
INSERT INTO mst_Turnos VALUES (_x000D_
                               ?,-- IdEmpresa              VARCHAR (2),_x000D_
                               ?,-- Id                     VARCHAR (10),_x000D_
                               ?,-- Dex                    VARCHAR (300),_x000D_
                               ?,-- IdEstado               VARCHAR (3),_x000D_
                               ?,-- IdUsuarioCrea          VARCHAR (50),_x000D_
                               DATETIME(''''now'''',_x000D_
                                        ''''localtime''''),-- FechaHoraCreacion      DATETIME,_x000D_
                               ?,-- IdUsuarioActualiza     VARCHAR (50),_x000D_
                               DATETIME(''''now'''',_x000D_
                                        ''''localtime'''')-- FechaHoraActualizacion DATETIME, _x000D_
                            );','6','NONQUERY','mst_Turnos','CREATE','AC','44363337',GETDATE(),'44363337',GETDATE())</v>
      </c>
    </row>
    <row r="129" spans="1:18" hidden="1" x14ac:dyDescent="0.35">
      <c r="A129" s="1" t="s">
        <v>15</v>
      </c>
      <c r="B129" s="1" t="s">
        <v>517</v>
      </c>
      <c r="C129" s="1" t="s">
        <v>508</v>
      </c>
      <c r="D129" s="1" t="s">
        <v>18</v>
      </c>
      <c r="E129">
        <v>999</v>
      </c>
      <c r="F129" t="str">
        <f t="shared" si="10"/>
        <v>-- Id: 128 / NombreQuery: LIMPIAR TABLA mst_Turnos  _x000D_
DELETE FROM mst_Turnos;</v>
      </c>
      <c r="G129" s="1">
        <f t="shared" si="7"/>
        <v>0</v>
      </c>
      <c r="H129" s="1" t="s">
        <v>21</v>
      </c>
      <c r="I129" s="1" t="s">
        <v>115</v>
      </c>
      <c r="J129" s="1" t="s">
        <v>143</v>
      </c>
      <c r="K129" s="1" t="s">
        <v>24</v>
      </c>
      <c r="L129" s="1" t="s">
        <v>25</v>
      </c>
      <c r="M129" s="1" t="s">
        <v>506</v>
      </c>
      <c r="N129" s="1" t="s">
        <v>25</v>
      </c>
      <c r="O129" s="1" t="s">
        <v>506</v>
      </c>
      <c r="P129">
        <v>12</v>
      </c>
      <c r="Q129" s="9" t="str">
        <f>RIGHT(VLOOKUP(C129,'EsteSi-AquiSePegaLaData'!C:F,4,0),LEN(VLOOKUP(C129,'EsteSi-AquiSePegaLaData'!C:F,4,0))-LEN(TRIM(C129))-26)</f>
        <v xml:space="preserve"> _x000D_
DELETE FROM mst_Turnos;</v>
      </c>
      <c r="R129" s="6" t="str">
        <f t="shared" si="8"/>
        <v>INSERT INTO mst_QuerysSqlite VALUES('01','128','LIMPIAR TABLA mst_Turnos','0','999','-- Id: 128 / NombreQuery: LIMPIAR TABLA mst_Turnos  _x000D_
DELETE FROM mst_Turnos;','0','NONQUERY','mst_Turnos','DELETE','AC','44363337',GETDATE(),'44363337',GETDATE())</v>
      </c>
    </row>
    <row r="130" spans="1:18" hidden="1" x14ac:dyDescent="0.35">
      <c r="A130" s="1" t="s">
        <v>15</v>
      </c>
      <c r="B130" s="1" t="s">
        <v>521</v>
      </c>
      <c r="C130" s="1" t="s">
        <v>511</v>
      </c>
      <c r="D130" s="1" t="s">
        <v>18</v>
      </c>
      <c r="E130">
        <v>999</v>
      </c>
      <c r="F130" t="str">
        <f t="shared" si="10"/>
        <v>-- Id: 129 / NombreQuery: LISTAR mst_Turnos  _x000D_
SELECT *_x000D_
  FROM mst_Turnos;</v>
      </c>
      <c r="G130" s="1">
        <f t="shared" si="7"/>
        <v>0</v>
      </c>
      <c r="H130" s="1" t="s">
        <v>135</v>
      </c>
      <c r="I130" s="1" t="s">
        <v>115</v>
      </c>
      <c r="J130" s="1" t="s">
        <v>126</v>
      </c>
      <c r="K130" s="1" t="s">
        <v>24</v>
      </c>
      <c r="L130" s="1" t="s">
        <v>25</v>
      </c>
      <c r="M130" s="1" t="s">
        <v>513</v>
      </c>
      <c r="N130" s="1" t="s">
        <v>25</v>
      </c>
      <c r="O130" s="1" t="s">
        <v>513</v>
      </c>
      <c r="P130">
        <v>12</v>
      </c>
      <c r="Q130" s="9" t="str">
        <f>RIGHT(VLOOKUP(C130,'EsteSi-AquiSePegaLaData'!C:F,4,0),LEN(VLOOKUP(C130,'EsteSi-AquiSePegaLaData'!C:F,4,0))-LEN(TRIM(C130))-26)</f>
        <v xml:space="preserve"> _x000D_
SELECT *_x000D_
  FROM mst_Turnos;</v>
      </c>
      <c r="R130" s="6" t="str">
        <f t="shared" si="8"/>
        <v>INSERT INTO mst_QuerysSqlite VALUES('01','129','LISTAR mst_Turnos','0','999','-- Id: 129 / NombreQuery: LISTAR mst_Turnos  _x000D_
SELECT *_x000D_
  FROM mst_Turnos;','0','DATATABLE','mst_Turnos','READ','AC','44363337',GETDATE(),'44363337',GETDATE())</v>
      </c>
    </row>
    <row r="131" spans="1:18" hidden="1" x14ac:dyDescent="0.35">
      <c r="A131" s="1" t="s">
        <v>15</v>
      </c>
      <c r="B131" s="1" t="s">
        <v>525</v>
      </c>
      <c r="C131" s="1" t="s">
        <v>515</v>
      </c>
      <c r="D131" s="1" t="s">
        <v>18</v>
      </c>
      <c r="E131">
        <v>999</v>
      </c>
      <c r="F131" t="str">
        <f t="shared" si="10"/>
        <v>-- Id: 130 / NombreQuery: OBTENER mst_Turnos  _x000D_
SELECT *_x000D_
  FROM mst_Turnos_x000D_
 WHERE IdEmpresa = ? AND _x000D_
       Id = ?;</v>
      </c>
      <c r="G131" s="1">
        <f t="shared" si="7"/>
        <v>2</v>
      </c>
      <c r="H131" s="1" t="s">
        <v>135</v>
      </c>
      <c r="I131" s="1" t="s">
        <v>115</v>
      </c>
      <c r="J131" s="1" t="s">
        <v>126</v>
      </c>
      <c r="K131" s="1" t="s">
        <v>24</v>
      </c>
      <c r="L131" s="1" t="s">
        <v>25</v>
      </c>
      <c r="M131" s="1" t="s">
        <v>513</v>
      </c>
      <c r="N131" s="1" t="s">
        <v>25</v>
      </c>
      <c r="O131" s="1" t="s">
        <v>513</v>
      </c>
      <c r="P131">
        <v>12</v>
      </c>
      <c r="Q131" s="9" t="str">
        <f>RIGHT(VLOOKUP(C131,'EsteSi-AquiSePegaLaData'!C:F,4,0),LEN(VLOOKUP(C131,'EsteSi-AquiSePegaLaData'!C:F,4,0))-LEN(TRIM(C131))-26)</f>
        <v xml:space="preserve"> _x000D_
SELECT *_x000D_
  FROM mst_Turnos_x000D_
 WHERE IdEmpresa = ? AND _x000D_
       Id = ?;</v>
      </c>
      <c r="R131" s="6" t="str">
        <f t="shared" si="8"/>
        <v>INSERT INTO mst_QuerysSqlite VALUES('01','130','OBTENER mst_Turnos','0','999','-- Id: 130 / NombreQuery: OBTENER mst_Turnos  _x000D_
SELECT *_x000D_
  FROM mst_Turnos_x000D_
 WHERE IdEmpresa = ? AND _x000D_
       Id = ?;','2','DATATABLE','mst_Turnos','READ','AC','44363337',GETDATE(),'44363337',GETDATE())</v>
      </c>
    </row>
    <row r="132" spans="1:18" hidden="1" x14ac:dyDescent="0.35">
      <c r="A132" s="1" t="s">
        <v>15</v>
      </c>
      <c r="B132" s="1" t="s">
        <v>528</v>
      </c>
      <c r="C132" s="1" t="s">
        <v>94</v>
      </c>
      <c r="D132" s="1" t="s">
        <v>18</v>
      </c>
      <c r="E132">
        <v>13</v>
      </c>
      <c r="F132" t="str">
        <f t="shared" si="10"/>
        <v>-- Id: 131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32" s="1">
        <f t="shared" si="7"/>
        <v>0</v>
      </c>
      <c r="H132" s="1" t="s">
        <v>21</v>
      </c>
      <c r="I132" s="1" t="s">
        <v>96</v>
      </c>
      <c r="J132" s="1" t="s">
        <v>23</v>
      </c>
      <c r="K132" s="1" t="s">
        <v>24</v>
      </c>
      <c r="L132" s="1" t="s">
        <v>25</v>
      </c>
      <c r="M132" s="1" t="s">
        <v>92</v>
      </c>
      <c r="N132" s="1" t="s">
        <v>25</v>
      </c>
      <c r="O132" s="1" t="s">
        <v>92</v>
      </c>
      <c r="P132">
        <v>13</v>
      </c>
      <c r="Q132" s="9" t="str">
        <f>RIGHT(VLOOKUP(C132,'EsteSi-AquiSePegaLaData'!C:F,4,0),LEN(VLOOKUP(C132,'EsteSi-AquiSePegaLaData'!C:F,4,0))-LEN(TRIM(C132))-26)</f>
        <v xml:space="preserve">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32" s="6" t="str">
        <f t="shared" si="8"/>
        <v>INSERT INTO mst_QuerysSqlite VALUES('01','131','CREAR TABLA mst_OpcionesConfiguracion','0','13','-- Id: 131 / NombreQuery: CREAR TABLA mst_OpcionesConfiguracion  _x000D_
CREATE TABLE IF NOT EXISTS mst_OpcionesConfiguracion (_x000D_
   IdEmpresa              VARCHAR (2),_x000D_
   Id                     VARCHAR (3),_x000D_
   IdModulo               TINYINT,_x000D_
   Dex                    VARCHAR (300),_x000D_
   TipoConfiguracion      VARCHAR (10),_x000D_
   IdEstado               VARCHAR (3),_x000D_
   IdUsuarioCrea          VARCHAR (50),_x000D_
   FechaHoraCreacion      DATETIME,_x000D_
   IdUsuarioActualiza     VARCHAR (50),_x000D_
   FechaHoraActualizacion DATETIME,_x000D_
   PRIMARY KEY (_x000D_
      IdEmpresa,_x000D_
      Id_x000D_
   ),_x000D_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);','0','NONQUERY','mst_OpcionesConfiguracion','CREATE TABLE','AC','44363337',GETDATE(),'44363337',GETDATE())</v>
      </c>
    </row>
    <row r="133" spans="1:18" hidden="1" x14ac:dyDescent="0.35">
      <c r="A133" s="1" t="s">
        <v>15</v>
      </c>
      <c r="B133" s="1" t="s">
        <v>532</v>
      </c>
      <c r="C133" s="1" t="s">
        <v>385</v>
      </c>
      <c r="D133" s="1" t="s">
        <v>18</v>
      </c>
      <c r="E133">
        <v>999</v>
      </c>
      <c r="F133" t="str">
        <f t="shared" si="10"/>
        <v>-- Id: 132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G133" s="1">
        <f t="shared" si="7"/>
        <v>6</v>
      </c>
      <c r="H133" s="1" t="s">
        <v>21</v>
      </c>
      <c r="I133" s="1" t="s">
        <v>96</v>
      </c>
      <c r="J133" s="1" t="s">
        <v>131</v>
      </c>
      <c r="K133" s="1" t="s">
        <v>24</v>
      </c>
      <c r="L133" s="1" t="s">
        <v>25</v>
      </c>
      <c r="M133" s="1" t="s">
        <v>387</v>
      </c>
      <c r="N133" s="1" t="s">
        <v>25</v>
      </c>
      <c r="O133" s="1" t="s">
        <v>387</v>
      </c>
      <c r="P133">
        <v>13</v>
      </c>
      <c r="Q133" s="9" t="str">
        <f>RIGHT(VLOOKUP(C133,'EsteSi-AquiSePegaLaData'!C:F,4,0),LEN(VLOOKUP(C133,'EsteSi-AquiSePegaLaData'!C:F,4,0))-LEN(TRIM(C133))-26)</f>
        <v xml:space="preserve">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v>
      </c>
      <c r="R133" s="6" t="str">
        <f t="shared" si="8"/>
        <v>INSERT INTO mst_QuerysSqlite VALUES('01','132','ACTUALIZAR mst_OpcionesConfiguracion','0','999','-- Id: 132 / NombreQuery: ACTUALIZAR mst_OpcionesConfiguracion  _x000D_
UPDATE mst_OpcionesConfiguracion_x000D_
   SET Dex = ?,-- VARCHAR (300),_x000D_
       TipoConfiguracion = ?,-- VARCHAR (10),_x000D_
       IdEstado = ?,-- VARCHAR (3),_x000D_
       IdUsuarioActualiza = ?,-- VARCHAR (50),_x000D_
       FechaHoraActualizacion =  DATETIME(''''now'''',_x000D_
                                         ''''localtime'''')-- DATETIME,_x000D_
 WHERE Id = ? AND _x000D_
       IdModulos = ?;','6','NONQUERY','mst_OpcionesConfiguracion','UPDATE','AC','44363337',GETDATE(),'44363337',GETDATE())</v>
      </c>
    </row>
    <row r="134" spans="1:18" hidden="1" x14ac:dyDescent="0.35">
      <c r="A134" s="1" t="s">
        <v>15</v>
      </c>
      <c r="B134" s="1" t="s">
        <v>535</v>
      </c>
      <c r="C134" s="1" t="s">
        <v>389</v>
      </c>
      <c r="D134" s="1" t="s">
        <v>18</v>
      </c>
      <c r="E134">
        <v>999</v>
      </c>
      <c r="F134" t="str">
        <f t="shared" si="10"/>
        <v>-- Id: 133 / NombreQuery: CLAVE VALOR mst_OpcionesConfiguracion  _x000D_
SELECT Id Clave,_x000D_
       Dex Valor,_x000D_
       Id || '' | '' || Dex Concatenado_x000D_
  FROM mst_OpcionesConfiguracion_x000D_
 WHERE IdEmpresa = ?;</v>
      </c>
      <c r="G134" s="1">
        <f t="shared" si="7"/>
        <v>1</v>
      </c>
      <c r="H134" s="1" t="s">
        <v>135</v>
      </c>
      <c r="I134" s="1" t="s">
        <v>96</v>
      </c>
      <c r="J134" s="1" t="s">
        <v>126</v>
      </c>
      <c r="K134" s="1" t="s">
        <v>24</v>
      </c>
      <c r="L134" s="1" t="s">
        <v>25</v>
      </c>
      <c r="M134" s="1" t="s">
        <v>391</v>
      </c>
      <c r="N134" s="1" t="s">
        <v>25</v>
      </c>
      <c r="O134" s="1" t="s">
        <v>391</v>
      </c>
      <c r="P134">
        <v>13</v>
      </c>
      <c r="Q134" s="9" t="str">
        <f>RIGHT(VLOOKUP(C134,'EsteSi-AquiSePegaLaData'!C:F,4,0),LEN(VLOOKUP(C134,'EsteSi-AquiSePegaLaData'!C:F,4,0))-LEN(TRIM(C134))-26)</f>
        <v xml:space="preserve"> _x000D_
SELECT Id Clave,_x000D_
       Dex Valor,_x000D_
       Id || '' | '' || Dex Concatenado_x000D_
  FROM mst_OpcionesConfiguracion_x000D_
 WHERE IdEmpresa = ?;</v>
      </c>
      <c r="R134" s="6" t="str">
        <f t="shared" si="8"/>
        <v>INSERT INTO mst_QuerysSqlite VALUES('01','133','CLAVE VALOR mst_OpcionesConfiguracion','0','999','-- Id: 133 / NombreQuery: CLAVE VALOR mst_OpcionesConfiguracion  _x000D_
SELECT Id Clave,_x000D_
       Dex Valor,_x000D_
       Id || '''' | '''' || Dex Concatenado_x000D_
  FROM mst_OpcionesConfiguracion_x000D_
 WHERE IdEmpresa = ?;','1','DATATABLE','mst_OpcionesConfiguracion','READ','AC','44363337',GETDATE(),'44363337',GETDATE())</v>
      </c>
    </row>
    <row r="135" spans="1:18" hidden="1" x14ac:dyDescent="0.35">
      <c r="A135" s="1" t="s">
        <v>15</v>
      </c>
      <c r="B135" s="1" t="s">
        <v>539</v>
      </c>
      <c r="C135" s="1" t="s">
        <v>393</v>
      </c>
      <c r="D135" s="1" t="s">
        <v>18</v>
      </c>
      <c r="E135">
        <v>999</v>
      </c>
      <c r="F135" t="str">
        <f t="shared" si="10"/>
        <v>-- Id: 134 / NombreQuery: DESCARGAR DATA mst_OpcionesConfiguracion  _x000D_
EXEC sp_Dgm_Gen_ListarOpcionesConfiguracion</v>
      </c>
      <c r="G135" s="1">
        <f t="shared" si="7"/>
        <v>0</v>
      </c>
      <c r="H135" s="1" t="s">
        <v>135</v>
      </c>
      <c r="I135" s="1" t="s">
        <v>96</v>
      </c>
      <c r="J135" s="1" t="s">
        <v>126</v>
      </c>
      <c r="K135" s="1" t="s">
        <v>24</v>
      </c>
      <c r="L135" s="1" t="s">
        <v>25</v>
      </c>
      <c r="M135" s="1" t="s">
        <v>395</v>
      </c>
      <c r="N135" s="1" t="s">
        <v>25</v>
      </c>
      <c r="O135" s="1" t="s">
        <v>395</v>
      </c>
      <c r="P135">
        <v>13</v>
      </c>
      <c r="Q135" s="9" t="str">
        <f>RIGHT(VLOOKUP(C135,'EsteSi-AquiSePegaLaData'!C:F,4,0),LEN(VLOOKUP(C135,'EsteSi-AquiSePegaLaData'!C:F,4,0))-LEN(TRIM(C135))-26)</f>
        <v xml:space="preserve"> _x000D_
EXEC sp_Dgm_Gen_ListarOpcionesConfiguracion</v>
      </c>
      <c r="R135" s="6" t="str">
        <f t="shared" si="8"/>
        <v>INSERT INTO mst_QuerysSqlite VALUES('01','134','DESCARGAR DATA mst_OpcionesConfiguracion','0','999','-- Id: 134 / NombreQuery: DESCARGAR DATA mst_OpcionesConfiguracion  _x000D_
EXEC sp_Dgm_Gen_ListarOpcionesConfiguracion','0','DATATABLE','mst_OpcionesConfiguracion','READ','AC','44363337',GETDATE(),'44363337',GETDATE())</v>
      </c>
    </row>
    <row r="136" spans="1:18" hidden="1" x14ac:dyDescent="0.35">
      <c r="A136" s="1" t="s">
        <v>15</v>
      </c>
      <c r="B136" s="1" t="s">
        <v>542</v>
      </c>
      <c r="C136" s="1" t="s">
        <v>397</v>
      </c>
      <c r="D136" s="1" t="s">
        <v>18</v>
      </c>
      <c r="E136">
        <v>999</v>
      </c>
      <c r="F136" t="str">
        <f t="shared" si="10"/>
        <v>-- Id: 135 / NombreQuery: ELIMINAR mst_OpcionesConfiguracion  _x000D_
DELETE FROM mst_OpcionesConfiguracion_x000D_
      WHERE Id = ? AND _x000D_
            IdModulos = ?;</v>
      </c>
      <c r="G136" s="1">
        <f t="shared" si="7"/>
        <v>2</v>
      </c>
      <c r="H136" s="1" t="s">
        <v>21</v>
      </c>
      <c r="I136" s="1" t="s">
        <v>96</v>
      </c>
      <c r="J136" s="1" t="s">
        <v>143</v>
      </c>
      <c r="K136" s="1" t="s">
        <v>24</v>
      </c>
      <c r="L136" s="1" t="s">
        <v>25</v>
      </c>
      <c r="M136" s="1" t="s">
        <v>395</v>
      </c>
      <c r="N136" s="1" t="s">
        <v>25</v>
      </c>
      <c r="O136" s="1" t="s">
        <v>395</v>
      </c>
      <c r="P136">
        <v>13</v>
      </c>
      <c r="Q136" s="9" t="str">
        <f>RIGHT(VLOOKUP(C136,'EsteSi-AquiSePegaLaData'!C:F,4,0),LEN(VLOOKUP(C136,'EsteSi-AquiSePegaLaData'!C:F,4,0))-LEN(TRIM(C136))-26)</f>
        <v xml:space="preserve"> _x000D_
DELETE FROM mst_OpcionesConfiguracion_x000D_
      WHERE Id = ? AND _x000D_
            IdModulos = ?;</v>
      </c>
      <c r="R136" s="6" t="str">
        <f t="shared" si="8"/>
        <v>INSERT INTO mst_QuerysSqlite VALUES('01','135','ELIMINAR mst_OpcionesConfiguracion','0','999','-- Id: 135 / NombreQuery: ELIMINAR mst_OpcionesConfiguracion  _x000D_
DELETE FROM mst_OpcionesConfiguracion_x000D_
      WHERE Id = ? AND _x000D_
            IdModulos = ?;','2','NONQUERY','mst_OpcionesConfiguracion','DELETE','AC','44363337',GETDATE(),'44363337',GETDATE())</v>
      </c>
    </row>
    <row r="137" spans="1:18" hidden="1" x14ac:dyDescent="0.35">
      <c r="A137" s="1" t="s">
        <v>15</v>
      </c>
      <c r="B137" s="1" t="s">
        <v>546</v>
      </c>
      <c r="C137" s="1" t="s">
        <v>400</v>
      </c>
      <c r="D137" s="1" t="s">
        <v>18</v>
      </c>
      <c r="E137">
        <v>999</v>
      </c>
      <c r="F137" t="str">
        <f t="shared" si="10"/>
        <v>-- Id: 136 / NombreQuery: ELIMINAR TABLA mst_OpcionesConfiguracion  _x000D_
DROP TABLE IF EXISTS mst_OpcionesConfiguracion;</v>
      </c>
      <c r="G137" s="1">
        <f t="shared" si="7"/>
        <v>0</v>
      </c>
      <c r="H137" s="1" t="s">
        <v>21</v>
      </c>
      <c r="I137" s="1" t="s">
        <v>96</v>
      </c>
      <c r="J137" s="1" t="s">
        <v>148</v>
      </c>
      <c r="K137" s="1" t="s">
        <v>24</v>
      </c>
      <c r="L137" s="1" t="s">
        <v>25</v>
      </c>
      <c r="M137" s="1" t="s">
        <v>402</v>
      </c>
      <c r="N137" s="1" t="s">
        <v>25</v>
      </c>
      <c r="O137" s="1" t="s">
        <v>402</v>
      </c>
      <c r="P137">
        <v>13</v>
      </c>
      <c r="Q137" s="9" t="str">
        <f>RIGHT(VLOOKUP(C137,'EsteSi-AquiSePegaLaData'!C:F,4,0),LEN(VLOOKUP(C137,'EsteSi-AquiSePegaLaData'!C:F,4,0))-LEN(TRIM(C137))-26)</f>
        <v xml:space="preserve"> _x000D_
DROP TABLE IF EXISTS mst_OpcionesConfiguracion;</v>
      </c>
      <c r="R137" s="6" t="str">
        <f t="shared" si="8"/>
        <v>INSERT INTO mst_QuerysSqlite VALUES('01','136','ELIMINAR TABLA mst_OpcionesConfiguracion','0','999','-- Id: 136 / NombreQuery: ELIMINAR TABLA mst_OpcionesConfiguracion  _x000D_
DROP TABLE IF EXISTS mst_OpcionesConfiguracion;','0','NONQUERY','mst_OpcionesConfiguracion','DELETE TABLE','AC','44363337',GETDATE(),'44363337',GETDATE())</v>
      </c>
    </row>
    <row r="138" spans="1:18" hidden="1" x14ac:dyDescent="0.35">
      <c r="A138" s="1" t="s">
        <v>15</v>
      </c>
      <c r="B138" s="1" t="s">
        <v>549</v>
      </c>
      <c r="C138" s="1" t="s">
        <v>404</v>
      </c>
      <c r="D138" s="1" t="s">
        <v>18</v>
      </c>
      <c r="E138">
        <v>999</v>
      </c>
      <c r="F138" t="str">
        <f t="shared" si="10"/>
        <v>-- Id: 137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G138" s="1">
        <f t="shared" si="7"/>
        <v>7</v>
      </c>
      <c r="H138" s="1" t="s">
        <v>21</v>
      </c>
      <c r="I138" s="1" t="s">
        <v>96</v>
      </c>
      <c r="J138" s="1" t="s">
        <v>152</v>
      </c>
      <c r="K138" s="1" t="s">
        <v>24</v>
      </c>
      <c r="L138" s="1" t="s">
        <v>25</v>
      </c>
      <c r="M138" s="1" t="s">
        <v>402</v>
      </c>
      <c r="N138" s="1" t="s">
        <v>25</v>
      </c>
      <c r="O138" s="1" t="s">
        <v>402</v>
      </c>
      <c r="P138">
        <v>13</v>
      </c>
      <c r="Q138" s="9" t="str">
        <f>RIGHT(VLOOKUP(C138,'EsteSi-AquiSePegaLaData'!C:F,4,0),LEN(VLOOKUP(C138,'EsteSi-AquiSePegaLaData'!C:F,4,0))-LEN(TRIM(C138))-26)</f>
        <v xml:space="preserve">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v>
      </c>
      <c r="R138" s="6" t="str">
        <f t="shared" si="8"/>
        <v>INSERT INTO mst_QuerysSqlite VALUES('01','137','INSERTAR mst_OpcionesConfiguracion','0','999','-- Id: 137 / NombreQuery: INSERTAR mst_OpcionesConfiguracion  _x000D_
INSERT INTO mst_OpcionesConfiguracion VALUES (_x000D_
                                         ?,-- Id                     VARCHAR (3)   PRIMARY KEY,_x000D_
                                         ?,-- IdModulo               TINYINT,_x000D_
                                         ?,-- Dex                    VARCHAR (300),_x000D_
                                         ?,-- TipoConfiguracion      VARCHAR (10),_x000D_
                                         ?,-- IdEstado               VARCHAR (3),_x000D_
                                         ?,-- IdUsuarioCrea          VARCHAR (50),_x000D_
                                         DATETIME(''''now'''',_x000D_
                                                  ''''localtime''''),-- FechaHoraCreacion      DATETIME,_x000D_
                                         ?,-- IdUsuarioActualiza     VARCHAR (50),_x000D_
                                         DATETIME(''''now'''',_x000D_
                                                  ''''localtime'''')-- FechaHoraActualizacion DATETIME, _x000D_
                                      );','7','NONQUERY','mst_OpcionesConfiguracion','CREATE','AC','44363337',GETDATE(),'44363337',GETDATE())</v>
      </c>
    </row>
    <row r="139" spans="1:18" hidden="1" x14ac:dyDescent="0.35">
      <c r="A139" s="1" t="s">
        <v>15</v>
      </c>
      <c r="B139" s="1" t="s">
        <v>553</v>
      </c>
      <c r="C139" s="1" t="s">
        <v>407</v>
      </c>
      <c r="D139" s="1" t="s">
        <v>18</v>
      </c>
      <c r="E139">
        <v>999</v>
      </c>
      <c r="F139" t="str">
        <f t="shared" si="10"/>
        <v>-- Id: 138 / NombreQuery: LIMPIAR TABLA mst_OpcionesConfiguracion  _x000D_
DELETE FROM mst_OpcionesConfiguracion;</v>
      </c>
      <c r="G139" s="1">
        <f t="shared" si="7"/>
        <v>0</v>
      </c>
      <c r="H139" s="1" t="s">
        <v>21</v>
      </c>
      <c r="I139" s="1" t="s">
        <v>96</v>
      </c>
      <c r="J139" s="1" t="s">
        <v>143</v>
      </c>
      <c r="K139" s="1" t="s">
        <v>24</v>
      </c>
      <c r="L139" s="1" t="s">
        <v>25</v>
      </c>
      <c r="M139" s="1" t="s">
        <v>409</v>
      </c>
      <c r="N139" s="1" t="s">
        <v>25</v>
      </c>
      <c r="O139" s="1" t="s">
        <v>409</v>
      </c>
      <c r="P139">
        <v>13</v>
      </c>
      <c r="Q139" s="9" t="str">
        <f>RIGHT(VLOOKUP(C139,'EsteSi-AquiSePegaLaData'!C:F,4,0),LEN(VLOOKUP(C139,'EsteSi-AquiSePegaLaData'!C:F,4,0))-LEN(TRIM(C139))-26)</f>
        <v xml:space="preserve"> _x000D_
DELETE FROM mst_OpcionesConfiguracion;</v>
      </c>
      <c r="R139" s="6" t="str">
        <f t="shared" si="8"/>
        <v>INSERT INTO mst_QuerysSqlite VALUES('01','138','LIMPIAR TABLA mst_OpcionesConfiguracion','0','999','-- Id: 138 / NombreQuery: LIMPIAR TABLA mst_OpcionesConfiguracion  _x000D_
DELETE FROM mst_OpcionesConfiguracion;','0','NONQUERY','mst_OpcionesConfiguracion','DELETE','AC','44363337',GETDATE(),'44363337',GETDATE())</v>
      </c>
    </row>
    <row r="140" spans="1:18" hidden="1" x14ac:dyDescent="0.35">
      <c r="A140" s="1" t="s">
        <v>15</v>
      </c>
      <c r="B140" s="1" t="s">
        <v>557</v>
      </c>
      <c r="C140" s="1" t="s">
        <v>411</v>
      </c>
      <c r="D140" s="1" t="s">
        <v>18</v>
      </c>
      <c r="E140">
        <v>999</v>
      </c>
      <c r="F140" t="str">
        <f t="shared" si="10"/>
        <v>-- Id: 139 / NombreQuery: LISTAR mst_OpcionesConfiguracion  _x000D_
SELECT *_x000D_
  FROM mst_OpcionesConfiguracion;</v>
      </c>
      <c r="G140" s="1">
        <f t="shared" si="7"/>
        <v>0</v>
      </c>
      <c r="H140" s="1" t="s">
        <v>135</v>
      </c>
      <c r="I140" s="1" t="s">
        <v>96</v>
      </c>
      <c r="J140" s="1" t="s">
        <v>126</v>
      </c>
      <c r="K140" s="1" t="s">
        <v>24</v>
      </c>
      <c r="L140" s="1" t="s">
        <v>25</v>
      </c>
      <c r="M140" s="1" t="s">
        <v>413</v>
      </c>
      <c r="N140" s="1" t="s">
        <v>25</v>
      </c>
      <c r="O140" s="1" t="s">
        <v>413</v>
      </c>
      <c r="P140">
        <v>13</v>
      </c>
      <c r="Q140" s="9" t="str">
        <f>RIGHT(VLOOKUP(C140,'EsteSi-AquiSePegaLaData'!C:F,4,0),LEN(VLOOKUP(C140,'EsteSi-AquiSePegaLaData'!C:F,4,0))-LEN(TRIM(C140))-26)</f>
        <v xml:space="preserve"> _x000D_
SELECT *_x000D_
  FROM mst_OpcionesConfiguracion;</v>
      </c>
      <c r="R140" s="6" t="str">
        <f t="shared" si="8"/>
        <v>INSERT INTO mst_QuerysSqlite VALUES('01','139','LISTAR mst_OpcionesConfiguracion','0','999','-- Id: 139 / NombreQuery: LISTAR mst_OpcionesConfiguracion  _x000D_
SELECT *_x000D_
  FROM mst_OpcionesConfiguracion;','0','DATATABLE','mst_OpcionesConfiguracion','READ','AC','44363337',GETDATE(),'44363337',GETDATE())</v>
      </c>
    </row>
    <row r="141" spans="1:18" hidden="1" x14ac:dyDescent="0.35">
      <c r="A141" s="1" t="s">
        <v>15</v>
      </c>
      <c r="B141" s="1" t="s">
        <v>560</v>
      </c>
      <c r="C141" s="1" t="s">
        <v>415</v>
      </c>
      <c r="D141" s="1" t="s">
        <v>18</v>
      </c>
      <c r="E141">
        <v>999</v>
      </c>
      <c r="F141" t="str">
        <f t="shared" si="10"/>
        <v>-- Id: 140 / NombreQuery: OBTENER mst_OpcionesConfiguracion  _x000D_
SELECT *_x000D_
  FROM mst_OpcionesConfiguracion_x000D_
 WHERE Id = ? AND _x000D_
       IdModulo = ?;</v>
      </c>
      <c r="G141" s="1">
        <f t="shared" ref="G141:G196" si="11">LEN(F141)-LEN(SUBSTITUTE(F141,"?",""))</f>
        <v>2</v>
      </c>
      <c r="H141" s="1" t="s">
        <v>135</v>
      </c>
      <c r="I141" s="1" t="s">
        <v>96</v>
      </c>
      <c r="J141" s="1" t="s">
        <v>126</v>
      </c>
      <c r="K141" s="1" t="s">
        <v>24</v>
      </c>
      <c r="L141" s="1" t="s">
        <v>25</v>
      </c>
      <c r="M141" s="1" t="s">
        <v>413</v>
      </c>
      <c r="N141" s="1" t="s">
        <v>25</v>
      </c>
      <c r="O141" s="1" t="s">
        <v>413</v>
      </c>
      <c r="P141">
        <v>13</v>
      </c>
      <c r="Q141" s="9" t="str">
        <f>RIGHT(VLOOKUP(C141,'EsteSi-AquiSePegaLaData'!C:F,4,0),LEN(VLOOKUP(C141,'EsteSi-AquiSePegaLaData'!C:F,4,0))-LEN(TRIM(C141))-26)</f>
        <v xml:space="preserve"> _x000D_
SELECT *_x000D_
  FROM mst_OpcionesConfiguracion_x000D_
 WHERE Id = ? AND _x000D_
       IdModulo = ?;</v>
      </c>
      <c r="R141" s="6" t="str">
        <f t="shared" ref="R141:R197" si="12">CONCATENATE("INSERT INTO mst_QuerysSqlite VALUES('",A141,"','",B141,"','",C141,"','",D141,"','",E141,"','",SUBSTITUTE(F141,"''","''''"),"','",G141,"','",H141,"','",I141,"','",J141,"','",K141,"','44363337',GETDATE(),'44363337',GETDATE())")</f>
        <v>INSERT INTO mst_QuerysSqlite VALUES('01','140','OBTENER mst_OpcionesConfiguracion','0','999','-- Id: 140 / NombreQuery: OBTENER mst_OpcionesConfiguracion  _x000D_
SELECT *_x000D_
  FROM mst_OpcionesConfiguracion_x000D_
 WHERE Id = ? AND _x000D_
       IdModulo = ?;','2','DATATABLE','mst_OpcionesConfiguracion','READ','AC','44363337',GETDATE(),'44363337',GETDATE())</v>
      </c>
    </row>
    <row r="142" spans="1:18" hidden="1" x14ac:dyDescent="0.35">
      <c r="A142" s="2" t="s">
        <v>15</v>
      </c>
      <c r="B142" s="1" t="s">
        <v>564</v>
      </c>
      <c r="C142" s="2" t="s">
        <v>828</v>
      </c>
      <c r="D142" s="2" t="s">
        <v>18</v>
      </c>
      <c r="E142">
        <v>14</v>
      </c>
      <c r="F142" s="3" t="str">
        <f t="shared" si="10"/>
        <v>-- Id: 141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42" s="1">
        <f t="shared" si="11"/>
        <v>0</v>
      </c>
      <c r="H142" s="2" t="s">
        <v>21</v>
      </c>
      <c r="I142" s="2" t="s">
        <v>827</v>
      </c>
      <c r="J142" s="2" t="s">
        <v>23</v>
      </c>
      <c r="K142" s="2" t="s">
        <v>24</v>
      </c>
      <c r="L142" s="2" t="s">
        <v>25</v>
      </c>
      <c r="M142" s="2" t="s">
        <v>81</v>
      </c>
      <c r="N142" s="2" t="s">
        <v>25</v>
      </c>
      <c r="O142" s="2" t="s">
        <v>81</v>
      </c>
      <c r="P142">
        <v>14</v>
      </c>
      <c r="Q142" s="9" t="str">
        <f>RIGHT(VLOOKUP(C142,'EsteSi-AquiSePegaLaData'!C:F,4,0),LEN(VLOOKUP(C142,'EsteSi-AquiSePegaLaData'!C:F,4,0))-LEN(TRIM(C142))-26)</f>
        <v xml:space="preserve">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42" s="6" t="str">
        <f t="shared" si="12"/>
        <v>INSERT INTO mst_QuerysSqlite VALUES('01','141','CREAR TABLA mst_DispositivosMoviles','0','14','-- Id: 141 / NombreQuery: CREAR TABLA mst_DispositivosMoviles  _x000D_
CREATE TABLE mst_DispositivosMoviles (_x000D_
    IdEmpresa              VARCHAR (2)   NOT NULL,_x000D_
    Mac                    VARCHAR (30)  NOT NULL,_x000D_
    Imei                   VARCHAR (30)  NOT NULL,_x000D_
    Indice                 VARCHAR (3),_x000D_
    NroTelefonico          VARCHAR (20),_x000D_
    Propietario            VARCHAR (300),_x000D_
    IdEstado               VARCHAR (3),_x000D_
    IdUsuarioCrea          VARCHAR (50),_x000D_
    FechaHoraCreacion      DATETIME,_x000D_
    IdUsuarioActualiza     VARCHAR (50),_x000D_
    FechaHoraActualizacion DATETIME,_x000D_
    PRIMARY KEY (_x000D_
        IdEmpresa,_x000D_
        Mac,_x000D_
        Imei_x000D_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);','0','NONQUERY','mst_DispositivosMoviles','CREATE TABLE','AC','44363337',GETDATE(),'44363337',GETDATE())</v>
      </c>
    </row>
    <row r="143" spans="1:18" hidden="1" x14ac:dyDescent="0.35">
      <c r="A143" s="2" t="s">
        <v>15</v>
      </c>
      <c r="B143" s="1" t="s">
        <v>567</v>
      </c>
      <c r="C143" s="2" t="s">
        <v>829</v>
      </c>
      <c r="D143" s="2" t="s">
        <v>18</v>
      </c>
      <c r="E143">
        <v>999</v>
      </c>
      <c r="F143" s="3" t="str">
        <f t="shared" si="10"/>
        <v>-- Id: 142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v>
      </c>
      <c r="G143" s="1">
        <f t="shared" si="11"/>
        <v>7</v>
      </c>
      <c r="H143" s="2" t="s">
        <v>21</v>
      </c>
      <c r="I143" s="2" t="s">
        <v>827</v>
      </c>
      <c r="J143" s="2" t="s">
        <v>131</v>
      </c>
      <c r="K143" s="2" t="s">
        <v>24</v>
      </c>
      <c r="L143" s="2" t="s">
        <v>25</v>
      </c>
      <c r="M143" s="2" t="s">
        <v>164</v>
      </c>
      <c r="N143" s="2" t="s">
        <v>25</v>
      </c>
      <c r="O143" s="2" t="s">
        <v>164</v>
      </c>
      <c r="P143">
        <v>14</v>
      </c>
      <c r="Q143" s="9" t="str">
        <f>RIGHT(VLOOKUP(C143,'EsteSi-AquiSePegaLaData'!C:F,4,0),LEN(VLOOKUP(C143,'EsteSi-AquiSePegaLaData'!C:F,4,0))-LEN(TRIM(C143))-26)</f>
        <v xml:space="preserve"> UPDATE mst_DispositivosMoviles_x000D_
   SET NroTelefonico = ?,_x000D_
       Propietario = ?,_x000D_
       IdEstado = ?,_x000D_
       IdUsuarioActualiza = ?,_x000D_
       FechaHoraActualizacion = DATETIME(''now'', ''localtime'') _x000D_
 WHERE IdEmpresa = ? AND _x000D_
       Mac = ? AND _x000D_
       Imei = ?;</v>
      </c>
      <c r="R143" s="6" t="str">
        <f t="shared" si="12"/>
        <v>INSERT INTO mst_QuerysSqlite VALUES('01','142','ACTUALIZAR mst_DispositivosMoviles','0','999','-- Id: 142 / NombreQuery: ACTUALIZAR mst_DispositivosMoviles  UPDATE mst_DispositivosMoviles_x000D_
   SET NroTelefonico = ?,_x000D_
       Propietario = ?,_x000D_
       IdEstado = ?,_x000D_
       IdUsuarioActualiza = ?,_x000D_
       FechaHoraActualizacion = DATETIME(''''now'''', ''''localtime'''') _x000D_
 WHERE IdEmpresa = ? AND _x000D_
       Mac = ? AND _x000D_
       Imei = ?;','7','NONQUERY','mst_DispositivosMoviles','UPDATE','AC','44363337',GETDATE(),'44363337',GETDATE())</v>
      </c>
    </row>
    <row r="144" spans="1:18" hidden="1" x14ac:dyDescent="0.35">
      <c r="A144" s="2" t="s">
        <v>15</v>
      </c>
      <c r="B144" s="1" t="s">
        <v>571</v>
      </c>
      <c r="C144" s="2" t="s">
        <v>830</v>
      </c>
      <c r="D144" s="2" t="s">
        <v>18</v>
      </c>
      <c r="E144">
        <v>999</v>
      </c>
      <c r="F144" s="3" t="str">
        <f t="shared" si="10"/>
        <v>-- Id: 143 / NombreQuery: CLAVE VALOR mst_DispositivosMoviles  SELECT Indice Clave,_x000D_
       Imei || Propietario Valor,_x000D_
       Indice || '' | '' || Imei || Propietario Concatenado_x000D_
  FROM mst_DispositivosMoviles_x000D_
 WHERE IdEmpresa = ?;</v>
      </c>
      <c r="G144" s="1">
        <f t="shared" si="11"/>
        <v>1</v>
      </c>
      <c r="H144" s="2" t="s">
        <v>135</v>
      </c>
      <c r="I144" s="2" t="s">
        <v>827</v>
      </c>
      <c r="J144" s="2" t="s">
        <v>126</v>
      </c>
      <c r="K144" s="2" t="s">
        <v>24</v>
      </c>
      <c r="L144" s="2" t="s">
        <v>25</v>
      </c>
      <c r="M144" s="2" t="s">
        <v>171</v>
      </c>
      <c r="N144" s="2" t="s">
        <v>25</v>
      </c>
      <c r="O144" s="2" t="s">
        <v>171</v>
      </c>
      <c r="P144">
        <v>14</v>
      </c>
      <c r="Q144" s="9" t="str">
        <f>RIGHT(VLOOKUP(C144,'EsteSi-AquiSePegaLaData'!C:F,4,0),LEN(VLOOKUP(C144,'EsteSi-AquiSePegaLaData'!C:F,4,0))-LEN(TRIM(C144))-26)</f>
        <v xml:space="preserve"> SELECT Indice Clave,_x000D_
       Imei || Propietario Valor,_x000D_
       Indice || '' | '' || Imei || Propietario Concatenado_x000D_
  FROM mst_DispositivosMoviles_x000D_
 WHERE IdEmpresa = ?;</v>
      </c>
      <c r="R144" s="6" t="str">
        <f t="shared" si="12"/>
        <v>INSERT INTO mst_QuerysSqlite VALUES('01','143','CLAVE VALOR mst_DispositivosMoviles','0','999','-- Id: 143 / NombreQuery: CLAVE VALOR mst_DispositivosMoviles  SELECT Indice Clave,_x000D_
       Imei || Propietario Valor,_x000D_
       Indice || '''' | '''' || Imei || Propietario Concatenado_x000D_
  FROM mst_DispositivosMoviles_x000D_
 WHERE IdEmpresa = ?;','1','DATATABLE','mst_DispositivosMoviles','READ','AC','44363337',GETDATE(),'44363337',GETDATE())</v>
      </c>
    </row>
    <row r="145" spans="1:18" hidden="1" x14ac:dyDescent="0.35">
      <c r="A145" s="2" t="s">
        <v>15</v>
      </c>
      <c r="B145" s="1" t="s">
        <v>574</v>
      </c>
      <c r="C145" s="2" t="s">
        <v>831</v>
      </c>
      <c r="D145" s="2" t="s">
        <v>18</v>
      </c>
      <c r="E145">
        <v>999</v>
      </c>
      <c r="F145" s="3" t="str">
        <f t="shared" si="10"/>
        <v>-- Id: 144 / NombreQuery: DESCARGAR DATA mst_DispositivosMoviles  _x000D_
EXEC sp_Dgm_Gen_ListarDispositivosMoviles</v>
      </c>
      <c r="G145" s="1">
        <f t="shared" si="11"/>
        <v>0</v>
      </c>
      <c r="H145" s="2" t="s">
        <v>135</v>
      </c>
      <c r="I145" s="2" t="s">
        <v>827</v>
      </c>
      <c r="J145" s="2" t="s">
        <v>126</v>
      </c>
      <c r="K145" s="2" t="s">
        <v>24</v>
      </c>
      <c r="L145" s="2" t="s">
        <v>25</v>
      </c>
      <c r="M145" s="2" t="s">
        <v>171</v>
      </c>
      <c r="N145" s="2" t="s">
        <v>25</v>
      </c>
      <c r="O145" s="2" t="s">
        <v>171</v>
      </c>
      <c r="P145">
        <v>14</v>
      </c>
      <c r="Q145" s="9" t="str">
        <f>RIGHT(VLOOKUP(C145,'EsteSi-AquiSePegaLaData'!C:F,4,0),LEN(VLOOKUP(C145,'EsteSi-AquiSePegaLaData'!C:F,4,0))-LEN(TRIM(C145))-26)</f>
        <v xml:space="preserve"> _x000D_
EXEC sp_Dgm_Gen_ListarDispositivosMoviles</v>
      </c>
      <c r="R145" s="6" t="str">
        <f t="shared" si="12"/>
        <v>INSERT INTO mst_QuerysSqlite VALUES('01','144','DESCARGAR DATA mst_DispositivosMoviles','0','999','-- Id: 144 / NombreQuery: DESCARGAR DATA mst_DispositivosMoviles  _x000D_
EXEC sp_Dgm_Gen_ListarDispositivosMoviles','0','DATATABLE','mst_DispositivosMoviles','READ','AC','44363337',GETDATE(),'44363337',GETDATE())</v>
      </c>
    </row>
    <row r="146" spans="1:18" hidden="1" x14ac:dyDescent="0.35">
      <c r="A146" s="2" t="s">
        <v>15</v>
      </c>
      <c r="B146" s="1" t="s">
        <v>578</v>
      </c>
      <c r="C146" s="2" t="s">
        <v>832</v>
      </c>
      <c r="D146" s="2" t="s">
        <v>18</v>
      </c>
      <c r="E146">
        <v>999</v>
      </c>
      <c r="F146" s="3" t="str">
        <f t="shared" si="10"/>
        <v>-- Id: 145 / NombreQuery: ELIMINAR mst_DispositivosMoviles  DELETE FROM mst_DispositivosMoviles_x000D_
      WHERE IdEmpresa = ? AND _x000D_
            Mac = ? AND_x000D_
            Imei = ?;</v>
      </c>
      <c r="G146" s="1">
        <f t="shared" si="11"/>
        <v>3</v>
      </c>
      <c r="H146" s="2" t="s">
        <v>21</v>
      </c>
      <c r="I146" s="2" t="s">
        <v>827</v>
      </c>
      <c r="J146" s="2" t="s">
        <v>143</v>
      </c>
      <c r="K146" s="2" t="s">
        <v>24</v>
      </c>
      <c r="L146" s="2" t="s">
        <v>25</v>
      </c>
      <c r="M146" s="2" t="s">
        <v>178</v>
      </c>
      <c r="N146" s="2" t="s">
        <v>25</v>
      </c>
      <c r="O146" s="2" t="s">
        <v>178</v>
      </c>
      <c r="P146">
        <v>14</v>
      </c>
      <c r="Q146" s="9" t="str">
        <f>RIGHT(VLOOKUP(C146,'EsteSi-AquiSePegaLaData'!C:F,4,0),LEN(VLOOKUP(C146,'EsteSi-AquiSePegaLaData'!C:F,4,0))-LEN(TRIM(C146))-26)</f>
        <v xml:space="preserve"> DELETE FROM mst_DispositivosMoviles_x000D_
      WHERE IdEmpresa = ? AND _x000D_
            Mac = ? AND_x000D_
            Imei = ?;</v>
      </c>
      <c r="R146" s="6" t="str">
        <f t="shared" si="12"/>
        <v>INSERT INTO mst_QuerysSqlite VALUES('01','145','ELIMINAR mst_DispositivosMoviles','0','999','-- Id: 145 / NombreQuery: ELIMINAR mst_DispositivosMoviles  DELETE FROM mst_DispositivosMoviles_x000D_
      WHERE IdEmpresa = ? AND _x000D_
            Mac = ? AND_x000D_
            Imei = ?;','3','NONQUERY','mst_DispositivosMoviles','DELETE','AC','44363337',GETDATE(),'44363337',GETDATE())</v>
      </c>
    </row>
    <row r="147" spans="1:18" hidden="1" x14ac:dyDescent="0.35">
      <c r="A147" s="2" t="s">
        <v>15</v>
      </c>
      <c r="B147" s="1" t="s">
        <v>581</v>
      </c>
      <c r="C147" s="2" t="s">
        <v>833</v>
      </c>
      <c r="D147" s="2" t="s">
        <v>18</v>
      </c>
      <c r="E147">
        <v>999</v>
      </c>
      <c r="F147" s="3" t="str">
        <f t="shared" si="10"/>
        <v>-- Id: 146 / NombreQuery: ELIMINAR TABLA mst_DispositivosMoviles  DROP TABLE IF EXISTS mst_DispositivosMoviles;</v>
      </c>
      <c r="G147" s="1">
        <f t="shared" si="11"/>
        <v>0</v>
      </c>
      <c r="H147" s="2" t="s">
        <v>21</v>
      </c>
      <c r="I147" s="2" t="s">
        <v>827</v>
      </c>
      <c r="J147" s="2" t="s">
        <v>148</v>
      </c>
      <c r="K147" s="2" t="s">
        <v>24</v>
      </c>
      <c r="L147" s="2" t="s">
        <v>25</v>
      </c>
      <c r="M147" s="2" t="s">
        <v>178</v>
      </c>
      <c r="N147" s="2" t="s">
        <v>25</v>
      </c>
      <c r="O147" s="2" t="s">
        <v>178</v>
      </c>
      <c r="P147">
        <v>14</v>
      </c>
      <c r="Q147" s="9" t="str">
        <f>RIGHT(VLOOKUP(C147,'EsteSi-AquiSePegaLaData'!C:F,4,0),LEN(VLOOKUP(C147,'EsteSi-AquiSePegaLaData'!C:F,4,0))-LEN(TRIM(C147))-26)</f>
        <v xml:space="preserve"> DROP TABLE IF EXISTS mst_DispositivosMoviles;</v>
      </c>
      <c r="R147" s="6" t="str">
        <f t="shared" si="12"/>
        <v>INSERT INTO mst_QuerysSqlite VALUES('01','146','ELIMINAR TABLA mst_DispositivosMoviles','0','999','-- Id: 146 / NombreQuery: ELIMINAR TABLA mst_DispositivosMoviles  DROP TABLE IF EXISTS mst_DispositivosMoviles;','0','NONQUERY','mst_DispositivosMoviles','DELETE TABLE','AC','44363337',GETDATE(),'44363337',GETDATE())</v>
      </c>
    </row>
    <row r="148" spans="1:18" hidden="1" x14ac:dyDescent="0.35">
      <c r="A148" s="2" t="s">
        <v>15</v>
      </c>
      <c r="B148" s="1" t="s">
        <v>585</v>
      </c>
      <c r="C148" s="2" t="s">
        <v>834</v>
      </c>
      <c r="D148" s="2" t="s">
        <v>18</v>
      </c>
      <c r="E148">
        <v>999</v>
      </c>
      <c r="F148" s="3" t="str">
        <f t="shared" si="10"/>
        <v>-- Id: 147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v>
      </c>
      <c r="G148" s="1">
        <f t="shared" si="11"/>
        <v>9</v>
      </c>
      <c r="H148" s="2" t="s">
        <v>21</v>
      </c>
      <c r="I148" s="2" t="s">
        <v>827</v>
      </c>
      <c r="J148" s="2" t="s">
        <v>152</v>
      </c>
      <c r="K148" s="2" t="s">
        <v>24</v>
      </c>
      <c r="L148" s="2" t="s">
        <v>25</v>
      </c>
      <c r="M148" s="2" t="s">
        <v>185</v>
      </c>
      <c r="N148" s="2" t="s">
        <v>25</v>
      </c>
      <c r="O148" s="2" t="s">
        <v>185</v>
      </c>
      <c r="P148">
        <v>14</v>
      </c>
      <c r="Q148" s="9" t="str">
        <f>RIGHT(VLOOKUP(C148,'EsteSi-AquiSePegaLaData'!C:F,4,0),LEN(VLOOKUP(C148,'EsteSi-AquiSePegaLaData'!C:F,4,0))-LEN(TRIM(C148))-26)</f>
        <v xml:space="preserve">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v>
      </c>
      <c r="R148" s="6" t="str">
        <f t="shared" si="12"/>
        <v>INSERT INTO mst_QuerysSqlite VALUES('01','147','INSERTAR mst_DispositivosMoviles','0','999','-- Id: 147 / NombreQuery: INSERTAR mst_DispositivosMoviles  INSERT INTO mst_DispositivosMoviles VALUES (_x000D_
                                 ?,-- IdEmpresa              VARCHAR (2)   NOT NULL,_x000D_
                                 ?,-- Mac                    VARCHAR (30)  NOT NULL,_x000D_
                                 ?,-- Imei                   VARCHAR (30)  NOT NULL,_x000D_
                                 ?,-- Indice                 VARCHAR (3),_x000D_
                                 ?,-- NroTelefonico          VARCHAR (20),_x000D_
                                 ?,-- Propietario            VARCHAR (300),_x000D_
                                 ?,-- IdEstado               VARCHAR (3),_x000D_
                                 ?,-- IdUsuarioCrea          VARCHAR (50),_x000D_
                                 DATETIME(''''now'''', ''''localtime''''),-- FechaHoraCreacion      DATETIME,_x000D_
                                 ?,-- IdUsuarioActualiza     VARCHAR (50),_x000D_
                                 DATETIME(''''now'''', ''''localtime'''')-- FechaHoraActualizacion DATETIME, _x000D_
                             );','9','NONQUERY','mst_DispositivosMoviles','CREATE','AC','44363337',GETDATE(),'44363337',GETDATE())</v>
      </c>
    </row>
    <row r="149" spans="1:18" hidden="1" x14ac:dyDescent="0.35">
      <c r="A149" s="2" t="s">
        <v>15</v>
      </c>
      <c r="B149" s="1" t="s">
        <v>588</v>
      </c>
      <c r="C149" s="2" t="s">
        <v>835</v>
      </c>
      <c r="D149" s="2" t="s">
        <v>18</v>
      </c>
      <c r="E149">
        <v>999</v>
      </c>
      <c r="F149" s="3" t="str">
        <f t="shared" si="10"/>
        <v>-- Id: 148 / NombreQuery: LIMPIAR TABLA mst_DispositivosMoviles  DELETE FROM mst_DispositivosMoviles;</v>
      </c>
      <c r="G149" s="1">
        <f t="shared" si="11"/>
        <v>0</v>
      </c>
      <c r="H149" s="2" t="s">
        <v>21</v>
      </c>
      <c r="I149" s="2" t="s">
        <v>827</v>
      </c>
      <c r="J149" s="2" t="s">
        <v>143</v>
      </c>
      <c r="K149" s="2" t="s">
        <v>24</v>
      </c>
      <c r="L149" s="2" t="s">
        <v>25</v>
      </c>
      <c r="M149" s="2" t="s">
        <v>185</v>
      </c>
      <c r="N149" s="2" t="s">
        <v>25</v>
      </c>
      <c r="O149" s="2" t="s">
        <v>185</v>
      </c>
      <c r="P149">
        <v>14</v>
      </c>
      <c r="Q149" s="9" t="str">
        <f>RIGHT(VLOOKUP(C149,'EsteSi-AquiSePegaLaData'!C:F,4,0),LEN(VLOOKUP(C149,'EsteSi-AquiSePegaLaData'!C:F,4,0))-LEN(TRIM(C149))-26)</f>
        <v xml:space="preserve"> DELETE FROM mst_DispositivosMoviles;</v>
      </c>
      <c r="R149" s="6" t="str">
        <f t="shared" si="12"/>
        <v>INSERT INTO mst_QuerysSqlite VALUES('01','148','LIMPIAR TABLA mst_DispositivosMoviles','0','999','-- Id: 148 / NombreQuery: LIMPIAR TABLA mst_DispositivosMoviles  DELETE FROM mst_DispositivosMoviles;','0','NONQUERY','mst_DispositivosMoviles','DELETE','AC','44363337',GETDATE(),'44363337',GETDATE())</v>
      </c>
    </row>
    <row r="150" spans="1:18" hidden="1" x14ac:dyDescent="0.35">
      <c r="A150" s="2" t="s">
        <v>15</v>
      </c>
      <c r="B150" s="1" t="s">
        <v>592</v>
      </c>
      <c r="C150" s="2" t="s">
        <v>836</v>
      </c>
      <c r="D150" s="2" t="s">
        <v>18</v>
      </c>
      <c r="E150">
        <v>999</v>
      </c>
      <c r="F150" s="3" t="str">
        <f t="shared" si="10"/>
        <v>-- Id: 149 / NombreQuery: LISTAR mst_DispositivosMoviles  SELECT *_x000D_
  FROM mst_DispositivosMoviles;</v>
      </c>
      <c r="G150" s="1">
        <f t="shared" si="11"/>
        <v>0</v>
      </c>
      <c r="H150" s="2" t="s">
        <v>135</v>
      </c>
      <c r="I150" s="2" t="s">
        <v>827</v>
      </c>
      <c r="J150" s="2" t="s">
        <v>126</v>
      </c>
      <c r="K150" s="2" t="s">
        <v>24</v>
      </c>
      <c r="L150" s="2" t="s">
        <v>25</v>
      </c>
      <c r="M150" s="2" t="s">
        <v>192</v>
      </c>
      <c r="N150" s="2" t="s">
        <v>25</v>
      </c>
      <c r="O150" s="2" t="s">
        <v>192</v>
      </c>
      <c r="P150">
        <v>14</v>
      </c>
      <c r="Q150" s="9" t="str">
        <f>RIGHT(VLOOKUP(C150,'EsteSi-AquiSePegaLaData'!C:F,4,0),LEN(VLOOKUP(C150,'EsteSi-AquiSePegaLaData'!C:F,4,0))-LEN(TRIM(C150))-26)</f>
        <v xml:space="preserve"> SELECT *_x000D_
  FROM mst_DispositivosMoviles;</v>
      </c>
      <c r="R150" s="6" t="str">
        <f t="shared" si="12"/>
        <v>INSERT INTO mst_QuerysSqlite VALUES('01','149','LISTAR mst_DispositivosMoviles','0','999','-- Id: 149 / NombreQuery: LISTAR mst_DispositivosMoviles  SELECT *_x000D_
  FROM mst_DispositivosMoviles;','0','DATATABLE','mst_DispositivosMoviles','READ','AC','44363337',GETDATE(),'44363337',GETDATE())</v>
      </c>
    </row>
    <row r="151" spans="1:18" hidden="1" x14ac:dyDescent="0.35">
      <c r="A151" s="2" t="s">
        <v>15</v>
      </c>
      <c r="B151" s="1" t="s">
        <v>595</v>
      </c>
      <c r="C151" s="2" t="s">
        <v>837</v>
      </c>
      <c r="D151" s="2" t="s">
        <v>18</v>
      </c>
      <c r="E151">
        <v>999</v>
      </c>
      <c r="F151" s="3" t="str">
        <f t="shared" si="10"/>
        <v>-- Id: 150 / NombreQuery: OBTENER mst_DispositivosMoviles  SELECT *_x000D_
  FROM mst_DispositivosMoviles_x000D_
 WHERE IdEmpresa = ? AND _x000D_
       Mac = ? AND _x000D_
       Imei = ?;</v>
      </c>
      <c r="G151" s="1">
        <f t="shared" si="11"/>
        <v>3</v>
      </c>
      <c r="H151" s="2" t="s">
        <v>135</v>
      </c>
      <c r="I151" s="2" t="s">
        <v>827</v>
      </c>
      <c r="J151" s="2" t="s">
        <v>126</v>
      </c>
      <c r="K151" s="2" t="s">
        <v>24</v>
      </c>
      <c r="L151" s="2" t="s">
        <v>25</v>
      </c>
      <c r="M151" s="2" t="s">
        <v>192</v>
      </c>
      <c r="N151" s="2" t="s">
        <v>25</v>
      </c>
      <c r="O151" s="2" t="s">
        <v>192</v>
      </c>
      <c r="P151">
        <v>14</v>
      </c>
      <c r="Q151" s="9" t="str">
        <f>RIGHT(VLOOKUP(C151,'EsteSi-AquiSePegaLaData'!C:F,4,0),LEN(VLOOKUP(C151,'EsteSi-AquiSePegaLaData'!C:F,4,0))-LEN(TRIM(C151))-26)</f>
        <v xml:space="preserve"> SELECT *_x000D_
  FROM mst_DispositivosMoviles_x000D_
 WHERE IdEmpresa = ? AND _x000D_
       Mac = ? AND _x000D_
       Imei = ?;</v>
      </c>
      <c r="R151" s="6" t="str">
        <f t="shared" si="12"/>
        <v>INSERT INTO mst_QuerysSqlite VALUES('01','150','OBTENER mst_DispositivosMoviles','0','999','-- Id: 150 / NombreQuery: OBTENER mst_DispositivosMoviles  SELECT *_x000D_
  FROM mst_DispositivosMoviles_x000D_
 WHERE IdEmpresa = ? AND _x000D_
       Mac = ? AND _x000D_
       Imei = ?;','3','DATATABLE','mst_DispositivosMoviles','READ','AC','44363337',GETDATE(),'44363337',GETDATE())</v>
      </c>
    </row>
    <row r="152" spans="1:18" hidden="1" x14ac:dyDescent="0.35">
      <c r="A152" s="1" t="s">
        <v>15</v>
      </c>
      <c r="B152" s="1" t="s">
        <v>599</v>
      </c>
      <c r="C152" s="1" t="s">
        <v>109</v>
      </c>
      <c r="D152" s="1" t="s">
        <v>18</v>
      </c>
      <c r="E152">
        <v>15</v>
      </c>
      <c r="F152" t="str">
        <f t="shared" si="10"/>
        <v>-- Id: 151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G152" s="1">
        <f t="shared" si="11"/>
        <v>0</v>
      </c>
      <c r="H152" s="1" t="s">
        <v>21</v>
      </c>
      <c r="I152" s="1" t="s">
        <v>111</v>
      </c>
      <c r="J152" s="1" t="s">
        <v>23</v>
      </c>
      <c r="K152" s="1" t="s">
        <v>24</v>
      </c>
      <c r="L152" s="1" t="s">
        <v>25</v>
      </c>
      <c r="M152" s="1" t="s">
        <v>107</v>
      </c>
      <c r="N152" s="1" t="s">
        <v>25</v>
      </c>
      <c r="O152" s="1" t="s">
        <v>107</v>
      </c>
      <c r="P152">
        <v>15</v>
      </c>
      <c r="Q152" s="9" t="str">
        <f>RIGHT(VLOOKUP(C152,'EsteSi-AquiSePegaLaData'!C:F,4,0),LEN(VLOOKUP(C152,'EsteSi-AquiSePegaLaData'!C:F,4,0))-LEN(TRIM(C152))-26)</f>
        <v xml:space="preserv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v>
      </c>
      <c r="R152" s="6" t="str">
        <f t="shared" si="12"/>
        <v>INSERT INTO mst_QuerysSqlite VALUES('01','151','CREAR TABLA mst_QuerysSqlite','0','15','-- Id: 151 / NombreQuery: CREAR TABLA mst_QuerysSqlite  _x000D_
CREATE TABLE IF NOT EXISTS mst_QuerysSqlite (_x000D_
   IdEmpresa              VARCHAR (2),_x000D_
   Id                     VARCHAR (5)   NOT NULL,_x000D_
   NombreQuery            VARCHAR (200) NOT NULL,_x000D_
   IdModulo               TINYINT       NOT NULL,_x000D_
   OrdenEjecucion         INT,_x000D_
   QuerySqlite            TEXT          NOT NULL,_x000D_
   NParametros            INT           NOT NULL,_x000D_
   TipoQuery              VARCHAR (50)  NOT NULL,_x000D_
   TablaObjetivo          VARCHAR (150),_x000D_
   Crud                   VARCHAR (100),_x000D_
   IdEstado               VARCHAR (3),_x000D_
   IdUsuarioCrea          VARCHAR (50),_x000D_
   FechaHoraCreacion      DATETIME,_x000D_
   IdUsuarioActualiza     VARCHAR (50),_x000D_
   FechaHoraActualizacion DATETIME,_x000D_
   PRIMARY KEY (_x000D_
      IdEmpresa,_x000D_
      Id_x000D_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Id),_x000D_
   UNIQUE (_x000D_
      IdEmpresa,_x000D_
      NombreQuery_x000D_
   )_x000D_
);','0','NONQUERY','mst_QuerysSqlite','CREATE TABLE','AC','44363337',GETDATE(),'44363337',GETDATE())</v>
      </c>
    </row>
    <row r="153" spans="1:18" hidden="1" x14ac:dyDescent="0.35">
      <c r="A153" s="1" t="s">
        <v>15</v>
      </c>
      <c r="B153" s="1" t="s">
        <v>602</v>
      </c>
      <c r="C153" s="1" t="s">
        <v>452</v>
      </c>
      <c r="D153" s="1" t="s">
        <v>18</v>
      </c>
      <c r="E153">
        <v>999</v>
      </c>
      <c r="F153" t="str">
        <f t="shared" si="10"/>
        <v>-- Id: 152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G153" s="1">
        <f t="shared" si="11"/>
        <v>11</v>
      </c>
      <c r="H153" s="1" t="s">
        <v>21</v>
      </c>
      <c r="I153" s="1" t="s">
        <v>111</v>
      </c>
      <c r="J153" s="1" t="s">
        <v>131</v>
      </c>
      <c r="K153" s="1" t="s">
        <v>24</v>
      </c>
      <c r="L153" s="1" t="s">
        <v>25</v>
      </c>
      <c r="M153" s="1" t="s">
        <v>454</v>
      </c>
      <c r="N153" s="1" t="s">
        <v>25</v>
      </c>
      <c r="O153" s="1" t="s">
        <v>454</v>
      </c>
      <c r="P153">
        <v>15</v>
      </c>
      <c r="Q153" s="9" t="str">
        <f>RIGHT(VLOOKUP(C153,'EsteSi-AquiSePegaLaData'!C:F,4,0),LEN(VLOOKUP(C153,'EsteSi-AquiSePegaLaData'!C:F,4,0))-LEN(TRIM(C153))-26)</f>
        <v xml:space="preserv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v>
      </c>
      <c r="R153" s="6" t="str">
        <f t="shared" si="12"/>
        <v>INSERT INTO mst_QuerysSqlite VALUES('01','152','ACTUALIZAR mst_QuerysSqlite','0','999','-- Id: 152 / NombreQuery: ACTUALIZAR mst_QuerysSqlite  _x000D_
UPDATE mst_QuerysSqlite_x000D_
   SET NombreQuery = ?,-- VARCHAR (200) NOT NULL,_x000D_
       IdModulo = ?,-- TINYINT       NOT NULL,_x000D_
       OrdenEjecucion = ?,-- INT,_x000D_
       QuerySqlite = ?,-- TEXT          NOT NULL,_x000D_
       NParametros = ?,-- INT           NOT NULL,_x000D_
       TipoQuery = ?,-- VARCHAR (50)  NOT NULL,_x000D_
       TablaObjetivo = ?,-- VARCHAR (150),_x000D_
       Crud = ?,-- VARCHAR (100),_x000D_
       IdEstado = ?,-- VARCHAR (3),_x000D_
       IdUsuarioActualiza = ?,-- VARCHAR (50),_x000D_
       FechaHoraActualizacion = DATETIME(''''now'''',_x000D_
                                         ''''localtime'''')-- DATETIME, _x000D_
 WHERE Id = ?;','11','NONQUERY','mst_QuerysSqlite','UPDATE','AC','44363337',GETDATE(),'44363337',GETDATE())</v>
      </c>
    </row>
    <row r="154" spans="1:18" hidden="1" x14ac:dyDescent="0.35">
      <c r="A154" s="1" t="s">
        <v>15</v>
      </c>
      <c r="B154" s="1" t="s">
        <v>606</v>
      </c>
      <c r="C154" s="1" t="s">
        <v>456</v>
      </c>
      <c r="D154" s="1" t="s">
        <v>18</v>
      </c>
      <c r="E154">
        <v>999</v>
      </c>
      <c r="F154" t="str">
        <f t="shared" si="10"/>
        <v>-- Id: 153 / NombreQuery: CLAVE VALOR mst_QuerysSqlite  _x000D_
SELECT Id Clave,_x000D_
       Dex Valor,_x000D_
       Id || '' | '' || Dex Concatenado_x000D_
  FROM mst_OpcionesConfiguracion_x000D_
 WHERE IdEmpresa = ?;</v>
      </c>
      <c r="G154" s="1">
        <f t="shared" si="11"/>
        <v>1</v>
      </c>
      <c r="H154" s="1" t="s">
        <v>135</v>
      </c>
      <c r="I154" s="1" t="s">
        <v>111</v>
      </c>
      <c r="J154" s="1" t="s">
        <v>126</v>
      </c>
      <c r="K154" s="1" t="s">
        <v>24</v>
      </c>
      <c r="L154" s="1" t="s">
        <v>25</v>
      </c>
      <c r="M154" s="1" t="s">
        <v>454</v>
      </c>
      <c r="N154" s="1" t="s">
        <v>25</v>
      </c>
      <c r="O154" s="1" t="s">
        <v>454</v>
      </c>
      <c r="P154">
        <v>15</v>
      </c>
      <c r="Q154" s="9" t="str">
        <f>RIGHT(VLOOKUP(C154,'EsteSi-AquiSePegaLaData'!C:F,4,0),LEN(VLOOKUP(C154,'EsteSi-AquiSePegaLaData'!C:F,4,0))-LEN(TRIM(C154))-26)</f>
        <v xml:space="preserve"> _x000D_
SELECT Id Clave,_x000D_
       Dex Valor,_x000D_
       Id || '' | '' || Dex Concatenado_x000D_
  FROM mst_OpcionesConfiguracion_x000D_
 WHERE IdEmpresa = ?;</v>
      </c>
      <c r="R154" s="6" t="str">
        <f t="shared" si="12"/>
        <v>INSERT INTO mst_QuerysSqlite VALUES('01','153','CLAVE VALOR mst_QuerysSqlite','0','999','-- Id: 153 / NombreQuery: CLAVE VALOR mst_QuerysSqlite  _x000D_
SELECT Id Clave,_x000D_
       Dex Valor,_x000D_
       Id || '''' | '''' || Dex Concatenado_x000D_
  FROM mst_OpcionesConfiguracion_x000D_
 WHERE IdEmpresa = ?;','1','DATATABLE','mst_QuerysSqlite','READ','AC','44363337',GETDATE(),'44363337',GETDATE())</v>
      </c>
    </row>
    <row r="155" spans="1:18" hidden="1" x14ac:dyDescent="0.35">
      <c r="A155" s="1" t="s">
        <v>15</v>
      </c>
      <c r="B155" s="1" t="s">
        <v>610</v>
      </c>
      <c r="C155" s="1" t="s">
        <v>459</v>
      </c>
      <c r="D155" s="1" t="s">
        <v>18</v>
      </c>
      <c r="E155">
        <v>999</v>
      </c>
      <c r="F155" t="str">
        <f t="shared" si="10"/>
        <v>-- Id: 154 / NombreQuery: DESCARGAR DATA mst_QuerysSqlite  _x000D_
EXEC sp_Dgm_Gen_ListarQuerys</v>
      </c>
      <c r="G155" s="1">
        <f t="shared" si="11"/>
        <v>0</v>
      </c>
      <c r="H155" s="1" t="s">
        <v>135</v>
      </c>
      <c r="I155" s="1" t="s">
        <v>111</v>
      </c>
      <c r="J155" s="1" t="s">
        <v>126</v>
      </c>
      <c r="K155" s="1" t="s">
        <v>24</v>
      </c>
      <c r="L155" s="1" t="s">
        <v>25</v>
      </c>
      <c r="M155" s="1" t="s">
        <v>461</v>
      </c>
      <c r="N155" s="1" t="s">
        <v>25</v>
      </c>
      <c r="O155" s="1" t="s">
        <v>461</v>
      </c>
      <c r="P155">
        <v>15</v>
      </c>
      <c r="Q155" s="9" t="str">
        <f>RIGHT(VLOOKUP(C155,'EsteSi-AquiSePegaLaData'!C:F,4,0),LEN(VLOOKUP(C155,'EsteSi-AquiSePegaLaData'!C:F,4,0))-LEN(TRIM(C155))-26)</f>
        <v xml:space="preserve"> _x000D_
EXEC sp_Dgm_Gen_ListarQuerys</v>
      </c>
      <c r="R155" s="6" t="str">
        <f t="shared" si="12"/>
        <v>INSERT INTO mst_QuerysSqlite VALUES('01','154','DESCARGAR DATA mst_QuerysSqlite','0','999','-- Id: 154 / NombreQuery: DESCARGAR DATA mst_QuerysSqlite  _x000D_
EXEC sp_Dgm_Gen_ListarQuerys','0','DATATABLE','mst_QuerysSqlite','READ','AC','44363337',GETDATE(),'44363337',GETDATE())</v>
      </c>
    </row>
    <row r="156" spans="1:18" hidden="1" x14ac:dyDescent="0.35">
      <c r="A156" s="1" t="s">
        <v>15</v>
      </c>
      <c r="B156" s="1" t="s">
        <v>613</v>
      </c>
      <c r="C156" s="1" t="s">
        <v>463</v>
      </c>
      <c r="D156" s="1" t="s">
        <v>18</v>
      </c>
      <c r="E156">
        <v>999</v>
      </c>
      <c r="F156" t="str">
        <f t="shared" si="10"/>
        <v>-- Id: 155 / NombreQuery: ELIMINAR mst_QuerysSqlite  _x000D_
DELETE FROM mst_QuerysSqlite_x000D_
      WHERE Id = ?;</v>
      </c>
      <c r="G156" s="1">
        <f t="shared" si="11"/>
        <v>1</v>
      </c>
      <c r="H156" s="1" t="s">
        <v>21</v>
      </c>
      <c r="I156" s="1" t="s">
        <v>111</v>
      </c>
      <c r="J156" s="1" t="s">
        <v>143</v>
      </c>
      <c r="K156" s="1" t="s">
        <v>24</v>
      </c>
      <c r="L156" s="1" t="s">
        <v>25</v>
      </c>
      <c r="M156" s="1" t="s">
        <v>465</v>
      </c>
      <c r="N156" s="1" t="s">
        <v>25</v>
      </c>
      <c r="O156" s="1" t="s">
        <v>465</v>
      </c>
      <c r="P156">
        <v>15</v>
      </c>
      <c r="Q156" s="9" t="str">
        <f>RIGHT(VLOOKUP(C156,'EsteSi-AquiSePegaLaData'!C:F,4,0),LEN(VLOOKUP(C156,'EsteSi-AquiSePegaLaData'!C:F,4,0))-LEN(TRIM(C156))-26)</f>
        <v xml:space="preserve"> _x000D_
DELETE FROM mst_QuerysSqlite_x000D_
      WHERE Id = ?;</v>
      </c>
      <c r="R156" s="6" t="str">
        <f t="shared" si="12"/>
        <v>INSERT INTO mst_QuerysSqlite VALUES('01','155','ELIMINAR mst_QuerysSqlite','0','999','-- Id: 155 / NombreQuery: ELIMINAR mst_QuerysSqlite  _x000D_
DELETE FROM mst_QuerysSqlite_x000D_
      WHERE Id = ?;','1','NONQUERY','mst_QuerysSqlite','DELETE','AC','44363337',GETDATE(),'44363337',GETDATE())</v>
      </c>
    </row>
    <row r="157" spans="1:18" hidden="1" x14ac:dyDescent="0.35">
      <c r="A157" s="1" t="s">
        <v>15</v>
      </c>
      <c r="B157" s="1" t="s">
        <v>617</v>
      </c>
      <c r="C157" s="1" t="s">
        <v>467</v>
      </c>
      <c r="D157" s="1" t="s">
        <v>18</v>
      </c>
      <c r="E157">
        <v>999</v>
      </c>
      <c r="F157" t="str">
        <f t="shared" si="10"/>
        <v>-- Id: 156 / NombreQuery: ELIMINAR TABLA mst_QuerysSqlite  _x000D_
DROP TABLE IF EXISTS mst_QuerysSqlite;</v>
      </c>
      <c r="G157" s="1">
        <f t="shared" si="11"/>
        <v>0</v>
      </c>
      <c r="H157" s="1" t="s">
        <v>21</v>
      </c>
      <c r="I157" s="1" t="s">
        <v>111</v>
      </c>
      <c r="J157" s="1" t="s">
        <v>148</v>
      </c>
      <c r="K157" s="1" t="s">
        <v>24</v>
      </c>
      <c r="L157" s="1" t="s">
        <v>25</v>
      </c>
      <c r="M157" s="1" t="s">
        <v>465</v>
      </c>
      <c r="N157" s="1" t="s">
        <v>25</v>
      </c>
      <c r="O157" s="1" t="s">
        <v>465</v>
      </c>
      <c r="P157">
        <v>15</v>
      </c>
      <c r="Q157" s="9" t="str">
        <f>RIGHT(VLOOKUP(C157,'EsteSi-AquiSePegaLaData'!C:F,4,0),LEN(VLOOKUP(C157,'EsteSi-AquiSePegaLaData'!C:F,4,0))-LEN(TRIM(C157))-26)</f>
        <v xml:space="preserve"> _x000D_
DROP TABLE IF EXISTS mst_QuerysSqlite;</v>
      </c>
      <c r="R157" s="6" t="str">
        <f t="shared" si="12"/>
        <v>INSERT INTO mst_QuerysSqlite VALUES('01','156','ELIMINAR TABLA mst_QuerysSqlite','0','999','-- Id: 156 / NombreQuery: ELIMINAR TABLA mst_QuerysSqlite  _x000D_
DROP TABLE IF EXISTS mst_QuerysSqlite;','0','NONQUERY','mst_QuerysSqlite','DELETE TABLE','AC','44363337',GETDATE(),'44363337',GETDATE())</v>
      </c>
    </row>
    <row r="158" spans="1:18" hidden="1" x14ac:dyDescent="0.35">
      <c r="A158" s="1" t="s">
        <v>15</v>
      </c>
      <c r="B158" s="1" t="s">
        <v>620</v>
      </c>
      <c r="C158" s="1" t="s">
        <v>470</v>
      </c>
      <c r="D158" s="1" t="s">
        <v>18</v>
      </c>
      <c r="E158">
        <v>999</v>
      </c>
      <c r="F158" t="str">
        <f t="shared" si="10"/>
        <v>-- Id: 157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G158" s="1">
        <f t="shared" si="11"/>
        <v>12</v>
      </c>
      <c r="H158" s="1" t="s">
        <v>21</v>
      </c>
      <c r="I158" s="1" t="s">
        <v>111</v>
      </c>
      <c r="J158" s="1" t="s">
        <v>152</v>
      </c>
      <c r="K158" s="1" t="s">
        <v>24</v>
      </c>
      <c r="L158" s="1" t="s">
        <v>25</v>
      </c>
      <c r="M158" s="1" t="s">
        <v>472</v>
      </c>
      <c r="N158" s="1" t="s">
        <v>25</v>
      </c>
      <c r="O158" s="1" t="s">
        <v>472</v>
      </c>
      <c r="P158">
        <v>15</v>
      </c>
      <c r="Q158" s="9" t="str">
        <f>RIGHT(VLOOKUP(C158,'EsteSi-AquiSePegaLaData'!C:F,4,0),LEN(VLOOKUP(C158,'EsteSi-AquiSePegaLaData'!C:F,4,0))-LEN(TRIM(C158))-26)</f>
        <v xml:space="preserv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v>
      </c>
      <c r="R158" s="6" t="str">
        <f t="shared" si="12"/>
        <v>INSERT INTO mst_QuerysSqlite VALUES('01','157','INSERTAR mst_QuerysSqlite','0','999','-- Id: 157 / NombreQuery: INSERTAR mst_QuerysSqlite  _x000D_
INSERT INTO mst_QuerysSqlite VALUES (_x000D_
                                ?,-- Id                     VARCHAR (5)   NOT NULL,_x000D_
                                ?,-- NombreQuery            VARCHAR (200) NOT NULL,_x000D_
                                ?,-- IdModulo               TINYINT       NOT NULL,_x000D_
                                ?,-- OrdenEjecucion         INT,_x000D_
                                ?,-- QuerySqlite            TEXT          NOT NULL,_x000D_
                                ?,-- NParametros            INT           NOT NULL,_x000D_
                                ?,-- TipoQuery              VARCHAR (50)  NOT NULL,_x000D_
                                ?,-- TablaObjetivo          VARCHAR (150),_x000D_
                                ?,-- Crud                   VARCHAR (100),_x000D_
                                ?,-- IdEstado               VARCHAR (3),_x000D_
                                ?,-- IdUsuarioCrea          VARCHAR (50),_x000D_
                                DATETIME(''''now'''',_x000D_
                                         ''''localtime''''),-- FechaHoraCreacion      DATETIME,_x000D_
                                ?,-- IdUsuarioActualiza     VARCHAR (50),_x000D_
                                DATETIME(''''now'''',_x000D_
                                         ''''localtime'''')-- FechaHoraActualizacion DATETIME, _x000D_
                             );','12','NONQUERY','mst_QuerysSqlite','CREATE','AC','44363337',GETDATE(),'44363337',GETDATE())</v>
      </c>
    </row>
    <row r="159" spans="1:18" hidden="1" x14ac:dyDescent="0.35">
      <c r="A159" s="1" t="s">
        <v>15</v>
      </c>
      <c r="B159" s="1" t="s">
        <v>624</v>
      </c>
      <c r="C159" s="1" t="s">
        <v>474</v>
      </c>
      <c r="D159" s="1" t="s">
        <v>18</v>
      </c>
      <c r="E159">
        <v>999</v>
      </c>
      <c r="F159" t="str">
        <f t="shared" si="10"/>
        <v>-- Id: 158 / NombreQuery: LIMPIAR TABLA mst_QuerysSqlite  _x000D_
DELETE FROM mst_QuerysSqlite;</v>
      </c>
      <c r="G159" s="1">
        <f t="shared" si="11"/>
        <v>0</v>
      </c>
      <c r="H159" s="1" t="s">
        <v>21</v>
      </c>
      <c r="I159" s="1" t="s">
        <v>111</v>
      </c>
      <c r="J159" s="1" t="s">
        <v>143</v>
      </c>
      <c r="K159" s="1" t="s">
        <v>24</v>
      </c>
      <c r="L159" s="1" t="s">
        <v>25</v>
      </c>
      <c r="M159" s="1" t="s">
        <v>476</v>
      </c>
      <c r="N159" s="1" t="s">
        <v>25</v>
      </c>
      <c r="O159" s="1" t="s">
        <v>476</v>
      </c>
      <c r="P159">
        <v>15</v>
      </c>
      <c r="Q159" s="9" t="str">
        <f>RIGHT(VLOOKUP(C159,'EsteSi-AquiSePegaLaData'!C:F,4,0),LEN(VLOOKUP(C159,'EsteSi-AquiSePegaLaData'!C:F,4,0))-LEN(TRIM(C159))-26)</f>
        <v xml:space="preserve"> _x000D_
DELETE FROM mst_QuerysSqlite;</v>
      </c>
      <c r="R159" s="6" t="str">
        <f t="shared" si="12"/>
        <v>INSERT INTO mst_QuerysSqlite VALUES('01','158','LIMPIAR TABLA mst_QuerysSqlite','0','999','-- Id: 158 / NombreQuery: LIMPIAR TABLA mst_QuerysSqlite  _x000D_
DELETE FROM mst_QuerysSqlite;','0','NONQUERY','mst_QuerysSqlite','DELETE','AC','44363337',GETDATE(),'44363337',GETDATE())</v>
      </c>
    </row>
    <row r="160" spans="1:18" hidden="1" x14ac:dyDescent="0.35">
      <c r="A160" s="1" t="s">
        <v>15</v>
      </c>
      <c r="B160" s="1" t="s">
        <v>627</v>
      </c>
      <c r="C160" s="1" t="s">
        <v>478</v>
      </c>
      <c r="D160" s="1" t="s">
        <v>18</v>
      </c>
      <c r="E160">
        <v>999</v>
      </c>
      <c r="F160" t="str">
        <f t="shared" si="10"/>
        <v>-- Id: 159 / NombreQuery: LISTAR mst_QuerysSqlite  _x000D_
SELECT *_x000D_
  FROM mst_QuerysSqlite;</v>
      </c>
      <c r="G160" s="1">
        <f t="shared" si="11"/>
        <v>0</v>
      </c>
      <c r="H160" s="1" t="s">
        <v>135</v>
      </c>
      <c r="I160" s="1" t="s">
        <v>111</v>
      </c>
      <c r="J160" s="1" t="s">
        <v>126</v>
      </c>
      <c r="K160" s="1" t="s">
        <v>24</v>
      </c>
      <c r="L160" s="1" t="s">
        <v>25</v>
      </c>
      <c r="M160" s="1" t="s">
        <v>480</v>
      </c>
      <c r="N160" s="1" t="s">
        <v>25</v>
      </c>
      <c r="O160" s="1" t="s">
        <v>480</v>
      </c>
      <c r="P160">
        <v>15</v>
      </c>
      <c r="Q160" s="9" t="str">
        <f>RIGHT(VLOOKUP(C160,'EsteSi-AquiSePegaLaData'!C:F,4,0),LEN(VLOOKUP(C160,'EsteSi-AquiSePegaLaData'!C:F,4,0))-LEN(TRIM(C160))-26)</f>
        <v xml:space="preserve"> _x000D_
SELECT *_x000D_
  FROM mst_QuerysSqlite;</v>
      </c>
      <c r="R160" s="6" t="str">
        <f t="shared" si="12"/>
        <v>INSERT INTO mst_QuerysSqlite VALUES('01','159','LISTAR mst_QuerysSqlite','0','999','-- Id: 159 / NombreQuery: LISTAR mst_QuerysSqlite  _x000D_
SELECT *_x000D_
  FROM mst_QuerysSqlite;','0','DATATABLE','mst_QuerysSqlite','READ','AC','44363337',GETDATE(),'44363337',GETDATE())</v>
      </c>
    </row>
    <row r="161" spans="1:18" hidden="1" x14ac:dyDescent="0.35">
      <c r="A161" s="1" t="s">
        <v>15</v>
      </c>
      <c r="B161" s="1" t="s">
        <v>631</v>
      </c>
      <c r="C161" s="1" t="s">
        <v>482</v>
      </c>
      <c r="D161" s="1" t="s">
        <v>18</v>
      </c>
      <c r="E161">
        <v>999</v>
      </c>
      <c r="F161" t="str">
        <f t="shared" si="10"/>
        <v>-- Id: 160 / NombreQuery: OBTENER mst_QuerysSqlite  _x000D_
SELECT *_x000D_
  FROM mst_QuerysSqlite_x000D_
 WHERE Id = ?;</v>
      </c>
      <c r="G161" s="1">
        <f t="shared" si="11"/>
        <v>1</v>
      </c>
      <c r="H161" s="1" t="s">
        <v>135</v>
      </c>
      <c r="I161" s="1" t="s">
        <v>111</v>
      </c>
      <c r="J161" s="1" t="s">
        <v>126</v>
      </c>
      <c r="K161" s="1" t="s">
        <v>24</v>
      </c>
      <c r="L161" s="1" t="s">
        <v>25</v>
      </c>
      <c r="M161" s="1" t="s">
        <v>484</v>
      </c>
      <c r="N161" s="1" t="s">
        <v>25</v>
      </c>
      <c r="O161" s="1" t="s">
        <v>484</v>
      </c>
      <c r="P161">
        <v>15</v>
      </c>
      <c r="Q161" s="9" t="str">
        <f>RIGHT(VLOOKUP(C161,'EsteSi-AquiSePegaLaData'!C:F,4,0),LEN(VLOOKUP(C161,'EsteSi-AquiSePegaLaData'!C:F,4,0))-LEN(TRIM(C161))-26)</f>
        <v xml:space="preserve"> _x000D_
SELECT *_x000D_
  FROM mst_QuerysSqlite_x000D_
 WHERE Id = ?;</v>
      </c>
      <c r="R161" s="6" t="str">
        <f t="shared" si="12"/>
        <v>INSERT INTO mst_QuerysSqlite VALUES('01','160','OBTENER mst_QuerysSqlite','0','999','-- Id: 160 / NombreQuery: OBTENER mst_QuerysSqlite  _x000D_
SELECT *_x000D_
  FROM mst_QuerysSqlite_x000D_
 WHERE Id = ?;','1','DATATABLE','mst_QuerysSqlite','READ','AC','44363337',GETDATE(),'44363337',GETDATE())</v>
      </c>
    </row>
    <row r="162" spans="1:18" hidden="1" x14ac:dyDescent="0.35">
      <c r="A162" s="1" t="s">
        <v>15</v>
      </c>
      <c r="B162" s="1" t="s">
        <v>635</v>
      </c>
      <c r="C162" s="1" t="s">
        <v>751</v>
      </c>
      <c r="D162" s="1" t="s">
        <v>18</v>
      </c>
      <c r="E162">
        <v>16</v>
      </c>
      <c r="F162" t="str">
        <f t="shared" si="10"/>
        <v>-- Id: 161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62" s="1">
        <f t="shared" si="11"/>
        <v>0</v>
      </c>
      <c r="H162" s="1" t="s">
        <v>21</v>
      </c>
      <c r="I162" s="1" t="s">
        <v>753</v>
      </c>
      <c r="J162" s="1" t="s">
        <v>23</v>
      </c>
      <c r="K162" s="1" t="s">
        <v>24</v>
      </c>
      <c r="L162" s="1" t="s">
        <v>25</v>
      </c>
      <c r="M162" s="1" t="s">
        <v>754</v>
      </c>
      <c r="N162" s="1" t="s">
        <v>25</v>
      </c>
      <c r="O162" s="1" t="s">
        <v>754</v>
      </c>
      <c r="P162">
        <v>16</v>
      </c>
      <c r="Q162" s="9" t="str">
        <f>RIGHT(VLOOKUP(C162,'EsteSi-AquiSePegaLaData'!C:F,4,0),LEN(VLOOKUP(C162,'EsteSi-AquiSePegaLaData'!C:F,4,0))-LEN(TRIM(C162))-26)</f>
        <v xml:space="preserve">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62" s="6" t="str">
        <f t="shared" si="12"/>
        <v>INSERT INTO mst_QuerysSqlite VALUES('01','161','CREAR TABLA crs_EmpresasVsModulos','0','16','-- Id: 161 / NombreQuery: CREAR TABLA crs_EmpresasVsModulos  _x000D_
CREATE TABLE IF NOT EXISTS crs_EmpresasVsModulos (_x000D_
    IdEmpresa              VARCHAR (2),_x000D_
    IdModulo               TINYINT,_x000D_
    IdEstado               VARCHAR (3),_x000D_
    IdUsuarioCrea          VARCHAR (50),_x000D_
    FechaHoraCreacion      DATETIME,_x000D_
    IdUsuarioActualiza     VARCHAR (50),_x000D_
    FechaHoraActualizacion DATETIME,_x000D_
    PRIMARY KEY (_x000D_
        IdEmpresa,_x000D_
        IdModulo_x000D_
    ),_x000D_
    FOREIGN KEY (_x000D_
        IdEmpresa_x000D_
    )_x000D_
    REFERENCES mst_Empresas (Id),_x000D_
    FOREIGN KEY (_x000D_
        IdModulo_x000D_
    )_x000D_
    REFERENCES mst_Modulos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);','0','NONQUERY','crs_EmpresasVsModulos','CREATE TABLE','AC','44363337',GETDATE(),'44363337',GETDATE())</v>
      </c>
    </row>
    <row r="163" spans="1:18" hidden="1" x14ac:dyDescent="0.35">
      <c r="A163" s="1" t="s">
        <v>15</v>
      </c>
      <c r="B163" s="1" t="s">
        <v>638</v>
      </c>
      <c r="C163" s="1" t="s">
        <v>756</v>
      </c>
      <c r="D163" s="1" t="s">
        <v>18</v>
      </c>
      <c r="E163">
        <v>999</v>
      </c>
      <c r="F163" t="str">
        <f t="shared" si="10"/>
        <v>-- Id: 162 / NombreQuery: ACTUALIZAR crs_EmpresasVsModulos  _x000D_
UPDATE crs_EmpresasVsModulos_x000D_
SET IdEstado=?,_x000D_
    FechaHoraActualizacion=DATETIME(''now'',''localtime'')_x000D_
WHERE IdEmpresa=?AND_x000D_
      IdModulo=?;</v>
      </c>
      <c r="G163" s="1">
        <f t="shared" si="11"/>
        <v>3</v>
      </c>
      <c r="H163" s="1" t="s">
        <v>21</v>
      </c>
      <c r="I163" s="1" t="s">
        <v>753</v>
      </c>
      <c r="J163" s="1" t="s">
        <v>131</v>
      </c>
      <c r="K163" s="1" t="s">
        <v>24</v>
      </c>
      <c r="L163" s="1" t="s">
        <v>25</v>
      </c>
      <c r="M163" s="1" t="s">
        <v>758</v>
      </c>
      <c r="N163" s="1" t="s">
        <v>25</v>
      </c>
      <c r="O163" s="1" t="s">
        <v>758</v>
      </c>
      <c r="P163">
        <v>16</v>
      </c>
      <c r="Q163" s="9" t="str">
        <f>RIGHT(VLOOKUP(C163,'EsteSi-AquiSePegaLaData'!C:F,4,0),LEN(VLOOKUP(C163,'EsteSi-AquiSePegaLaData'!C:F,4,0))-LEN(TRIM(C163))-26)</f>
        <v xml:space="preserve"> _x000D_
UPDATE crs_EmpresasVsModulos_x000D_
SET IdEstado=?,_x000D_
    FechaHoraActualizacion=DATETIME(''now'',''localtime'')_x000D_
WHERE IdEmpresa=?AND_x000D_
      IdModulo=?;</v>
      </c>
      <c r="R163" s="6" t="str">
        <f t="shared" si="12"/>
        <v>INSERT INTO mst_QuerysSqlite VALUES('01','162','ACTUALIZAR crs_EmpresasVsModulos','0','999','-- Id: 162 / NombreQuery: ACTUALIZAR crs_EmpresasVsModulos  _x000D_
UPDATE crs_EmpresasVsModulos_x000D_
SET IdEstado=?,_x000D_
    FechaHoraActualizacion=DATETIME(''''now'''',''''localtime'''')_x000D_
WHERE IdEmpresa=?AND_x000D_
      IdModulo=?;','3','NONQUERY','crs_EmpresasVsModulos','UPDATE','AC','44363337',GETDATE(),'44363337',GETDATE())</v>
      </c>
    </row>
    <row r="164" spans="1:18" hidden="1" x14ac:dyDescent="0.35">
      <c r="A164" s="1" t="s">
        <v>15</v>
      </c>
      <c r="B164" s="1" t="s">
        <v>642</v>
      </c>
      <c r="C164" s="1" t="s">
        <v>760</v>
      </c>
      <c r="D164" s="1" t="s">
        <v>18</v>
      </c>
      <c r="E164">
        <v>999</v>
      </c>
      <c r="F164" t="str">
        <f t="shared" si="10"/>
        <v>-- Id: 163 / NombreQuery: DESCARGAR DATA crs_EmpresasVsModulos  _x000D_
EXEC sp_Dgm_Gen_ListarEmpresasVsModulos</v>
      </c>
      <c r="G164" s="1">
        <f t="shared" si="11"/>
        <v>0</v>
      </c>
      <c r="H164" s="1" t="s">
        <v>135</v>
      </c>
      <c r="I164" s="1" t="s">
        <v>753</v>
      </c>
      <c r="J164" s="1" t="s">
        <v>126</v>
      </c>
      <c r="K164" s="1" t="s">
        <v>24</v>
      </c>
      <c r="L164" s="1" t="s">
        <v>25</v>
      </c>
      <c r="M164" s="1" t="s">
        <v>762</v>
      </c>
      <c r="N164" s="1" t="s">
        <v>25</v>
      </c>
      <c r="O164" s="1" t="s">
        <v>762</v>
      </c>
      <c r="P164">
        <v>16</v>
      </c>
      <c r="Q164" s="9" t="str">
        <f>RIGHT(VLOOKUP(C164,'EsteSi-AquiSePegaLaData'!C:F,4,0),LEN(VLOOKUP(C164,'EsteSi-AquiSePegaLaData'!C:F,4,0))-LEN(TRIM(C164))-26)</f>
        <v xml:space="preserve"> _x000D_
EXEC sp_Dgm_Gen_ListarEmpresasVsModulos</v>
      </c>
      <c r="R164" s="6" t="str">
        <f t="shared" si="12"/>
        <v>INSERT INTO mst_QuerysSqlite VALUES('01','163','DESCARGAR DATA crs_EmpresasVsModulos','0','999','-- Id: 163 / NombreQuery: DESCARGAR DATA crs_EmpresasVsModulos  _x000D_
EXEC sp_Dgm_Gen_ListarEmpresasVsModulos','0','DATATABLE','crs_EmpresasVsModulos','READ','AC','44363337',GETDATE(),'44363337',GETDATE())</v>
      </c>
    </row>
    <row r="165" spans="1:18" hidden="1" x14ac:dyDescent="0.35">
      <c r="A165" s="1" t="s">
        <v>15</v>
      </c>
      <c r="B165" s="1" t="s">
        <v>645</v>
      </c>
      <c r="C165" s="1" t="s">
        <v>764</v>
      </c>
      <c r="D165" s="1" t="s">
        <v>18</v>
      </c>
      <c r="E165">
        <v>999</v>
      </c>
      <c r="F165" t="str">
        <f t="shared" si="10"/>
        <v>-- Id: 164 / NombreQuery: ELIMINAR crs_EmpresasVsModulos  _x000D_
DELETE FROM crs_EmpresasVsModulos_x000D_
      WHERE IdEmpresa = ? AND IdModulo=?;</v>
      </c>
      <c r="G165" s="1">
        <f t="shared" si="11"/>
        <v>2</v>
      </c>
      <c r="H165" s="1" t="s">
        <v>21</v>
      </c>
      <c r="I165" s="1" t="s">
        <v>753</v>
      </c>
      <c r="J165" s="1" t="s">
        <v>143</v>
      </c>
      <c r="K165" s="1" t="s">
        <v>24</v>
      </c>
      <c r="L165" s="1" t="s">
        <v>25</v>
      </c>
      <c r="M165" s="1" t="s">
        <v>762</v>
      </c>
      <c r="N165" s="1" t="s">
        <v>25</v>
      </c>
      <c r="O165" s="1" t="s">
        <v>762</v>
      </c>
      <c r="P165">
        <v>16</v>
      </c>
      <c r="Q165" s="9" t="str">
        <f>RIGHT(VLOOKUP(C165,'EsteSi-AquiSePegaLaData'!C:F,4,0),LEN(VLOOKUP(C165,'EsteSi-AquiSePegaLaData'!C:F,4,0))-LEN(TRIM(C165))-26)</f>
        <v xml:space="preserve"> _x000D_
DELETE FROM crs_EmpresasVsModulos_x000D_
      WHERE IdEmpresa = ? AND IdModulo=?;</v>
      </c>
      <c r="R165" s="6" t="str">
        <f t="shared" si="12"/>
        <v>INSERT INTO mst_QuerysSqlite VALUES('01','164','ELIMINAR crs_EmpresasVsModulos','0','999','-- Id: 164 / NombreQuery: ELIMINAR crs_EmpresasVsModulos  _x000D_
DELETE FROM crs_EmpresasVsModulos_x000D_
      WHERE IdEmpresa = ? AND IdModulo=?;','2','NONQUERY','crs_EmpresasVsModulos','DELETE','AC','44363337',GETDATE(),'44363337',GETDATE())</v>
      </c>
    </row>
    <row r="166" spans="1:18" hidden="1" x14ac:dyDescent="0.35">
      <c r="A166" s="1" t="s">
        <v>15</v>
      </c>
      <c r="B166" s="1" t="s">
        <v>649</v>
      </c>
      <c r="C166" s="1" t="s">
        <v>767</v>
      </c>
      <c r="D166" s="1" t="s">
        <v>18</v>
      </c>
      <c r="E166">
        <v>999</v>
      </c>
      <c r="F166" t="str">
        <f t="shared" si="10"/>
        <v>-- Id: 165 / NombreQuery: ELIMINAR TABLA crs_EmpresasVsModulos  _x000D_
DROP TABLE IF EXISTS crs_EmpresasVsModulos;</v>
      </c>
      <c r="G166" s="1">
        <f t="shared" si="11"/>
        <v>0</v>
      </c>
      <c r="H166" s="1" t="s">
        <v>21</v>
      </c>
      <c r="I166" s="1" t="s">
        <v>753</v>
      </c>
      <c r="J166" s="1" t="s">
        <v>148</v>
      </c>
      <c r="K166" s="1" t="s">
        <v>24</v>
      </c>
      <c r="L166" s="1" t="s">
        <v>25</v>
      </c>
      <c r="M166" s="1" t="s">
        <v>769</v>
      </c>
      <c r="N166" s="1" t="s">
        <v>25</v>
      </c>
      <c r="O166" s="1" t="s">
        <v>769</v>
      </c>
      <c r="P166">
        <v>16</v>
      </c>
      <c r="Q166" s="9" t="str">
        <f>RIGHT(VLOOKUP(C166,'EsteSi-AquiSePegaLaData'!C:F,4,0),LEN(VLOOKUP(C166,'EsteSi-AquiSePegaLaData'!C:F,4,0))-LEN(TRIM(C166))-26)</f>
        <v xml:space="preserve"> _x000D_
DROP TABLE IF EXISTS crs_EmpresasVsModulos;</v>
      </c>
      <c r="R166" s="6" t="str">
        <f t="shared" si="12"/>
        <v>INSERT INTO mst_QuerysSqlite VALUES('01','165','ELIMINAR TABLA crs_EmpresasVsModulos','0','999','-- Id: 165 / NombreQuery: ELIMINAR TABLA crs_EmpresasVsModulos  _x000D_
DROP TABLE IF EXISTS crs_EmpresasVsModulos;','0','NONQUERY','crs_EmpresasVsModulos','DELETE TABLE','AC','44363337',GETDATE(),'44363337',GETDATE())</v>
      </c>
    </row>
    <row r="167" spans="1:18" hidden="1" x14ac:dyDescent="0.35">
      <c r="A167" s="1" t="s">
        <v>15</v>
      </c>
      <c r="B167" s="1" t="s">
        <v>653</v>
      </c>
      <c r="C167" s="1" t="s">
        <v>771</v>
      </c>
      <c r="D167" s="1" t="s">
        <v>18</v>
      </c>
      <c r="E167">
        <v>999</v>
      </c>
      <c r="F167" t="str">
        <f t="shared" si="10"/>
        <v>-- Id: 166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G167" s="1">
        <f t="shared" si="11"/>
        <v>5</v>
      </c>
      <c r="H167" s="1" t="s">
        <v>21</v>
      </c>
      <c r="I167" s="1" t="s">
        <v>753</v>
      </c>
      <c r="J167" s="1" t="s">
        <v>152</v>
      </c>
      <c r="K167" s="1" t="s">
        <v>24</v>
      </c>
      <c r="L167" s="1" t="s">
        <v>25</v>
      </c>
      <c r="M167" s="1" t="s">
        <v>769</v>
      </c>
      <c r="N167" s="1" t="s">
        <v>25</v>
      </c>
      <c r="O167" s="1" t="s">
        <v>769</v>
      </c>
      <c r="P167">
        <v>16</v>
      </c>
      <c r="Q167" s="9" t="str">
        <f>RIGHT(VLOOKUP(C167,'EsteSi-AquiSePegaLaData'!C:F,4,0),LEN(VLOOKUP(C167,'EsteSi-AquiSePegaLaData'!C:F,4,0))-LEN(TRIM(C167))-26)</f>
        <v xml:space="preserve">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v>
      </c>
      <c r="R167" s="6" t="str">
        <f t="shared" si="12"/>
        <v>INSERT INTO mst_QuerysSqlite VALUES('01','166','INSERTAR crs_EmpresasVsModulos','0','999','-- Id: 166 / NombreQuery: INSERTAR crs_EmpresasVsModulos  _x000D_
INSERT INTO crs_EmpresasVsModulos VALUES_x000D_
                                  (?,-- IdEmpresa              VARCHAR (2),_x000D_
                                  ?,-- IdModulo               TINYINT,_x000D_
                                  ?,-- IdEstado               VARCHAR (3),_x000D_
                                  ?,-- IdUsuarioCrea          VARCHAR (50),_x000D_
                                  DATETIME(''''now'''',''''localtime''''),-- FechaHoraCreacion      DATETIME      NOT NULL,_x000D_
                                  ?,-- IdUsuarioActualiza     VARCHAR (50),_x000D_
                                  DATETIME(''''now'''',''''localtime''''));-- FechaHoraActualizacion DATETIME      NOT NULL,','5','NONQUERY','crs_EmpresasVsModulos','CREATE','AC','44363337',GETDATE(),'44363337',GETDATE())</v>
      </c>
    </row>
    <row r="168" spans="1:18" hidden="1" x14ac:dyDescent="0.35">
      <c r="A168" s="1" t="s">
        <v>15</v>
      </c>
      <c r="B168" s="1" t="s">
        <v>656</v>
      </c>
      <c r="C168" s="1" t="s">
        <v>774</v>
      </c>
      <c r="D168" s="1" t="s">
        <v>18</v>
      </c>
      <c r="E168">
        <v>999</v>
      </c>
      <c r="F168" t="str">
        <f t="shared" si="10"/>
        <v>-- Id: 167 / NombreQuery: LIMPIAR TABLA crs_EmpresasVsModulos  _x000D_
DELETE FROM crs_EmpresasVsModulos;</v>
      </c>
      <c r="G168" s="1">
        <f t="shared" si="11"/>
        <v>0</v>
      </c>
      <c r="H168" s="1" t="s">
        <v>21</v>
      </c>
      <c r="I168" s="1" t="s">
        <v>753</v>
      </c>
      <c r="J168" s="1" t="s">
        <v>143</v>
      </c>
      <c r="K168" s="1" t="s">
        <v>24</v>
      </c>
      <c r="L168" s="1" t="s">
        <v>25</v>
      </c>
      <c r="M168" s="1" t="s">
        <v>776</v>
      </c>
      <c r="N168" s="1" t="s">
        <v>25</v>
      </c>
      <c r="O168" s="1" t="s">
        <v>776</v>
      </c>
      <c r="P168">
        <v>16</v>
      </c>
      <c r="Q168" s="9" t="str">
        <f>RIGHT(VLOOKUP(C168,'EsteSi-AquiSePegaLaData'!C:F,4,0),LEN(VLOOKUP(C168,'EsteSi-AquiSePegaLaData'!C:F,4,0))-LEN(TRIM(C168))-26)</f>
        <v xml:space="preserve"> _x000D_
DELETE FROM crs_EmpresasVsModulos;</v>
      </c>
      <c r="R168" s="6" t="str">
        <f t="shared" si="12"/>
        <v>INSERT INTO mst_QuerysSqlite VALUES('01','167','LIMPIAR TABLA crs_EmpresasVsModulos','0','999','-- Id: 167 / NombreQuery: LIMPIAR TABLA crs_EmpresasVsModulos  _x000D_
DELETE FROM crs_EmpresasVsModulos;','0','NONQUERY','crs_EmpresasVsModulos','DELETE','AC','44363337',GETDATE(),'44363337',GETDATE())</v>
      </c>
    </row>
    <row r="169" spans="1:18" hidden="1" x14ac:dyDescent="0.35">
      <c r="A169" s="1" t="s">
        <v>15</v>
      </c>
      <c r="B169" s="1" t="s">
        <v>660</v>
      </c>
      <c r="C169" s="1" t="s">
        <v>778</v>
      </c>
      <c r="D169" s="1" t="s">
        <v>18</v>
      </c>
      <c r="E169">
        <v>999</v>
      </c>
      <c r="F169" t="str">
        <f t="shared" si="10"/>
        <v>-- Id: 168 / NombreQuery: OBTENER MODULOS X EMPRESA  _x000D_
SELECT EVM.IdModulo,_x000D_
       MO.Dex_x000D_
  FROM crs_EmpresasVsModulos EVM_x000D_
       INNER JOIN_x000D_
       mst_Modulos MO ON EVM.IdModulo = MO.Id_x000D_
 WHERE MO.IdEstado = ''AC'' AND _x000D_
       MO.Id &lt;&gt; 0 AND _x000D_
       EVM.IdEmpresa = ?;</v>
      </c>
      <c r="G169" s="1">
        <f t="shared" si="11"/>
        <v>1</v>
      </c>
      <c r="H169" s="1" t="s">
        <v>135</v>
      </c>
      <c r="I169" s="1" t="s">
        <v>753</v>
      </c>
      <c r="J169" s="1" t="s">
        <v>126</v>
      </c>
      <c r="K169" s="1" t="s">
        <v>24</v>
      </c>
      <c r="L169" s="1" t="s">
        <v>25</v>
      </c>
      <c r="M169" s="1" t="s">
        <v>780</v>
      </c>
      <c r="N169" s="1" t="s">
        <v>25</v>
      </c>
      <c r="O169" s="1" t="s">
        <v>780</v>
      </c>
      <c r="P169">
        <v>16</v>
      </c>
      <c r="Q169" s="9" t="str">
        <f>RIGHT(VLOOKUP(C169,'EsteSi-AquiSePegaLaData'!C:F,4,0),LEN(VLOOKUP(C169,'EsteSi-AquiSePegaLaData'!C:F,4,0))-LEN(TRIM(C169))-26)</f>
        <v xml:space="preserve"> _x000D_
SELECT EVM.IdModulo,_x000D_
       MO.Dex_x000D_
  FROM crs_EmpresasVsModulos EVM_x000D_
       INNER JOIN_x000D_
       mst_Modulos MO ON EVM.IdModulo = MO.Id_x000D_
 WHERE MO.IdEstado = ''AC'' AND _x000D_
       MO.Id &lt;&gt; 0 AND _x000D_
       EVM.IdEmpresa = ?;</v>
      </c>
      <c r="R169" s="6" t="str">
        <f t="shared" si="12"/>
        <v>INSERT INTO mst_QuerysSqlite VALUES('01','168','OBTENER MODULOS X EMPRESA','0','999','-- Id: 168 / NombreQuery: OBTENER MODULOS X EMPRESA  _x000D_
SELECT EVM.IdModulo,_x000D_
       MO.Dex_x000D_
  FROM crs_EmpresasVsModulos EVM_x000D_
       INNER JOIN_x000D_
       mst_Modulos MO ON EVM.IdModulo = MO.Id_x000D_
 WHERE MO.IdEstado = ''''AC'''' AND _x000D_
       MO.Id &lt;&gt; 0 AND _x000D_
       EVM.IdEmpresa = ?;','1','DATATABLE','crs_EmpresasVsModulos','READ','AC','44363337',GETDATE(),'44363337',GETDATE())</v>
      </c>
    </row>
    <row r="170" spans="1:18" hidden="1" x14ac:dyDescent="0.35">
      <c r="A170" s="1" t="s">
        <v>15</v>
      </c>
      <c r="B170" s="1" t="s">
        <v>663</v>
      </c>
      <c r="C170" s="1" t="s">
        <v>1572</v>
      </c>
      <c r="D170" s="1" t="s">
        <v>18</v>
      </c>
      <c r="E170">
        <v>17</v>
      </c>
      <c r="F170" t="str">
        <f t="shared" si="10"/>
        <v>-- Id: 169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170" s="1">
        <f t="shared" si="11"/>
        <v>0</v>
      </c>
      <c r="H170" s="1" t="s">
        <v>21</v>
      </c>
      <c r="I170" s="1" t="s">
        <v>1574</v>
      </c>
      <c r="J170" s="1" t="s">
        <v>23</v>
      </c>
      <c r="K170" s="1" t="s">
        <v>24</v>
      </c>
      <c r="L170" s="1" t="s">
        <v>25</v>
      </c>
      <c r="M170" s="1" t="s">
        <v>101</v>
      </c>
      <c r="N170" s="1" t="s">
        <v>25</v>
      </c>
      <c r="O170" s="1" t="s">
        <v>101</v>
      </c>
      <c r="P170">
        <v>17</v>
      </c>
      <c r="Q170" s="9" t="str">
        <f>RIGHT(VLOOKUP(C170,'EsteSi-AquiSePegaLaData'!C:F,4,0),LEN(VLOOKUP(C170,'EsteSi-AquiSePegaLaData'!C:F,4,0))-LEN(TRIM(C170))-26)</f>
        <v xml:space="preserve">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170" s="6" t="str">
        <f t="shared" si="12"/>
        <v>INSERT INTO mst_QuerysSqlite VALUES('01','169','CREAR TABLA trx_ConfiguracionesDispositivosMoviles','0','17','-- Id: 169 / NombreQuery: CREAR TABLA trx_ConfiguracionesDispositivosMoviles  _x000D_
CREATE TABLE IF NOT EXISTS trx_ConfiguracionesDispositivosMoviles (_x000D_
    IdEmpresa              VARCHAR (2)   NOT NULL,_x000D_
    MacDispositivoMovil    VARCHAR (30)  NOT NULL,_x000D_
    ImeiDispositivoMovil   VARCHAR (30)  NOT NULL,_x000D_
    IdOpcionConfiguracion  VARCHAR (3)   NOT NULL,_x000D_
    Valor                  VARCHAR (300) NOT NULL,_x000D_
    IdEstado               VARCHAR (3)   NOT NULL,_x000D_
    IdUsuarioCrea          VARCHAR (50)  NOT NULL,_x000D_
    FechaHoraCreacion      DATETIME      NOT NULL,_x000D_
    IdUsuarioActualiza     VARCHAR (50)  NOT NULL,_x000D_
    FechaHoraActualizacion DATETIME      NOT NULL,_x000D_
    PRIMARY KEY (_x000D_
        IdEmpresa,_x000D_
        MacDispositivoMovil,_x000D_
        ImeiDispositivoMovil,_x000D_
        IdOpcionConfiguracion_x000D_
    ),_x000D_
    FOREIGN KEY (_x000D_
        IdEmpresa_x000D_
    )_x000D_
    REFERENCES mst_Empresas (Id),_x000D_
    FOREIGN KEY (_x000D_
        IdEmpresa,_x000D_
        MacDispositivoMovil,_x000D_
        ImeiDispositivoMovil_x000D_
    )_x000D_
    REFERENCES mst_DispositivosMoviles (IdEmpresa,_x000D_
    Mac,Imei),_x000D_
    FOREIGN KEY (_x000D_
        IdEmpresa,_x000D_
        IdOpcionConfiguracion_x000D_
    )_x000D_
    REFERENCES mst_OpcionesConfiguracion (IdEmpresa,_x000D_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);','0','NONQUERY','trx_ConfiguracionesDispositivosMoviles','CREATE TABLE','AC','44363337',GETDATE(),'44363337',GETDATE())</v>
      </c>
    </row>
    <row r="171" spans="1:18" hidden="1" x14ac:dyDescent="0.35">
      <c r="A171" s="1" t="s">
        <v>15</v>
      </c>
      <c r="B171" s="1" t="s">
        <v>667</v>
      </c>
      <c r="C171" s="1" t="s">
        <v>1576</v>
      </c>
      <c r="D171" s="1" t="s">
        <v>18</v>
      </c>
      <c r="E171">
        <v>999</v>
      </c>
      <c r="F171" t="str">
        <f t="shared" si="10"/>
        <v>-- Id: 170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v>
      </c>
      <c r="G171" s="1">
        <f t="shared" si="11"/>
        <v>7</v>
      </c>
      <c r="H171" s="1" t="s">
        <v>21</v>
      </c>
      <c r="I171" s="1" t="s">
        <v>1574</v>
      </c>
      <c r="J171" s="1" t="s">
        <v>131</v>
      </c>
      <c r="K171" s="1" t="s">
        <v>24</v>
      </c>
      <c r="L171" s="1" t="s">
        <v>25</v>
      </c>
      <c r="M171" s="1" t="s">
        <v>609</v>
      </c>
      <c r="N171" s="1" t="s">
        <v>25</v>
      </c>
      <c r="O171" s="1" t="s">
        <v>609</v>
      </c>
      <c r="P171">
        <v>17</v>
      </c>
      <c r="Q171" s="9" t="str">
        <f>RIGHT(VLOOKUP(C171,'EsteSi-AquiSePegaLaData'!C:F,4,0),LEN(VLOOKUP(C171,'EsteSi-AquiSePegaLaData'!C:F,4,0))-LEN(TRIM(C171))-26)</f>
        <v xml:space="preserve">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v>
      </c>
      <c r="R171" s="6" t="str">
        <f t="shared" si="12"/>
        <v>INSERT INTO mst_QuerysSqlite VALUES('01','170','ACTUALIZAR trx_ConfiguracionesDispositivosMoviles','0','999','-- Id: 170 / NombreQuery: ACTUALIZAR trx_ConfiguracionesDispositivosMoviles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?;','7','NONQUERY','trx_ConfiguracionesDispositivosMoviles','UPDATE','AC','44363337',GETDATE(),'44363337',GETDATE())</v>
      </c>
    </row>
    <row r="172" spans="1:18" s="2" customFormat="1" hidden="1" x14ac:dyDescent="0.35">
      <c r="A172" s="2" t="s">
        <v>15</v>
      </c>
      <c r="B172" s="1" t="s">
        <v>670</v>
      </c>
      <c r="C172" s="2" t="s">
        <v>1579</v>
      </c>
      <c r="D172" s="2" t="s">
        <v>18</v>
      </c>
      <c r="E172" s="3">
        <v>999</v>
      </c>
      <c r="F172" s="3" t="str">
        <f t="shared" si="10"/>
        <v>-- Id: 171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v>
      </c>
      <c r="G172" s="1">
        <f t="shared" si="11"/>
        <v>8</v>
      </c>
      <c r="H172" s="2" t="s">
        <v>124</v>
      </c>
      <c r="I172" s="2" t="s">
        <v>1574</v>
      </c>
      <c r="J172" s="2" t="s">
        <v>126</v>
      </c>
      <c r="K172" s="2" t="s">
        <v>24</v>
      </c>
      <c r="L172" s="2" t="s">
        <v>25</v>
      </c>
      <c r="M172" s="2" t="s">
        <v>616</v>
      </c>
      <c r="N172" s="2" t="s">
        <v>25</v>
      </c>
      <c r="O172" s="2" t="s">
        <v>616</v>
      </c>
      <c r="P172" s="3">
        <v>17</v>
      </c>
      <c r="Q172" s="9" t="str">
        <f>RIGHT(VLOOKUP(C172,'EsteSi-AquiSePegaLaData'!C:F,4,0),LEN(VLOOKUP(C172,'EsteSi-AquiSePegaLaData'!C:F,4,0))-LEN(TRIM(C172))-26)</f>
        <v xml:space="preserve">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v>
      </c>
      <c r="R172" s="3" t="str">
        <f t="shared" si="12"/>
        <v>INSERT INTO mst_QuerysSqlite VALUES('01','171','ACTUALIZAR trx_ConfiguracionesDispositivosMoviles X DESCRIPCION','0','999','-- Id: 171 / NombreQuery: ACTUALIZAR trx_ConfiguracionesDispositivosMoviles X DESCRIPCION  _x000D_
UPDATE trx_ConfiguracionesDispositivosMoviles_x000D_
   SET Valor = ?,-- VARCHAR (300) NOT NULL,_x000D_
       IdEstado = ?,-- VARCHAR (3)   NOT NULL,_x000D_
       IdUsuarioActualiza = ?,-- VARCHAR (50)  NOT NULL,_x000D_
       FechaHoraActualizacion = DATETIME(''''now'''',_x000D_
                                         ''''localtime'''')-- DATETIME      NOT NULL, _x000D_
 WHERE IdEmpresa = ? AND _x000D_
       MacDispositivoMovil = ? AND _x000D_
	   ImeiDispositivoMovil = ? AND _x000D_
       IdOpcionConfiguracion = (_x000D_
                                  SELECT Id_x000D_
                                    FROM mst_OpcionesConfiguracion_x000D_
                                   WHERE IdEmpresa = ? AND _x000D_
                                         Dex = ?_x000D_
                                   LIMIT 1_x000D_
                               );','8','SCALAR','trx_ConfiguracionesDispositivosMoviles','READ','AC','44363337',GETDATE(),'44363337',GETDATE())</v>
      </c>
    </row>
    <row r="173" spans="1:18" hidden="1" x14ac:dyDescent="0.35">
      <c r="A173" s="1" t="s">
        <v>15</v>
      </c>
      <c r="B173" s="1" t="s">
        <v>674</v>
      </c>
      <c r="C173" s="1" t="s">
        <v>1582</v>
      </c>
      <c r="D173" s="1" t="s">
        <v>18</v>
      </c>
      <c r="E173">
        <v>999</v>
      </c>
      <c r="F173" t="str">
        <f t="shared" si="10"/>
        <v xml:space="preserve">-- Id: 172 / NombreQuery: DESCARGAR DATA trx_ConfiguracionesDispositivosMoviles  _x000D_
EXEC sp_Dgm_Gen_ObtenerConfiguracionesDispositivoMovil </v>
      </c>
      <c r="G173" s="1">
        <f t="shared" si="11"/>
        <v>0</v>
      </c>
      <c r="H173" s="1" t="s">
        <v>135</v>
      </c>
      <c r="I173" s="1" t="s">
        <v>1574</v>
      </c>
      <c r="J173" s="1" t="s">
        <v>126</v>
      </c>
      <c r="K173" s="1" t="s">
        <v>24</v>
      </c>
      <c r="L173" s="1" t="s">
        <v>25</v>
      </c>
      <c r="M173" s="1" t="s">
        <v>616</v>
      </c>
      <c r="N173" s="1" t="s">
        <v>25</v>
      </c>
      <c r="O173" s="1" t="s">
        <v>616</v>
      </c>
      <c r="P173">
        <v>17</v>
      </c>
      <c r="Q173" s="9" t="str">
        <f>RIGHT(VLOOKUP(C173,'EsteSi-AquiSePegaLaData'!C:F,4,0),LEN(VLOOKUP(C173,'EsteSi-AquiSePegaLaData'!C:F,4,0))-LEN(TRIM(C173))-26)</f>
        <v xml:space="preserve"> _x000D_
EXEC sp_Dgm_Gen_ObtenerConfiguracionesDispositivoMovil </v>
      </c>
      <c r="R173" s="6" t="str">
        <f t="shared" si="12"/>
        <v>INSERT INTO mst_QuerysSqlite VALUES('01','172','DESCARGAR DATA trx_ConfiguracionesDispositivosMoviles','0','999','-- Id: 172 / NombreQuery: DESCARGAR DATA trx_ConfiguracionesDispositivosMoviles  _x000D_
EXEC sp_Dgm_Gen_ObtenerConfiguracionesDispositivoMovil ','0','DATATABLE','trx_ConfiguracionesDispositivosMoviles','READ','AC','44363337',GETDATE(),'44363337',GETDATE())</v>
      </c>
    </row>
    <row r="174" spans="1:18" hidden="1" x14ac:dyDescent="0.35">
      <c r="A174" s="1" t="s">
        <v>15</v>
      </c>
      <c r="B174" s="1" t="s">
        <v>677</v>
      </c>
      <c r="C174" s="1" t="s">
        <v>1585</v>
      </c>
      <c r="D174" s="1" t="s">
        <v>18</v>
      </c>
      <c r="E174">
        <v>999</v>
      </c>
      <c r="F174" t="str">
        <f t="shared" si="10"/>
        <v>-- Id: 173 / NombreQuery: ELIMINAR TABLA trx_ConfiguracionesDispositivosMoviles  _x000D_
DROP TABLE IF EXISTS trx_ConfiguracionesDispositivosMoviles;</v>
      </c>
      <c r="G174" s="1">
        <f t="shared" si="11"/>
        <v>0</v>
      </c>
      <c r="H174" s="1" t="s">
        <v>21</v>
      </c>
      <c r="I174" s="1" t="s">
        <v>1574</v>
      </c>
      <c r="J174" s="1" t="s">
        <v>148</v>
      </c>
      <c r="K174" s="1" t="s">
        <v>24</v>
      </c>
      <c r="L174" s="1" t="s">
        <v>25</v>
      </c>
      <c r="M174" s="1" t="s">
        <v>623</v>
      </c>
      <c r="N174" s="1" t="s">
        <v>25</v>
      </c>
      <c r="O174" s="1" t="s">
        <v>623</v>
      </c>
      <c r="P174">
        <v>17</v>
      </c>
      <c r="Q174" s="9" t="str">
        <f>RIGHT(VLOOKUP(C174,'EsteSi-AquiSePegaLaData'!C:F,4,0),LEN(VLOOKUP(C174,'EsteSi-AquiSePegaLaData'!C:F,4,0))-LEN(TRIM(C174))-26)</f>
        <v xml:space="preserve"> _x000D_
DROP TABLE IF EXISTS trx_ConfiguracionesDispositivosMoviles;</v>
      </c>
      <c r="R174" s="6" t="str">
        <f t="shared" si="12"/>
        <v>INSERT INTO mst_QuerysSqlite VALUES('01','173','ELIMINAR TABLA trx_ConfiguracionesDispositivosMoviles','0','999','-- Id: 173 / NombreQuery: ELIMINAR TABLA trx_ConfiguracionesDispositivosMoviles  _x000D_
DROP TABLE IF EXISTS trx_ConfiguracionesDispositivosMoviles;','0','NONQUERY','trx_ConfiguracionesDispositivosMoviles','DELETE TABLE','AC','44363337',GETDATE(),'44363337',GETDATE())</v>
      </c>
    </row>
    <row r="175" spans="1:18" hidden="1" x14ac:dyDescent="0.35">
      <c r="A175" s="1" t="s">
        <v>15</v>
      </c>
      <c r="B175" s="1" t="s">
        <v>681</v>
      </c>
      <c r="C175" s="1" t="s">
        <v>1588</v>
      </c>
      <c r="D175" s="1" t="s">
        <v>18</v>
      </c>
      <c r="E175">
        <v>999</v>
      </c>
      <c r="F175" t="str">
        <f t="shared" si="10"/>
        <v>-- Id: 174 / NombreQuery: ELIMINAR trx_ConfiguracionesDispositivosMoviles  _x000D_
DELETE FROM trx_ConfiguracionesDispositivosMoviles_x000D_
      WHERE IdEmpresa = ? AND _x000D_
            MacDispositivoMovil = ? AND _x000D_
            IdOpcionConfiguracion = ?;</v>
      </c>
      <c r="G175" s="1">
        <f t="shared" si="11"/>
        <v>3</v>
      </c>
      <c r="H175" s="1" t="s">
        <v>21</v>
      </c>
      <c r="I175" s="1" t="s">
        <v>1574</v>
      </c>
      <c r="J175" s="1" t="s">
        <v>143</v>
      </c>
      <c r="K175" s="1" t="s">
        <v>24</v>
      </c>
      <c r="L175" s="1" t="s">
        <v>25</v>
      </c>
      <c r="M175" s="1" t="s">
        <v>623</v>
      </c>
      <c r="N175" s="1" t="s">
        <v>25</v>
      </c>
      <c r="O175" s="1" t="s">
        <v>623</v>
      </c>
      <c r="P175">
        <v>17</v>
      </c>
      <c r="Q175" s="9" t="str">
        <f>RIGHT(VLOOKUP(C175,'EsteSi-AquiSePegaLaData'!C:F,4,0),LEN(VLOOKUP(C175,'EsteSi-AquiSePegaLaData'!C:F,4,0))-LEN(TRIM(C175))-26)</f>
        <v xml:space="preserve"> _x000D_
DELETE FROM trx_ConfiguracionesDispositivosMoviles_x000D_
      WHERE IdEmpresa = ? AND _x000D_
            MacDispositivoMovil = ? AND _x000D_
            IdOpcionConfiguracion = ?;</v>
      </c>
      <c r="R175" s="6" t="str">
        <f t="shared" si="12"/>
        <v>INSERT INTO mst_QuerysSqlite VALUES('01','174','ELIMINAR trx_ConfiguracionesDispositivosMoviles','0','999','-- Id: 174 / NombreQuery: ELIMINAR trx_ConfiguracionesDispositivosMoviles  _x000D_
DELETE FROM trx_ConfiguracionesDispositivosMoviles_x000D_
      WHERE IdEmpresa = ? AND _x000D_
            MacDispositivoMovil = ? AND _x000D_
            IdOpcionConfiguracion = ?;','3','NONQUERY','trx_ConfiguracionesDispositivosMoviles','DELETE','AC','44363337',GETDATE(),'44363337',GETDATE())</v>
      </c>
    </row>
    <row r="176" spans="1:18" hidden="1" x14ac:dyDescent="0.35">
      <c r="A176" s="1" t="s">
        <v>15</v>
      </c>
      <c r="B176" s="1" t="s">
        <v>684</v>
      </c>
      <c r="C176" s="1" t="s">
        <v>1591</v>
      </c>
      <c r="D176" s="1" t="s">
        <v>18</v>
      </c>
      <c r="E176">
        <v>999</v>
      </c>
      <c r="F176" t="str">
        <f t="shared" si="10"/>
        <v>-- Id: 175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v>
      </c>
      <c r="G176" s="1">
        <f t="shared" si="11"/>
        <v>5</v>
      </c>
      <c r="H176" s="1" t="s">
        <v>124</v>
      </c>
      <c r="I176" s="1" t="s">
        <v>1574</v>
      </c>
      <c r="J176" s="1" t="s">
        <v>126</v>
      </c>
      <c r="K176" s="1" t="s">
        <v>24</v>
      </c>
      <c r="L176" s="1" t="s">
        <v>25</v>
      </c>
      <c r="M176" s="1" t="s">
        <v>630</v>
      </c>
      <c r="N176" s="1" t="s">
        <v>25</v>
      </c>
      <c r="O176" s="1" t="s">
        <v>630</v>
      </c>
      <c r="P176">
        <v>17</v>
      </c>
      <c r="Q176" s="9" t="str">
        <f>RIGHT(VLOOKUP(C176,'EsteSi-AquiSePegaLaData'!C:F,4,0),LEN(VLOOKUP(C176,'EsteSi-AquiSePegaLaData'!C:F,4,0))-LEN(TRIM(C176))-26)</f>
        <v xml:space="preserve">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v>
      </c>
      <c r="R176" s="6" t="str">
        <f t="shared" si="12"/>
        <v>INSERT INTO mst_QuerysSqlite VALUES('01','175','EXISTE VALOR trx_ConfiguracionesDispositivosMoviles','0','999','-- Id: 175 / NombreQuery: EXISTE VALOR trx_ConfiguracionesDispositivosMoviles  _x000D_
SELECT CASE WHEN COUNT( * ) = 1 THEN ''''TRUE'''' ELSE ''''FALSE'''' END Existe_x000D_
  FROM trx_ConfiguracionesDispositivosMoviles_x000D_
 WHERE IdEmpresa = ? AND _x000D_
       MacDispositivoMovil = ? AND _x000D_
	   ImeiDispositivoMovil = ? AND _x000D_
       IdOpcionConfiguracion = (_x000D_
                                  SELECT Id_x000D_
                                    FROM mst_OpcionesConfiguracion_x000D_
                                   WHERE IdEmpresa = ? AND _x000D_
                                         Dex = ?_x000D_
                                   LIMIT 1_x000D_
                               );','5','SCALAR','trx_ConfiguracionesDispositivosMoviles','READ','AC','44363337',GETDATE(),'44363337',GETDATE())</v>
      </c>
    </row>
    <row r="177" spans="1:18" hidden="1" x14ac:dyDescent="0.35">
      <c r="A177" s="1" t="s">
        <v>15</v>
      </c>
      <c r="B177" s="1" t="s">
        <v>688</v>
      </c>
      <c r="C177" s="1" t="s">
        <v>1594</v>
      </c>
      <c r="D177" s="1" t="s">
        <v>18</v>
      </c>
      <c r="E177">
        <v>999</v>
      </c>
      <c r="F177" t="str">
        <f t="shared" si="10"/>
        <v>-- Id: 176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G177" s="1">
        <f t="shared" si="11"/>
        <v>8</v>
      </c>
      <c r="H177" s="1" t="s">
        <v>21</v>
      </c>
      <c r="I177" s="1" t="s">
        <v>1574</v>
      </c>
      <c r="J177" s="1" t="s">
        <v>152</v>
      </c>
      <c r="K177" s="1" t="s">
        <v>24</v>
      </c>
      <c r="L177" s="1" t="s">
        <v>25</v>
      </c>
      <c r="M177" s="1" t="s">
        <v>634</v>
      </c>
      <c r="N177" s="1" t="s">
        <v>25</v>
      </c>
      <c r="O177" s="1" t="s">
        <v>634</v>
      </c>
      <c r="P177">
        <v>17</v>
      </c>
      <c r="Q177" s="9" t="str">
        <f>RIGHT(VLOOKUP(C177,'EsteSi-AquiSePegaLaData'!C:F,4,0),LEN(VLOOKUP(C177,'EsteSi-AquiSePegaLaData'!C:F,4,0))-LEN(TRIM(C177))-26)</f>
        <v xml:space="preserve">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v>
      </c>
      <c r="R177" s="6" t="str">
        <f t="shared" si="12"/>
        <v>INSERT INTO mst_QuerysSqlite VALUES('01','176','INSERTAR trx_ConfiguracionesDispositivosMoviles','0','999','-- Id: 176 / NombreQuery: INSERTAR trx_ConfiguracionesDispositivosMoviles  _x000D_
INSERT INTO trx_ConfiguracionesDispositivosMoviles VALUES (_x000D_
                                          ?,-- IdEmpresa,_x000D_
                                          ?,-- MacDispositivoMovil,_x000D_
										  ?,-- ImeiDispositivoMovil,_x000D_
                                          ?,-- IdOpcionConfiguracion  VARCHAR (3)   NOT NULL,_x000D_
                                          ?,-- Valor                  VARCHAR (300) NOT NULL,_x000D_
                                          ?,-- IdEstado               VARCHAR (3)   NOT NULL,_x000D_
                                          ?,-- IdUsuarioCrea          VARCHAR (50)  NOT NULL,_x000D_
                                          DATETIME(''''now'''',_x000D_
                                                   ''''localtime''''),-- FechaHoraCreacion      DATETIME      NOT NULL,_x000D_
                                          ?,-- IdUsuarioActualiza     VARCHAR (50)  NOT NULL,_x000D_
                                          DATETIME(''''now'''',_x000D_
                                                   ''''localtime'''')-- FechaHoraActualizacion DATETIME      NOT NULL, _x000D_
                                       );','8','NONQUERY','trx_ConfiguracionesDispositivosMoviles','CREATE','AC','44363337',GETDATE(),'44363337',GETDATE())</v>
      </c>
    </row>
    <row r="178" spans="1:18" hidden="1" x14ac:dyDescent="0.35">
      <c r="A178" s="1" t="s">
        <v>15</v>
      </c>
      <c r="B178" s="1" t="s">
        <v>691</v>
      </c>
      <c r="C178" s="1" t="s">
        <v>1597</v>
      </c>
      <c r="D178" s="1" t="s">
        <v>18</v>
      </c>
      <c r="E178">
        <v>999</v>
      </c>
      <c r="F178" t="str">
        <f t="shared" si="10"/>
        <v>-- Id: 177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v>
      </c>
      <c r="G178" s="1">
        <f t="shared" si="11"/>
        <v>8</v>
      </c>
      <c r="H178" s="1" t="s">
        <v>124</v>
      </c>
      <c r="I178" s="1" t="s">
        <v>1574</v>
      </c>
      <c r="J178" s="1" t="s">
        <v>126</v>
      </c>
      <c r="K178" s="1" t="s">
        <v>24</v>
      </c>
      <c r="L178" s="1" t="s">
        <v>25</v>
      </c>
      <c r="M178" s="1" t="s">
        <v>634</v>
      </c>
      <c r="N178" s="1" t="s">
        <v>25</v>
      </c>
      <c r="O178" s="1" t="s">
        <v>634</v>
      </c>
      <c r="P178">
        <v>17</v>
      </c>
      <c r="Q178" s="9" t="str">
        <f>RIGHT(VLOOKUP(C178,'EsteSi-AquiSePegaLaData'!C:F,4,0),LEN(VLOOKUP(C178,'EsteSi-AquiSePegaLaData'!C:F,4,0))-LEN(TRIM(C178))-26)</f>
        <v xml:space="preserve">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v>
      </c>
      <c r="R178" s="6" t="str">
        <f t="shared" si="12"/>
        <v>INSERT INTO mst_QuerysSqlite VALUES('01','177','INSERTAR VALOR trx_ConfiguracionesDispositivosMoviles','0','999','-- Id: 177 / NombreQuery: INSERTAR VALOR trx_ConfiguracionesDispositivosMoviles  _x000D_
INSERT INTO trx_ConfiguracionesDispositivosMoviles VALUES (_x000D_
                                          ?,_x000D_
                                          ?,_x000D_
                                          ?,_x000D_
                                          (_x000D_
                                             SELECT Id_x000D_
                                               FROM mst_OpcionesConfiguracion_x000D_
                                              WHERE IdEmpresa = ? AND _x000D_
                                                    Dex = ?_x000D_
                                              LIMIT 1_x000D_
                                          ),_x000D_
                                          ?,_x000D_
                                          ''''AC'''',_x000D_
                                          ?,_x000D_
                                          DATETIME(''''now'''',_x000D_
                                                   ''''localtime''''),_x000D_
                                          ?,_x000D_
                                          DATETIME(''''now'''',_x000D_
                                                   ''''localtime'''') _x000D_
                                       );','8','SCALAR','trx_ConfiguracionesDispositivosMoviles','READ','AC','44363337',GETDATE(),'44363337',GETDATE())</v>
      </c>
    </row>
    <row r="179" spans="1:18" hidden="1" x14ac:dyDescent="0.35">
      <c r="A179" s="1" t="s">
        <v>15</v>
      </c>
      <c r="B179" s="1" t="s">
        <v>695</v>
      </c>
      <c r="C179" s="1" t="s">
        <v>1600</v>
      </c>
      <c r="D179" s="1" t="s">
        <v>18</v>
      </c>
      <c r="E179">
        <v>999</v>
      </c>
      <c r="F179" t="str">
        <f t="shared" si="10"/>
        <v>-- Id: 178 / NombreQuery: LIMPIAR TABLA trx_ConfiguracionesDispositivosMoviles  _x000D_
DELETE FROM trx_ConfiguracionesDispositivosMoviles;</v>
      </c>
      <c r="G179" s="1">
        <f t="shared" si="11"/>
        <v>0</v>
      </c>
      <c r="H179" s="1" t="s">
        <v>21</v>
      </c>
      <c r="I179" s="1" t="s">
        <v>1574</v>
      </c>
      <c r="J179" s="1" t="s">
        <v>143</v>
      </c>
      <c r="K179" s="1" t="s">
        <v>24</v>
      </c>
      <c r="L179" s="1" t="s">
        <v>25</v>
      </c>
      <c r="M179" s="1" t="s">
        <v>641</v>
      </c>
      <c r="N179" s="1" t="s">
        <v>25</v>
      </c>
      <c r="O179" s="1" t="s">
        <v>641</v>
      </c>
      <c r="P179">
        <v>17</v>
      </c>
      <c r="Q179" s="9" t="str">
        <f>RIGHT(VLOOKUP(C179,'EsteSi-AquiSePegaLaData'!C:F,4,0),LEN(VLOOKUP(C179,'EsteSi-AquiSePegaLaData'!C:F,4,0))-LEN(TRIM(C179))-26)</f>
        <v xml:space="preserve"> _x000D_
DELETE FROM trx_ConfiguracionesDispositivosMoviles;</v>
      </c>
      <c r="R179" s="6" t="str">
        <f t="shared" si="12"/>
        <v>INSERT INTO mst_QuerysSqlite VALUES('01','178','LIMPIAR TABLA trx_ConfiguracionesDispositivosMoviles','0','999','-- Id: 178 / NombreQuery: LIMPIAR TABLA trx_ConfiguracionesDispositivosMoviles  _x000D_
DELETE FROM trx_ConfiguracionesDispositivosMoviles;','0','NONQUERY','trx_ConfiguracionesDispositivosMoviles','DELETE','AC','44363337',GETDATE(),'44363337',GETDATE())</v>
      </c>
    </row>
    <row r="180" spans="1:18" hidden="1" x14ac:dyDescent="0.35">
      <c r="A180" s="1" t="s">
        <v>15</v>
      </c>
      <c r="B180" s="1" t="s">
        <v>698</v>
      </c>
      <c r="C180" s="1" t="s">
        <v>1603</v>
      </c>
      <c r="D180" s="1" t="s">
        <v>18</v>
      </c>
      <c r="E180">
        <v>999</v>
      </c>
      <c r="F180" t="str">
        <f t="shared" si="10"/>
        <v>-- Id: 179 / NombreQuery: LISTAR trx_ConfiguracionesDispositivosMoviles  _x000D_
SELECT *_x000D_
  FROM trx_ConfiguracionesDispositivosMoviles;</v>
      </c>
      <c r="G180" s="1">
        <f t="shared" si="11"/>
        <v>0</v>
      </c>
      <c r="H180" s="1" t="s">
        <v>135</v>
      </c>
      <c r="I180" s="1" t="s">
        <v>1574</v>
      </c>
      <c r="J180" s="1" t="s">
        <v>126</v>
      </c>
      <c r="K180" s="1" t="s">
        <v>24</v>
      </c>
      <c r="L180" s="1" t="s">
        <v>25</v>
      </c>
      <c r="M180" s="1" t="s">
        <v>641</v>
      </c>
      <c r="N180" s="1" t="s">
        <v>25</v>
      </c>
      <c r="O180" s="1" t="s">
        <v>641</v>
      </c>
      <c r="P180">
        <v>17</v>
      </c>
      <c r="Q180" s="9" t="str">
        <f>RIGHT(VLOOKUP(C180,'EsteSi-AquiSePegaLaData'!C:F,4,0),LEN(VLOOKUP(C180,'EsteSi-AquiSePegaLaData'!C:F,4,0))-LEN(TRIM(C180))-26)</f>
        <v xml:space="preserve"> _x000D_
SELECT *_x000D_
  FROM trx_ConfiguracionesDispositivosMoviles;</v>
      </c>
      <c r="R180" s="6" t="str">
        <f t="shared" si="12"/>
        <v>INSERT INTO mst_QuerysSqlite VALUES('01','179','LISTAR trx_ConfiguracionesDispositivosMoviles','0','999','-- Id: 179 / NombreQuery: LISTAR trx_ConfiguracionesDispositivosMoviles  _x000D_
SELECT *_x000D_
  FROM trx_ConfiguracionesDispositivosMoviles;','0','DATATABLE','trx_ConfiguracionesDispositivosMoviles','READ','AC','44363337',GETDATE(),'44363337',GETDATE())</v>
      </c>
    </row>
    <row r="181" spans="1:18" hidden="1" x14ac:dyDescent="0.35">
      <c r="A181" s="1" t="s">
        <v>15</v>
      </c>
      <c r="B181" s="1" t="s">
        <v>702</v>
      </c>
      <c r="C181" s="1" t="s">
        <v>1606</v>
      </c>
      <c r="D181" s="1" t="s">
        <v>18</v>
      </c>
      <c r="E181">
        <v>999</v>
      </c>
      <c r="F181" t="str">
        <f t="shared" si="10"/>
        <v>-- Id: 180 / NombreQuery: OBTENER trx_ConfiguracionesDispositivosMoviles  _x000D_
SELECT *_x000D_
  FROM trx_ConfiguracionesDispositivosMoviles_x000D_
 WHERE IdEmpresa = ? AND _x000D_
       MacDispositivoMovil = ? AND _x000D_
       IdOpcionConfiguracion = ?;</v>
      </c>
      <c r="G181" s="1">
        <f t="shared" si="11"/>
        <v>3</v>
      </c>
      <c r="H181" s="1" t="s">
        <v>135</v>
      </c>
      <c r="I181" s="1" t="s">
        <v>1574</v>
      </c>
      <c r="J181" s="1" t="s">
        <v>126</v>
      </c>
      <c r="K181" s="1" t="s">
        <v>24</v>
      </c>
      <c r="L181" s="1" t="s">
        <v>25</v>
      </c>
      <c r="M181" s="1" t="s">
        <v>648</v>
      </c>
      <c r="N181" s="1" t="s">
        <v>25</v>
      </c>
      <c r="O181" s="1" t="s">
        <v>648</v>
      </c>
      <c r="P181">
        <v>17</v>
      </c>
      <c r="Q181" s="9" t="str">
        <f>RIGHT(VLOOKUP(C181,'EsteSi-AquiSePegaLaData'!C:F,4,0),LEN(VLOOKUP(C181,'EsteSi-AquiSePegaLaData'!C:F,4,0))-LEN(TRIM(C181))-26)</f>
        <v xml:space="preserve"> _x000D_
SELECT *_x000D_
  FROM trx_ConfiguracionesDispositivosMoviles_x000D_
 WHERE IdEmpresa = ? AND _x000D_
       MacDispositivoMovil = ? AND _x000D_
       IdOpcionConfiguracion = ?;</v>
      </c>
      <c r="R181" s="6" t="str">
        <f t="shared" si="12"/>
        <v>INSERT INTO mst_QuerysSqlite VALUES('01','180','OBTENER trx_ConfiguracionesDispositivosMoviles','0','999','-- Id: 180 / NombreQuery: OBTENER trx_ConfiguracionesDispositivosMoviles  _x000D_
SELECT *_x000D_
  FROM trx_ConfiguracionesDispositivosMoviles_x000D_
 WHERE IdEmpresa = ? AND _x000D_
       MacDispositivoMovil = ? AND _x000D_
       IdOpcionConfiguracion = ?;','3','DATATABLE','trx_ConfiguracionesDispositivosMoviles','READ','AC','44363337',GETDATE(),'44363337',GETDATE())</v>
      </c>
    </row>
    <row r="182" spans="1:18" hidden="1" x14ac:dyDescent="0.35">
      <c r="A182" s="1" t="s">
        <v>15</v>
      </c>
      <c r="B182" s="1" t="s">
        <v>706</v>
      </c>
      <c r="C182" s="16" t="s">
        <v>1226</v>
      </c>
      <c r="D182" s="1" t="s">
        <v>18</v>
      </c>
      <c r="E182">
        <v>999</v>
      </c>
      <c r="F182" t="str">
        <f t="shared" si="10"/>
        <v>--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G182" s="1">
        <f t="shared" si="11"/>
        <v>0</v>
      </c>
      <c r="H182" s="1" t="s">
        <v>124</v>
      </c>
      <c r="I182" s="1" t="s">
        <v>1574</v>
      </c>
      <c r="J182" s="1" t="s">
        <v>126</v>
      </c>
      <c r="K182" s="1" t="s">
        <v>24</v>
      </c>
      <c r="L182" s="1" t="s">
        <v>25</v>
      </c>
      <c r="M182" s="1" t="s">
        <v>648</v>
      </c>
      <c r="N182" s="1" t="s">
        <v>25</v>
      </c>
      <c r="O182" s="1" t="s">
        <v>648</v>
      </c>
      <c r="P182">
        <v>17</v>
      </c>
      <c r="Q182" s="9" t="str">
        <f>RIGHT(VLOOKUP(C182,'EsteSi-AquiSePegaLaData'!C:F,4,0),LEN(VLOOKUP(C182,'EsteSi-AquiSePegaLaData'!C:F,4,0))-LEN(TRIM(C182))-26)</f>
        <v xml:space="preserve"> 
SELECT
    CASE
        WHEN (
            SELECT
                CDM.Valor
            FROM
                trx_ConfiguracionesDispositivosMoviles CDM
                INNER JOIN mst_OpcionesConfiguracion OC ON CDM.IdEmpresa = OC.IdEmpresa
                AND CDM.IdOpcionConfiguracion = OC.Id
            WHERE
                OC.Dex = ''EXISTE_DATA_PENDIENTE''
        ) = ''TRUE'' THEN ''TRUE''
        ELSE ''FALSE''
    END AS EXISTE_DATA_PENDIENTE;</v>
      </c>
      <c r="R182" s="6" t="str">
        <f t="shared" si="12"/>
        <v>INSERT INTO mst_QuerysSqlite VALUES('01','181','EXISTE DATA PENDIENTE DE ENVIAR','0','999','-- Id: 181 / NombreQuery: EXISTE DATA PENDIENTE DE ENVIAR  
SELECT
    CASE
        WHEN (
            SELECT
                CDM.Valor
            FROM
                trx_ConfiguracionesDispositivosMoviles CDM
                INNER JOIN mst_OpcionesConfiguracion OC ON CDM.IdEmpresa = OC.IdEmpresa
                AND CDM.IdOpcionConfiguracion = OC.Id
            WHERE
                OC.Dex = ''''EXISTE_DATA_PENDIENTE''''
        ) = ''''TRUE'''' THEN ''''TRUE''''
        ELSE ''''FALSE''''
    END AS EXISTE_DATA_PENDIENTE;','0','SCALAR','trx_ConfiguracionesDispositivosMoviles','READ','AC','44363337',GETDATE(),'44363337',GETDATE())</v>
      </c>
    </row>
    <row r="183" spans="1:18" x14ac:dyDescent="0.35">
      <c r="A183" s="1" t="s">
        <v>15</v>
      </c>
      <c r="B183" s="1" t="s">
        <v>709</v>
      </c>
      <c r="C183" s="1" t="s">
        <v>83</v>
      </c>
      <c r="D183" s="1" t="s">
        <v>19</v>
      </c>
      <c r="E183">
        <v>19</v>
      </c>
      <c r="F183" t="str">
        <f t="shared" ref="F183:F231" si="13">CONCATENATE("-- Id: ",B183," / NombreQuery: ",C183," ",Q183)</f>
        <v>-- Id: 182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G183" s="1">
        <f t="shared" si="11"/>
        <v>0</v>
      </c>
      <c r="H183" s="1" t="s">
        <v>21</v>
      </c>
      <c r="I183" s="1" t="s">
        <v>86</v>
      </c>
      <c r="J183" s="1" t="s">
        <v>23</v>
      </c>
      <c r="K183" s="1" t="s">
        <v>24</v>
      </c>
      <c r="L183" s="1" t="s">
        <v>25</v>
      </c>
      <c r="M183" s="1" t="s">
        <v>81</v>
      </c>
      <c r="N183" s="1" t="s">
        <v>25</v>
      </c>
      <c r="O183" s="1" t="s">
        <v>81</v>
      </c>
      <c r="P183">
        <v>19</v>
      </c>
      <c r="Q183" s="9" t="str">
        <f>RIGHT(VLOOKUP(C183,'EsteSi-AquiSePegaLaData'!C:F,4,0),LEN(VLOOKUP(C183,'EsteSi-AquiSePegaLaData'!C:F,4,0))-LEN(TRIM(C183))-26)</f>
        <v xml:space="preserve">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v>
      </c>
      <c r="R183" s="6" t="str">
        <f t="shared" si="12"/>
        <v>INSERT INTO mst_QuerysSqlite VALUES('01','182','CREAR TABLA trx_Tareos','1','19','-- Id: 182 / NombreQuery: CREAR TABLA trx_Tareos  _x000D_
CREATE TABLE IF NOT EXISTS trx_Tareos_x000D_
(IdEmpresa              VARCHAR(2),_x000D_
 Id                     VARCHAR(12),_x000D_
 Fecha                  DATE         NOT NULL,_x000D_
 IdTurno                CHAR         NOT NULL,_x000D_
 IdEstado               VARCHAR(3)   NOT NULL,_x000D_
 IdUsuarioCrea          VARCHAR(50),_x000D_
 FechaHoraCreacion      DATETIME,_x000D_
 IdUsuarioActualiza     VARCHAR(50),_x000D_
 FechaHoraActualizacion DATETIME,_x000D_
 FechaHoraTransferencia DATETIME,_x000D_
 TotalHoras             NUMERIC(6,2),_x000D_
 TotalRendimientos      NUMERIC(6,2),_x000D_
 TotalDetalles          INT,_x000D_
 Observaciones          VARCHAR(500),_x000D_
PRIMARY KEY_x000D_
(IdEmpresa,_x000D_
Id),_x000D_
FOREIGN KEY_x000D_
(IdEmpresa)_x000D_
REFERENCES mst_Empresas(Id),_x000D_
FOREIGN KEY_x000D_
(Fecha)_x000D_
REFERENCES mst_Dias(Dia),_x000D_
FOREIGN KEY_x000D_
(IdEmpresa,_x000D_
IdTurno)_x000D_
REFERENCES mst_Turnos(IdEmpresa,_x000D_
Id),_x000D_
FOREIGN KEY_x000D_
(IdEstado)_x000D_
REFERENCES mst_Estados(Id),_x000D_
FOREIGN KEY_x000D_
(IdEmpresa,_x000D_
IdUsuarioCrea)_x000D_
REFERENCES mst_Usuarios(IdEmpresa,_x000D_
Id),_x000D_
FOREIGN KEY_x000D_
(IdEmpresa,_x000D_
IdUsuarioActualiza)_x000D_
REFERENCES mst_Usuarios(IdEmpresa,_x000D_
Id));','0','NONQUERY','trx_Tareos','CREATE TABLE','AC','44363337',GETDATE(),'44363337',GETDATE())</v>
      </c>
    </row>
    <row r="184" spans="1:18" x14ac:dyDescent="0.35">
      <c r="A184" s="1" t="s">
        <v>15</v>
      </c>
      <c r="B184" s="1" t="s">
        <v>713</v>
      </c>
      <c r="C184" s="1" t="s">
        <v>675</v>
      </c>
      <c r="D184" s="1" t="s">
        <v>19</v>
      </c>
      <c r="E184">
        <v>999</v>
      </c>
      <c r="F184" t="str">
        <f t="shared" si="13"/>
        <v>-- Id: 183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G184" s="1">
        <f t="shared" si="11"/>
        <v>11</v>
      </c>
      <c r="H184" s="1" t="s">
        <v>21</v>
      </c>
      <c r="I184" s="1" t="s">
        <v>86</v>
      </c>
      <c r="J184" s="1" t="s">
        <v>131</v>
      </c>
      <c r="K184" s="1" t="s">
        <v>24</v>
      </c>
      <c r="L184" s="1" t="s">
        <v>25</v>
      </c>
      <c r="M184" s="1" t="s">
        <v>673</v>
      </c>
      <c r="N184" s="1" t="s">
        <v>25</v>
      </c>
      <c r="O184" s="1" t="s">
        <v>673</v>
      </c>
      <c r="P184">
        <v>19</v>
      </c>
      <c r="Q184" s="9" t="str">
        <f>RIGHT(VLOOKUP(C184,'EsteSi-AquiSePegaLaData'!C:F,4,0),LEN(VLOOKUP(C184,'EsteSi-AquiSePegaLaData'!C:F,4,0))-LEN(TRIM(C184))-26)</f>
        <v xml:space="preserve">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v>
      </c>
      <c r="R184" s="6" t="str">
        <f t="shared" si="12"/>
        <v>INSERT INTO mst_QuerysSqlite VALUES('01','183','ACTUALIZAR trx_Tareos','1','999','-- Id: 183 / NombreQuery: ACTUALIZAR trx_Tareos  _x000D_
UPDATE trx_Tareos_x000D_
SET Fecha=?,-- DATE           NOT NULL,_x000D_
    IdTurno=?,-- CHAR (1)       NOT NULL,_x000D_
    IdEstado=?,-- VARCHAR(3)    NOT NULL,_x000D_
    IdUsuarioActualiza=?,-- VARCHAR (50),_x000D_
    FechaHoraActualizacion=DATETIME(''''now'''',''''localtime''''),-- DATETIME,_x000D_
    FechaHoraTransferencia=?,-- DATETIME,_x000D_
    TotalHoras=?,-- NUMERIC (6,2),_x000D_
    TotalRendimientos=?,-- NUMERIC (6,2),_x000D_
    TotalDetalles=?,-- INT,_x000D_
    Observaciones=?_x000D_
WHERE IdEmpresa=?AND_x000D_
      Id=?;','11','NONQUERY','trx_Tareos','UPDATE','AC','44363337',GETDATE(),'44363337',GETDATE())</v>
      </c>
    </row>
    <row r="185" spans="1:18" x14ac:dyDescent="0.35">
      <c r="A185" s="1" t="s">
        <v>15</v>
      </c>
      <c r="B185" s="1" t="s">
        <v>716</v>
      </c>
      <c r="C185" s="1" t="s">
        <v>678</v>
      </c>
      <c r="D185" s="1" t="s">
        <v>19</v>
      </c>
      <c r="E185">
        <v>999</v>
      </c>
      <c r="F185" t="str">
        <f t="shared" si="13"/>
        <v>-- Id: 184 / NombreQuery: CONTAR trx_Tareos PENDIENTES  _x000D_
SELECT COUNT( * ) _x000D_
  FROM trx_Tareos_x000D_
 WHERE IdEstado = ''PE'';</v>
      </c>
      <c r="G185" s="1">
        <f t="shared" si="11"/>
        <v>0</v>
      </c>
      <c r="H185" s="1" t="s">
        <v>124</v>
      </c>
      <c r="I185" s="1" t="s">
        <v>86</v>
      </c>
      <c r="J185" s="1" t="s">
        <v>126</v>
      </c>
      <c r="K185" s="1" t="s">
        <v>24</v>
      </c>
      <c r="L185" s="1" t="s">
        <v>25</v>
      </c>
      <c r="M185" s="1" t="s">
        <v>680</v>
      </c>
      <c r="N185" s="1" t="s">
        <v>25</v>
      </c>
      <c r="O185" s="1" t="s">
        <v>680</v>
      </c>
      <c r="P185">
        <v>19</v>
      </c>
      <c r="Q185" s="9" t="str">
        <f>RIGHT(VLOOKUP(C185,'EsteSi-AquiSePegaLaData'!C:F,4,0),LEN(VLOOKUP(C185,'EsteSi-AquiSePegaLaData'!C:F,4,0))-LEN(TRIM(C185))-26)</f>
        <v xml:space="preserve"> _x000D_
SELECT COUNT( * ) _x000D_
  FROM trx_Tareos_x000D_
 WHERE IdEstado = ''PE'';</v>
      </c>
      <c r="R185" s="6" t="str">
        <f t="shared" si="12"/>
        <v>INSERT INTO mst_QuerysSqlite VALUES('01','184','CONTAR trx_Tareos PENDIENTES','1','999','-- Id: 184 / NombreQuery: CONTAR trx_Tareos PENDIENTES  _x000D_
SELECT COUNT( * ) _x000D_
  FROM trx_Tareos_x000D_
 WHERE IdEstado = ''''PE'''';','0','SCALAR','trx_Tareos','READ','AC','44363337',GETDATE(),'44363337',GETDATE())</v>
      </c>
    </row>
    <row r="186" spans="1:18" x14ac:dyDescent="0.35">
      <c r="A186" s="1" t="s">
        <v>15</v>
      </c>
      <c r="B186" s="1" t="s">
        <v>720</v>
      </c>
      <c r="C186" s="1" t="s">
        <v>682</v>
      </c>
      <c r="D186" s="1" t="s">
        <v>19</v>
      </c>
      <c r="E186">
        <v>999</v>
      </c>
      <c r="F186" t="str">
        <f t="shared" si="13"/>
        <v>-- Id: 185 / NombreQuery: ELIMINAR TABLA trx_Tareos  _x000D_
DROP TABLE IF EXISTS trx_Tareos;</v>
      </c>
      <c r="G186" s="1">
        <f t="shared" si="11"/>
        <v>0</v>
      </c>
      <c r="H186" s="1" t="s">
        <v>21</v>
      </c>
      <c r="I186" s="1" t="s">
        <v>86</v>
      </c>
      <c r="J186" s="1" t="s">
        <v>148</v>
      </c>
      <c r="K186" s="1" t="s">
        <v>24</v>
      </c>
      <c r="L186" s="1" t="s">
        <v>25</v>
      </c>
      <c r="M186" s="1" t="s">
        <v>680</v>
      </c>
      <c r="N186" s="1" t="s">
        <v>25</v>
      </c>
      <c r="O186" s="1" t="s">
        <v>680</v>
      </c>
      <c r="P186">
        <v>19</v>
      </c>
      <c r="Q186" s="9" t="str">
        <f>RIGHT(VLOOKUP(C186,'EsteSi-AquiSePegaLaData'!C:F,4,0),LEN(VLOOKUP(C186,'EsteSi-AquiSePegaLaData'!C:F,4,0))-LEN(TRIM(C186))-26)</f>
        <v xml:space="preserve"> _x000D_
DROP TABLE IF EXISTS trx_Tareos;</v>
      </c>
      <c r="R186" s="6" t="str">
        <f t="shared" si="12"/>
        <v>INSERT INTO mst_QuerysSqlite VALUES('01','185','ELIMINAR TABLA trx_Tareos','1','999','-- Id: 185 / NombreQuery: ELIMINAR TABLA trx_Tareos  _x000D_
DROP TABLE IF EXISTS trx_Tareos;','0','NONQUERY','trx_Tareos','DELETE TABLE','AC','44363337',GETDATE(),'44363337',GETDATE())</v>
      </c>
    </row>
    <row r="187" spans="1:18" x14ac:dyDescent="0.35">
      <c r="A187" s="1" t="s">
        <v>15</v>
      </c>
      <c r="B187" s="1" t="s">
        <v>723</v>
      </c>
      <c r="C187" s="1" t="s">
        <v>685</v>
      </c>
      <c r="D187" s="1" t="s">
        <v>19</v>
      </c>
      <c r="E187">
        <v>999</v>
      </c>
      <c r="F187" t="str">
        <f t="shared" si="13"/>
        <v>-- Id: 186 / NombreQuery: ELIMINAR trx_Tareos  _x000D_
DELETE FROM trx_Tareos_x000D_
      WHERE IdEmpresa = ? AND _x000D_
            Id = ?;</v>
      </c>
      <c r="G187" s="1">
        <f t="shared" si="11"/>
        <v>2</v>
      </c>
      <c r="H187" s="1" t="s">
        <v>21</v>
      </c>
      <c r="I187" s="1" t="s">
        <v>86</v>
      </c>
      <c r="J187" s="1" t="s">
        <v>143</v>
      </c>
      <c r="K187" s="1" t="s">
        <v>24</v>
      </c>
      <c r="L187" s="1" t="s">
        <v>25</v>
      </c>
      <c r="M187" s="1" t="s">
        <v>687</v>
      </c>
      <c r="N187" s="1" t="s">
        <v>25</v>
      </c>
      <c r="O187" s="1" t="s">
        <v>687</v>
      </c>
      <c r="P187">
        <v>19</v>
      </c>
      <c r="Q187" s="9" t="str">
        <f>RIGHT(VLOOKUP(C187,'EsteSi-AquiSePegaLaData'!C:F,4,0),LEN(VLOOKUP(C187,'EsteSi-AquiSePegaLaData'!C:F,4,0))-LEN(TRIM(C187))-26)</f>
        <v xml:space="preserve"> _x000D_
DELETE FROM trx_Tareos_x000D_
      WHERE IdEmpresa = ? AND _x000D_
            Id = ?;</v>
      </c>
      <c r="R187" s="6" t="str">
        <f t="shared" si="12"/>
        <v>INSERT INTO mst_QuerysSqlite VALUES('01','186','ELIMINAR trx_Tareos','1','999','-- Id: 186 / NombreQuery: ELIMINAR trx_Tareos  _x000D_
DELETE FROM trx_Tareos_x000D_
      WHERE IdEmpresa = ? AND _x000D_
            Id = ?;','2','NONQUERY','trx_Tareos','DELETE','AC','44363337',GETDATE(),'44363337',GETDATE())</v>
      </c>
    </row>
    <row r="188" spans="1:18" x14ac:dyDescent="0.35">
      <c r="A188" s="1" t="s">
        <v>15</v>
      </c>
      <c r="B188" s="1" t="s">
        <v>727</v>
      </c>
      <c r="C188" s="1" t="s">
        <v>689</v>
      </c>
      <c r="D188" s="1" t="s">
        <v>19</v>
      </c>
      <c r="E188">
        <v>999</v>
      </c>
      <c r="F188" t="str">
        <f t="shared" si="13"/>
        <v>-- Id: 187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G188" s="1">
        <f t="shared" si="11"/>
        <v>11</v>
      </c>
      <c r="H188" s="1" t="s">
        <v>21</v>
      </c>
      <c r="I188" s="1" t="s">
        <v>86</v>
      </c>
      <c r="J188" s="1" t="s">
        <v>152</v>
      </c>
      <c r="K188" s="1" t="s">
        <v>24</v>
      </c>
      <c r="L188" s="1" t="s">
        <v>25</v>
      </c>
      <c r="M188" s="1" t="s">
        <v>687</v>
      </c>
      <c r="N188" s="1" t="s">
        <v>25</v>
      </c>
      <c r="O188" s="1" t="s">
        <v>687</v>
      </c>
      <c r="P188">
        <v>19</v>
      </c>
      <c r="Q188" s="9" t="str">
        <f>RIGHT(VLOOKUP(C188,'EsteSi-AquiSePegaLaData'!C:F,4,0),LEN(VLOOKUP(C188,'EsteSi-AquiSePegaLaData'!C:F,4,0))-LEN(TRIM(C188))-26)</f>
        <v xml:space="preserve">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v>
      </c>
      <c r="R188" s="6" t="str">
        <f t="shared" si="12"/>
        <v>INSERT INTO mst_QuerysSqlite VALUES('01','187','INSERTAR trx_Tareos','1','999','-- Id: 187 / NombreQuery: INSERTAR trx_Tareos  _x000D_
INSERT INTO trx_Tareos VALUES_x000D_
                       (?,-- IdEmpresa              VARCHAR (2),_x000D_
                       ?,-- Id                     VARCHAR (12),_x000D_
                       ?,-- Fecha                  DATE           NOT NULL,_x000D_
                       ?,-- Turno                  CHAR (1)       NOT NULL,_x000D_
                       ?,-- IdEstado               VARCHAR(3)    NOT NULL,_x000D_
                       ?,-- IdUsuarioCrea          VARCHAR (50),_x000D_
                       DATETIME(''''now'''',''''localtime''''),-- FechaHoraCreacion      DATETIME,_x000D_
                       ?,-- IdUsuarioActualiza     VARCHAR (50),_x000D_
                       DATETIME(''''now'''',''''localtime''''),-- FechaHoraActualizacion DATETIME,_x000D_
                       NULL, -- FechaHoraTransferencia DATETIME,_x000D_
                       ?,-- TotalHoras             NUMERIC (                   2),_x000D_
                       ?,-- TotalRendimientos      NUMERIC (6,                 2),_x000D_
                       ?,-- TotalDetalles          INT,_x000D_
                       ?);-- Observaciones          VARCHAR(500)','11','NONQUERY','trx_Tareos','CREATE','AC','44363337',GETDATE(),'44363337',GETDATE())</v>
      </c>
    </row>
    <row r="189" spans="1:18" x14ac:dyDescent="0.35">
      <c r="A189" s="1" t="s">
        <v>15</v>
      </c>
      <c r="B189" s="1" t="s">
        <v>730</v>
      </c>
      <c r="C189" s="1" t="s">
        <v>692</v>
      </c>
      <c r="D189" s="1" t="s">
        <v>19</v>
      </c>
      <c r="E189">
        <v>999</v>
      </c>
      <c r="F189" t="str">
        <f t="shared" si="13"/>
        <v>-- Id: 188 / NombreQuery: LIMPIAR TABLA trx_Tareos  _x000D_
DELETE FROM trx_Tareos;</v>
      </c>
      <c r="G189" s="1">
        <f t="shared" si="11"/>
        <v>0</v>
      </c>
      <c r="H189" s="1" t="s">
        <v>21</v>
      </c>
      <c r="I189" s="1" t="s">
        <v>86</v>
      </c>
      <c r="J189" s="1" t="s">
        <v>143</v>
      </c>
      <c r="K189" s="1" t="s">
        <v>24</v>
      </c>
      <c r="L189" s="1" t="s">
        <v>25</v>
      </c>
      <c r="M189" s="1" t="s">
        <v>694</v>
      </c>
      <c r="N189" s="1" t="s">
        <v>25</v>
      </c>
      <c r="O189" s="1" t="s">
        <v>694</v>
      </c>
      <c r="P189">
        <v>19</v>
      </c>
      <c r="Q189" s="9" t="str">
        <f>RIGHT(VLOOKUP(C189,'EsteSi-AquiSePegaLaData'!C:F,4,0),LEN(VLOOKUP(C189,'EsteSi-AquiSePegaLaData'!C:F,4,0))-LEN(TRIM(C189))-26)</f>
        <v xml:space="preserve"> _x000D_
DELETE FROM trx_Tareos;</v>
      </c>
      <c r="R189" s="6" t="str">
        <f t="shared" si="12"/>
        <v>INSERT INTO mst_QuerysSqlite VALUES('01','188','LIMPIAR TABLA trx_Tareos','1','999','-- Id: 188 / NombreQuery: LIMPIAR TABLA trx_Tareos  _x000D_
DELETE FROM trx_Tareos;','0','NONQUERY','trx_Tareos','DELETE','AC','44363337',GETDATE(),'44363337',GETDATE())</v>
      </c>
    </row>
    <row r="190" spans="1:18" x14ac:dyDescent="0.35">
      <c r="A190" s="1" t="s">
        <v>15</v>
      </c>
      <c r="B190" s="1" t="s">
        <v>734</v>
      </c>
      <c r="C190" s="1" t="s">
        <v>696</v>
      </c>
      <c r="D190" s="1" t="s">
        <v>19</v>
      </c>
      <c r="E190">
        <v>999</v>
      </c>
      <c r="F190" t="str">
        <f t="shared" si="13"/>
        <v>-- Id: 189 / NombreQuery: LISTAR trx_Tareos  _x000D_
SELECT *_x000D_
  FROM trx_Tareos;</v>
      </c>
      <c r="G190" s="1">
        <f t="shared" si="11"/>
        <v>0</v>
      </c>
      <c r="H190" s="1" t="s">
        <v>135</v>
      </c>
      <c r="I190" s="1" t="s">
        <v>86</v>
      </c>
      <c r="J190" s="1" t="s">
        <v>126</v>
      </c>
      <c r="K190" s="1" t="s">
        <v>24</v>
      </c>
      <c r="L190" s="1" t="s">
        <v>25</v>
      </c>
      <c r="M190" s="1" t="s">
        <v>694</v>
      </c>
      <c r="N190" s="1" t="s">
        <v>25</v>
      </c>
      <c r="O190" s="1" t="s">
        <v>694</v>
      </c>
      <c r="P190">
        <v>19</v>
      </c>
      <c r="Q190" s="9" t="str">
        <f>RIGHT(VLOOKUP(C190,'EsteSi-AquiSePegaLaData'!C:F,4,0),LEN(VLOOKUP(C190,'EsteSi-AquiSePegaLaData'!C:F,4,0))-LEN(TRIM(C190))-26)</f>
        <v xml:space="preserve"> _x000D_
SELECT *_x000D_
  FROM trx_Tareos;</v>
      </c>
      <c r="R190" s="6" t="str">
        <f t="shared" si="12"/>
        <v>INSERT INTO mst_QuerysSqlite VALUES('01','189','LISTAR trx_Tareos','1','999','-- Id: 189 / NombreQuery: LISTAR trx_Tareos  _x000D_
SELECT *_x000D_
  FROM trx_Tareos;','0','DATATABLE','trx_Tareos','READ','AC','44363337',GETDATE(),'44363337',GETDATE())</v>
      </c>
    </row>
    <row r="191" spans="1:18" x14ac:dyDescent="0.35">
      <c r="A191" s="1" t="s">
        <v>15</v>
      </c>
      <c r="B191" s="1" t="s">
        <v>738</v>
      </c>
      <c r="C191" s="1" t="s">
        <v>699</v>
      </c>
      <c r="D191" s="1" t="s">
        <v>19</v>
      </c>
      <c r="E191">
        <v>999</v>
      </c>
      <c r="F191" t="str">
        <f t="shared" si="13"/>
        <v>-- Id: 190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G191" s="1">
        <f t="shared" si="11"/>
        <v>4</v>
      </c>
      <c r="H191" s="1" t="s">
        <v>135</v>
      </c>
      <c r="I191" s="1" t="s">
        <v>86</v>
      </c>
      <c r="J191" s="1" t="s">
        <v>126</v>
      </c>
      <c r="K191" s="1" t="s">
        <v>24</v>
      </c>
      <c r="L191" s="1" t="s">
        <v>25</v>
      </c>
      <c r="M191" s="1" t="s">
        <v>701</v>
      </c>
      <c r="N191" s="1" t="s">
        <v>25</v>
      </c>
      <c r="O191" s="1" t="s">
        <v>701</v>
      </c>
      <c r="P191">
        <v>19</v>
      </c>
      <c r="Q191" s="9" t="str">
        <f>RIGHT(VLOOKUP(C191,'EsteSi-AquiSePegaLaData'!C:F,4,0),LEN(VLOOKUP(C191,'EsteSi-AquiSePegaLaData'!C:F,4,0))-LEN(TRIM(C191))-26)</f>
        <v xml:space="preserve">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v>
      </c>
      <c r="R191" s="6" t="str">
        <f t="shared" si="12"/>
        <v>INSERT INTO mst_QuerysSqlite VALUES('01','190','OBTENER trx_Tareos X ESTADO Y RANGO FECHA','1','999','-- Id: 190 / NombreQuery: OBTENER trx_Tareos X ESTADO Y RANGO FECHA  _x000D_
SELECT T.Id,_x000D_
       T.Fecha,_x000D_
       T.IdEstado,_x000D_
       T.IdTurno,_x000D_
       T.TotalDetalles,_x000D_
       PRINTF("%.2f", T.TotalHoras) TotalHoras,_x000D_
       PRINTF("%.2f", T.TotalRendimientos) TotalRendimientos,_x000D_
       PRINTF("%.2f", T.TotalHoras / 8.00) TotalJornales,_x000D_
       T.IdUsuarioCrea,_x000D_
       U.NombreUsuario,_x000D_
       T.Observaciones_x000D_
  FROM trx_Tareos T_x000D_
       INNER JOIN_x000D_
       mst_Usuarios U ON T.IdEmpresa = U.IdEmpresa AND _x000D_
                         T.IdUsuarioCrea = U.Id_x000D_
 WHERE T.IdEmpresa = ? AND _x000D_
       T.IdEstado = (CASE WHEN ? = ''''PE'''' THEN ''''PE'''' ELSE T.IdEstado END) AND _x000D_
       T.Fecha BETWEEN ? AND ?;','4','DATATABLE','trx_Tareos','READ','AC','44363337',GETDATE(),'44363337',GETDATE())</v>
      </c>
    </row>
    <row r="192" spans="1:18" x14ac:dyDescent="0.35">
      <c r="A192" s="1" t="s">
        <v>15</v>
      </c>
      <c r="B192" s="1" t="s">
        <v>742</v>
      </c>
      <c r="C192" s="1" t="s">
        <v>703</v>
      </c>
      <c r="D192" s="1" t="s">
        <v>19</v>
      </c>
      <c r="E192">
        <v>999</v>
      </c>
      <c r="F192" t="str">
        <f t="shared" si="13"/>
        <v>-- Id: 191 / NombreQuery: OBTENER trx_Tareos X ID  _x000D_
SELECT *_x000D_
  FROM trx_Tareos_x000D_
 WHERE IdEmpresa = ? AND _x000D_
       Id = ?;</v>
      </c>
      <c r="G192" s="1">
        <f t="shared" si="11"/>
        <v>2</v>
      </c>
      <c r="H192" s="1" t="s">
        <v>135</v>
      </c>
      <c r="I192" s="1" t="s">
        <v>86</v>
      </c>
      <c r="J192" s="1" t="s">
        <v>126</v>
      </c>
      <c r="K192" s="1" t="s">
        <v>24</v>
      </c>
      <c r="L192" s="1" t="s">
        <v>25</v>
      </c>
      <c r="M192" s="1" t="s">
        <v>705</v>
      </c>
      <c r="N192" s="1" t="s">
        <v>25</v>
      </c>
      <c r="O192" s="1" t="s">
        <v>705</v>
      </c>
      <c r="P192">
        <v>19</v>
      </c>
      <c r="Q192" s="9" t="str">
        <f>RIGHT(VLOOKUP(C192,'EsteSi-AquiSePegaLaData'!C:F,4,0),LEN(VLOOKUP(C192,'EsteSi-AquiSePegaLaData'!C:F,4,0))-LEN(TRIM(C192))-26)</f>
        <v xml:space="preserve"> _x000D_
SELECT *_x000D_
  FROM trx_Tareos_x000D_
 WHERE IdEmpresa = ? AND _x000D_
       Id = ?;</v>
      </c>
      <c r="R192" s="6" t="str">
        <f t="shared" si="12"/>
        <v>INSERT INTO mst_QuerysSqlite VALUES('01','191','OBTENER trx_Tareos X ID','1','999','-- Id: 191 / NombreQuery: OBTENER trx_Tareos X ID  _x000D_
SELECT *_x000D_
  FROM trx_Tareos_x000D_
 WHERE IdEmpresa = ? AND _x000D_
       Id = ?;','2','DATATABLE','trx_Tareos','READ','AC','44363337',GETDATE(),'44363337',GETDATE())</v>
      </c>
    </row>
    <row r="193" spans="1:18" x14ac:dyDescent="0.35">
      <c r="A193" s="1" t="s">
        <v>15</v>
      </c>
      <c r="B193" s="1" t="s">
        <v>746</v>
      </c>
      <c r="C193" s="1" t="s">
        <v>707</v>
      </c>
      <c r="D193" s="1" t="s">
        <v>19</v>
      </c>
      <c r="E193">
        <v>999</v>
      </c>
      <c r="F193" t="str">
        <f t="shared" si="13"/>
        <v>-- Id: 192 / NombreQuery: OBTENER ULTIMO trx_Tareos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v>
      </c>
      <c r="G193" s="1">
        <f t="shared" si="11"/>
        <v>0</v>
      </c>
      <c r="H193" s="1" t="s">
        <v>124</v>
      </c>
      <c r="I193" s="1" t="s">
        <v>86</v>
      </c>
      <c r="J193" s="1" t="s">
        <v>126</v>
      </c>
      <c r="K193" s="1" t="s">
        <v>24</v>
      </c>
      <c r="L193" s="1" t="s">
        <v>25</v>
      </c>
      <c r="M193" s="1" t="s">
        <v>705</v>
      </c>
      <c r="N193" s="1" t="s">
        <v>25</v>
      </c>
      <c r="O193" s="1" t="s">
        <v>705</v>
      </c>
      <c r="P193">
        <v>19</v>
      </c>
      <c r="Q193" s="9" t="str">
        <f>RIGHT(VLOOKUP(C193,'EsteSi-AquiSePegaLaData'!C:F,4,0),LEN(VLOOKUP(C193,'EsteSi-AquiSePegaLaData'!C:F,4,0))-LEN(TRIM(C193))-26)</f>
        <v xml:space="preserve">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v>
      </c>
      <c r="R193" s="6" t="str">
        <f t="shared" si="12"/>
        <v>INSERT INTO mst_QuerysSqlite VALUES('01','192','OBTENER ULTIMO trx_Tareos','1','999','-- Id: 192 / NombreQuery: OBTENER ULTIMO trx_Tareos  _x000D_
SELECT CASE WHEN MAX(Id) IS NULL THEN ( (_x000D_
                                           SELECT CASE WHEN MAX(Valor) IS NULL THEN '''''''' ELSE Valor END IdDispositivo_x000D_
                                             FROM trx_ConfiguracionesDispositivosMoviles_x000D_
                                            WHERE IdOpcionConfiguracion = ''''022''''_x000D_
                                        )_x000D_
||        ''''000000000'''') ELSE MAX(ID) END UltimoTareo_x000D_
  FROM trx_Tareos;','0','SCALAR','trx_Tareos','READ','AC','44363337',GETDATE(),'44363337',GETDATE())</v>
      </c>
    </row>
    <row r="194" spans="1:18" x14ac:dyDescent="0.35">
      <c r="A194" s="1" t="s">
        <v>15</v>
      </c>
      <c r="B194" s="1" t="s">
        <v>750</v>
      </c>
      <c r="C194" s="18" t="s">
        <v>782</v>
      </c>
      <c r="D194" s="1" t="s">
        <v>18</v>
      </c>
      <c r="E194">
        <v>999</v>
      </c>
      <c r="F194" t="str">
        <f t="shared" si="13"/>
        <v xml:space="preserve">-- Id: 193 / NombreQuery: TRANSFERIR trx_Tareos  _x000D_
EXEC sp_Dgm_Tareos_TransferirTareo </v>
      </c>
      <c r="G194" s="1">
        <f t="shared" si="11"/>
        <v>0</v>
      </c>
      <c r="H194" s="1" t="s">
        <v>135</v>
      </c>
      <c r="I194" s="1" t="s">
        <v>86</v>
      </c>
      <c r="J194" s="1" t="s">
        <v>126</v>
      </c>
      <c r="K194" s="1" t="s">
        <v>24</v>
      </c>
      <c r="L194" s="1" t="s">
        <v>25</v>
      </c>
      <c r="M194" s="1" t="s">
        <v>780</v>
      </c>
      <c r="N194" s="1" t="s">
        <v>25</v>
      </c>
      <c r="O194" s="1" t="s">
        <v>780</v>
      </c>
      <c r="P194">
        <v>19</v>
      </c>
      <c r="Q194" s="9" t="str">
        <f>RIGHT(VLOOKUP(C194,'EsteSi-AquiSePegaLaData'!C:F,4,0),LEN(VLOOKUP(C194,'EsteSi-AquiSePegaLaData'!C:F,4,0))-LEN(TRIM(C194))-26)</f>
        <v xml:space="preserve"> _x000D_
EXEC sp_Dgm_Tareos_TransferirTareo </v>
      </c>
      <c r="R194" s="6" t="str">
        <f t="shared" si="12"/>
        <v>INSERT INTO mst_QuerysSqlite VALUES('01','193','TRANSFERIR trx_Tareos','0','999','-- Id: 193 / NombreQuery: TRANSFERIR trx_Tareos  _x000D_
EXEC sp_Dgm_Tareos_TransferirTareo ','0','DATATABLE','trx_Tareos','READ','AC','44363337',GETDATE(),'44363337',GETDATE())</v>
      </c>
    </row>
    <row r="195" spans="1:18" x14ac:dyDescent="0.35">
      <c r="A195" s="1" t="s">
        <v>15</v>
      </c>
      <c r="B195" s="1" t="s">
        <v>755</v>
      </c>
      <c r="C195" s="18" t="s">
        <v>789</v>
      </c>
      <c r="D195" s="1" t="s">
        <v>19</v>
      </c>
      <c r="E195">
        <v>999</v>
      </c>
      <c r="F195" t="str">
        <f t="shared" si="13"/>
        <v>-- Id: 194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G195" s="1">
        <f t="shared" si="11"/>
        <v>2</v>
      </c>
      <c r="H195" s="1" t="s">
        <v>135</v>
      </c>
      <c r="I195" s="1" t="s">
        <v>86</v>
      </c>
      <c r="J195" s="1" t="s">
        <v>126</v>
      </c>
      <c r="K195" s="1" t="s">
        <v>24</v>
      </c>
      <c r="L195" s="1" t="s">
        <v>25</v>
      </c>
      <c r="M195" s="1" t="s">
        <v>791</v>
      </c>
      <c r="N195" s="1" t="s">
        <v>25</v>
      </c>
      <c r="O195" s="1" t="s">
        <v>791</v>
      </c>
      <c r="P195">
        <v>19</v>
      </c>
      <c r="Q195" s="9" t="str">
        <f>RIGHT(VLOOKUP(C195,'EsteSi-AquiSePegaLaData'!C:F,4,0),LEN(VLOOKUP(C195,'EsteSi-AquiSePegaLaData'!C:F,4,0))-LEN(TRIM(C195))-26)</f>
        <v xml:space="preserve">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v>
      </c>
      <c r="R195" s="6" t="str">
        <f t="shared" si="12"/>
        <v>INSERT INTO mst_QuerysSqlite VALUES('01','194','OBTENER trx_Tareos XA TRANSFERIR','1','999','-- Id: 194 / NombreQuery: OBTENER trx_Tareos XA TRANSFERIR  _x000D_
SELECT IdEmpresa,_x000D_
       Id,_x000D_
       Fecha,_x000D_
       IdTurno,_x000D_
       IdEstado,_x000D_
       IdUsuarioCrea,_x000D_
       FechaHoraCreacion,_x000D_
       IdUsuarioActualiza,_x000D_
       FechaHoraActualizacion,_x000D_
       TotalHoras,_x000D_
       TotalRendimientos,_x000D_
       TotalDetalles,_x000D_
       Observaciones_x000D_
  FROM trx_Tareos_x000D_
 WHERE IdEmpresa = ? AND _x000D_
       Id = ?;','2','DATATABLE','trx_Tareos','READ','AC','44363337',GETDATE(),'44363337',GETDATE())</v>
      </c>
    </row>
    <row r="196" spans="1:18" x14ac:dyDescent="0.35">
      <c r="A196" s="1" t="s">
        <v>15</v>
      </c>
      <c r="B196" s="1" t="s">
        <v>759</v>
      </c>
      <c r="C196" s="18" t="s">
        <v>797</v>
      </c>
      <c r="D196" s="1" t="s">
        <v>19</v>
      </c>
      <c r="E196">
        <v>999</v>
      </c>
      <c r="F196" t="str">
        <f t="shared" si="13"/>
        <v>-- Id: 195 / NombreQuery: MARCAR TAREO COMO TRANSFERIDO  _x000D_
UPDATE trx_tareos_x000D_
   SET IdEstado = ''TR'',_x000D_
       FechaHoraTransferencia = ?,_x000D_
       IdUsuarioActualiza = ?,_x000D_
       FechaHoraActualizacion = DATETIME(''now'', ''localtime'') _x000D_
 WHERE IdEmpresa = ? AND _x000D_
       Id = ?;</v>
      </c>
      <c r="G196" s="1">
        <f t="shared" si="11"/>
        <v>4</v>
      </c>
      <c r="H196" s="1" t="s">
        <v>135</v>
      </c>
      <c r="I196" s="1" t="s">
        <v>86</v>
      </c>
      <c r="J196" s="1" t="s">
        <v>126</v>
      </c>
      <c r="K196" s="1" t="s">
        <v>24</v>
      </c>
      <c r="L196" s="1" t="s">
        <v>25</v>
      </c>
      <c r="M196" s="1" t="s">
        <v>799</v>
      </c>
      <c r="N196" s="1" t="s">
        <v>25</v>
      </c>
      <c r="O196" s="1" t="s">
        <v>799</v>
      </c>
      <c r="P196">
        <v>19</v>
      </c>
      <c r="Q196" s="9" t="str">
        <f>RIGHT(VLOOKUP(C196,'EsteSi-AquiSePegaLaData'!C:F,4,0),LEN(VLOOKUP(C196,'EsteSi-AquiSePegaLaData'!C:F,4,0))-LEN(TRIM(C196))-26)</f>
        <v xml:space="preserve"> _x000D_
UPDATE trx_tareos_x000D_
   SET IdEstado = ''TR'',_x000D_
       FechaHoraTransferencia = ?,_x000D_
       IdUsuarioActualiza = ?,_x000D_
       FechaHoraActualizacion = DATETIME(''now'', ''localtime'') _x000D_
 WHERE IdEmpresa = ? AND _x000D_
       Id = ?;</v>
      </c>
      <c r="R196" s="6" t="str">
        <f t="shared" si="12"/>
        <v>INSERT INTO mst_QuerysSqlite VALUES('01','195','MARCAR TAREO COMO TRANSFERIDO','1','999','-- Id: 195 / NombreQuery: MARCAR TAREO COMO TRANSFERIDO  _x000D_
UPDATE trx_tareos_x000D_
   SET IdEstado = ''''TR'''',_x000D_
       FechaHoraTransferencia = ?,_x000D_
       IdUsuarioActualiza = ?,_x000D_
       FechaHoraActualizacion = DATETIME(''''now'''', ''''localtime'''') _x000D_
 WHERE IdEmpresa = ? AND _x000D_
       Id = ?;','4','DATATABLE','trx_Tareos','READ','AC','44363337',GETDATE(),'44363337',GETDATE())</v>
      </c>
    </row>
    <row r="197" spans="1:18" x14ac:dyDescent="0.35">
      <c r="A197" s="1" t="s">
        <v>15</v>
      </c>
      <c r="B197" s="1" t="s">
        <v>763</v>
      </c>
      <c r="C197" s="18" t="s">
        <v>804</v>
      </c>
      <c r="D197" s="1" t="s">
        <v>19</v>
      </c>
      <c r="E197">
        <v>999</v>
      </c>
      <c r="F197" t="str">
        <f t="shared" si="13"/>
        <v>-- Id: 196 / NombreQuery: ELIMINAR trx_Tareos PENDIENTES X ID  _x000D_
DELETE FROM trx_Tareos_x000D_
      WHERE IdEstado = ''PE'' AND _x000D_
            IdEmpresa = ? AND _x000D_
            Id = ?;_x000D_
_x000D_
SELECT ''1'';</v>
      </c>
      <c r="G197" s="1">
        <f t="shared" ref="G197:G250" si="14">LEN(F197)-LEN(SUBSTITUTE(F197,"?",""))</f>
        <v>2</v>
      </c>
      <c r="H197" s="1" t="s">
        <v>21</v>
      </c>
      <c r="I197" s="1" t="s">
        <v>86</v>
      </c>
      <c r="J197" s="1" t="s">
        <v>143</v>
      </c>
      <c r="K197" s="1" t="s">
        <v>24</v>
      </c>
      <c r="L197" s="1" t="s">
        <v>25</v>
      </c>
      <c r="M197" s="1" t="s">
        <v>806</v>
      </c>
      <c r="N197" s="1" t="s">
        <v>25</v>
      </c>
      <c r="O197" s="1" t="s">
        <v>806</v>
      </c>
      <c r="P197">
        <v>19</v>
      </c>
      <c r="Q197" s="9" t="str">
        <f>RIGHT(VLOOKUP(C197,'EsteSi-AquiSePegaLaData'!C:F,4,0),LEN(VLOOKUP(C197,'EsteSi-AquiSePegaLaData'!C:F,4,0))-LEN(TRIM(C197))-26)</f>
        <v xml:space="preserve"> _x000D_
DELETE FROM trx_Tareos_x000D_
      WHERE IdEstado = ''PE'' AND _x000D_
            IdEmpresa = ? AND _x000D_
            Id = ?;_x000D_
_x000D_
SELECT ''1'';</v>
      </c>
      <c r="R197" s="6" t="str">
        <f t="shared" si="12"/>
        <v>INSERT INTO mst_QuerysSqlite VALUES('01','196','ELIMINAR trx_Tareos PENDIENTES X ID','1','999','-- Id: 196 / NombreQuery: ELIMINAR trx_Tareos PENDIENTES X ID  _x000D_
DELETE FROM trx_Tareos_x000D_
      WHERE IdEstado = ''''PE'''' AND _x000D_
            IdEmpresa = ? AND _x000D_
            Id = ?;_x000D_
_x000D_
SELECT ''''1'''';','2','NONQUERY','trx_Tareos','DELETE','AC','44363337',GETDATE(),'44363337',GETDATE())</v>
      </c>
    </row>
    <row r="198" spans="1:18" x14ac:dyDescent="0.35">
      <c r="A198" s="1" t="s">
        <v>15</v>
      </c>
      <c r="B198" s="1" t="s">
        <v>766</v>
      </c>
      <c r="C198" s="1" t="s">
        <v>808</v>
      </c>
      <c r="D198" s="1" t="s">
        <v>19</v>
      </c>
      <c r="E198">
        <v>999</v>
      </c>
      <c r="F198" t="str">
        <f t="shared" si="13"/>
        <v>-- Id: 197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G198" s="1">
        <f t="shared" si="14"/>
        <v>3</v>
      </c>
      <c r="H198" s="1" t="s">
        <v>21</v>
      </c>
      <c r="I198" s="1" t="s">
        <v>86</v>
      </c>
      <c r="J198" s="1" t="s">
        <v>143</v>
      </c>
      <c r="K198" s="1" t="s">
        <v>24</v>
      </c>
      <c r="L198" s="1" t="s">
        <v>25</v>
      </c>
      <c r="M198" s="1" t="s">
        <v>810</v>
      </c>
      <c r="N198" s="1" t="s">
        <v>25</v>
      </c>
      <c r="O198" s="1" t="s">
        <v>810</v>
      </c>
      <c r="P198">
        <v>19</v>
      </c>
      <c r="Q198" s="9" t="str">
        <f>RIGHT(VLOOKUP(C198,'EsteSi-AquiSePegaLaData'!C:F,4,0),LEN(VLOOKUP(C198,'EsteSi-AquiSePegaLaData'!C:F,4,0))-LEN(TRIM(C198))-26)</f>
        <v xml:space="preserve">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v>
      </c>
      <c r="R198" s="6" t="str">
        <f t="shared" ref="R198:R254" si="15">CONCATENATE("INSERT INTO mst_QuerysSqlite VALUES('",A198,"','",B198,"','",C198,"','",D198,"','",E198,"','",SUBSTITUTE(F198,"''","''''"),"','",G198,"','",H198,"','",I198,"','",J198,"','",K198,"','44363337',GETDATE(),'44363337',GETDATE())")</f>
        <v>INSERT INTO mst_QuerysSqlite VALUES('01','197','TAREOS REPORTE RESUMEN 1','1','999','-- Id: 197 / NombreQuery: TAREOS REPORTE RESUMEN 1  _x000D_
SELECT U.NombreUsuario,_x000D_
       T.Fecha,_x000D_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WHERE T.IdEmpresa = ? AND _x000D_
       T.Fecha = ? AND _x000D_
       T.IdUsuarioCrea = ?_x000D_
 GROUP BY U.NombreUsuario,_x000D_
          T.Fecha;','3','NONQUERY','trx_Tareos','DELETE','AC','44363337',GETDATE(),'44363337',GETDATE())</v>
      </c>
    </row>
    <row r="199" spans="1:18" x14ac:dyDescent="0.35">
      <c r="A199" s="1" t="s">
        <v>15</v>
      </c>
      <c r="B199" s="1" t="s">
        <v>770</v>
      </c>
      <c r="C199" s="1" t="s">
        <v>812</v>
      </c>
      <c r="D199" s="1" t="s">
        <v>19</v>
      </c>
      <c r="E199">
        <v>999</v>
      </c>
      <c r="F199" t="str">
        <f t="shared" si="13"/>
        <v>-- Id: 198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G199" s="1">
        <f t="shared" si="14"/>
        <v>3</v>
      </c>
      <c r="H199" s="1" t="s">
        <v>21</v>
      </c>
      <c r="I199" s="1" t="s">
        <v>86</v>
      </c>
      <c r="J199" s="1" t="s">
        <v>143</v>
      </c>
      <c r="K199" s="1" t="s">
        <v>24</v>
      </c>
      <c r="L199" s="1" t="s">
        <v>25</v>
      </c>
      <c r="M199" s="1" t="s">
        <v>814</v>
      </c>
      <c r="N199" s="1" t="s">
        <v>25</v>
      </c>
      <c r="O199" s="1" t="s">
        <v>814</v>
      </c>
      <c r="P199">
        <v>19</v>
      </c>
      <c r="Q199" s="9" t="str">
        <f>RIGHT(VLOOKUP(C199,'EsteSi-AquiSePegaLaData'!C:F,4,0),LEN(VLOOKUP(C199,'EsteSi-AquiSePegaLaData'!C:F,4,0))-LEN(TRIM(C199))-26)</f>
        <v xml:space="preserve">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v>
      </c>
      <c r="R199" s="6" t="str">
        <f t="shared" si="15"/>
        <v>INSERT INTO mst_QuerysSqlite VALUES('01','198','TAREOS REPORTE RESUMEN 2','1','999','-- Id: 198 / NombreQuery: TAREOS REPORTE RESUMEN 2  _x000D_
SELECT U.NombreUsuario,_x000D_
       T.Fecha,_x000D_
       RTRIM(CON.Id) || '''' - '''' || RTRIM(CON.Dex) Consumidor,_x000D_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WHERE T.IdEmpresa = ? AND _x000D_
       T.Fecha = ? AND _x000D_
       T.IdUsuarioCrea = ?_x000D_
 GROUP BY U.NombreUsuario,_x000D_
          T.Fecha,_x000D_
          RTRIM(CON.Id) || '''' - '''' || RTRIM(CON.Dex);','3','NONQUERY','trx_Tareos','DELETE','AC','44363337',GETDATE(),'44363337',GETDATE())</v>
      </c>
    </row>
    <row r="200" spans="1:18" x14ac:dyDescent="0.35">
      <c r="A200" s="1" t="s">
        <v>15</v>
      </c>
      <c r="B200" s="1" t="s">
        <v>773</v>
      </c>
      <c r="C200" s="1" t="s">
        <v>816</v>
      </c>
      <c r="D200" s="1" t="s">
        <v>19</v>
      </c>
      <c r="E200">
        <v>999</v>
      </c>
      <c r="F200" t="str">
        <f t="shared" si="13"/>
        <v>-- Id: 199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G200" s="1">
        <f t="shared" si="14"/>
        <v>3</v>
      </c>
      <c r="H200" s="1" t="s">
        <v>21</v>
      </c>
      <c r="I200" s="1" t="s">
        <v>86</v>
      </c>
      <c r="J200" s="1" t="s">
        <v>143</v>
      </c>
      <c r="K200" s="1" t="s">
        <v>24</v>
      </c>
      <c r="L200" s="1" t="s">
        <v>25</v>
      </c>
      <c r="M200" s="1" t="s">
        <v>818</v>
      </c>
      <c r="N200" s="1" t="s">
        <v>25</v>
      </c>
      <c r="O200" s="1" t="s">
        <v>818</v>
      </c>
      <c r="P200">
        <v>19</v>
      </c>
      <c r="Q200" s="9" t="str">
        <f>RIGHT(VLOOKUP(C200,'EsteSi-AquiSePegaLaData'!C:F,4,0),LEN(VLOOKUP(C200,'EsteSi-AquiSePegaLaData'!C:F,4,0))-LEN(TRIM(C200))-26)</f>
        <v xml:space="preserve">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v>
      </c>
      <c r="R200" s="6" t="str">
        <f t="shared" si="15"/>
        <v>INSERT INTO mst_QuerysSqlite VALUES('01','199','TAREOS REPORTE RESUMEN 3','1','999','-- Id: 199 / NombreQuery: TAREOS REPORTE RESUMEN 3  _x000D_
SELECT U.NombreUsuario,_x000D_
       T.Fecha,_x000D_
       RTRIM(CON.Id) || '''' - '''' || RTRIM(CON.Dex) Consumidor,_x000D_
       RTRIM(ACT.Id) || '''' - '''' || RTRIM(ACT.Dex) Actividad,_x000D_
       RTRIM(LAB.Id) || '''' - '''' || RTRIM(LAB.Dex) Labor,_x000D_
       SUM(TD.SubTotalHoras) Horas,_x000D_
       SUM(TD.SubTotalRendimiento) Rendimientos,_x000D_
       COUNT(DISTINCT TD.Dni) Personas,_x000D_
       PRINTF("%.2f", SUM(TD.SubTotalHoras) / 8.00) Jornales,_x000D_
       PRINTF("%.2f", SUM(TD.SubTotalRendimiento) / COUNT(DISTINCT TD.Dni)) Promedio,_x000D_
       COUNT( * ) Items_x000D_
  FROM trx_Tareos T_x000D_
       INNER JOIN_x000D_
       trx_Tareos_Detalle TD ON T.IdEmpresa = TD.IdEmpresa AND _x000D_
                                T.Id = TD.IdTareo_x000D_
       INNER JOIN_x000D_
       mst_Usuarios U ON T.IdEmpresa = U.IdEmpresa AND _x000D_
                         T.IdUsuarioCrea = U.Id_x000D_
       INNER JOIN_x000D_
       mst_Consumidores CON ON T.IdEmpresa = CON.IdEmpresa AND _x000D_
                               RTRIM(TD.IdConsumidor) = RTRIM(CON.Id) _x000D_
       INNER JOIN_x000D_
       mst_Actividades ACT ON T.IdEmpresa = ACT.IdEmpresa AND _x000D_
                              RTRIM(TD.IdActividad) = RTRIM(ACT.Id) _x000D_
       INNER JOIN_x000D_
       mst_Labores LAB ON T.IdEmpresa = LAB.IdEmpresa AND _x000D_
                          RTRIM(TD.IdActividad) = RTRIM(LAB.IdActividad) AND _x000D_
                          RTRIM(TD.IdLabor) = RTRIM(LAB.Id) _x000D_
 WHERE T.IdEmpresa = ? AND _x000D_
       T.Fecha = ? AND _x000D_
       T.IdUsuarioCrea = ?_x000D_
 GROUP BY U.NombreUsuario,_x000D_
          T.Fecha,_x000D_
          RTRIM(CON.Id) || '''' - '''' || RTRIM(CON.Dex),_x000D_
          RTRIM(ACT.Id) || '''' - '''' || RTRIM(ACT.Dex),_x000D_
          RTRIM(LAB.Id) || '''' - '''' || RTRIM(LAB.Dex);','3','NONQUERY','trx_Tareos','DELETE','AC','44363337',GETDATE(),'44363337',GETDATE())</v>
      </c>
    </row>
    <row r="201" spans="1:18" x14ac:dyDescent="0.35">
      <c r="A201" s="1" t="s">
        <v>15</v>
      </c>
      <c r="B201" s="1" t="s">
        <v>777</v>
      </c>
      <c r="C201" s="1" t="s">
        <v>820</v>
      </c>
      <c r="D201" s="1" t="s">
        <v>19</v>
      </c>
      <c r="E201">
        <v>999</v>
      </c>
      <c r="F201" t="str">
        <f t="shared" si="13"/>
        <v>-- Id: 200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G201" s="1">
        <f t="shared" si="14"/>
        <v>2</v>
      </c>
      <c r="H201" s="1" t="s">
        <v>21</v>
      </c>
      <c r="I201" s="1" t="s">
        <v>86</v>
      </c>
      <c r="J201" s="1" t="s">
        <v>143</v>
      </c>
      <c r="K201" s="1" t="s">
        <v>24</v>
      </c>
      <c r="L201" s="1" t="s">
        <v>25</v>
      </c>
      <c r="M201" s="1" t="s">
        <v>822</v>
      </c>
      <c r="N201" s="1" t="s">
        <v>25</v>
      </c>
      <c r="O201" s="1" t="s">
        <v>822</v>
      </c>
      <c r="P201">
        <v>19</v>
      </c>
      <c r="Q201" s="9" t="str">
        <f>RIGHT(VLOOKUP(C201,'EsteSi-AquiSePegaLaData'!C:F,4,0),LEN(VLOOKUP(C201,'EsteSi-AquiSePegaLaData'!C:F,4,0))-LEN(TRIM(C201))-26)</f>
        <v xml:space="preserve">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v>
      </c>
      <c r="R201" s="6" t="str">
        <f t="shared" si="15"/>
        <v>INSERT INTO mst_QuerysSqlite VALUES('01','200','OBTENER SUPERVISORES X DIA','1','999','-- Id: 200 / NombreQuery: OBTENER SUPERVISORES X DIA  _x000D_
SELECT DISTINCT T.IdUsuarioCrea Clave,_x000D_
                U.NombreUsuario Valor,_x000D_
                T.IdUsuarioCrea || '''' | '''' || U.NombreUsuario Concatenado_x000D_
  FROM trx_Tareos T_x000D_
       INNER JOIN_x000D_
       mst_Usuarios U ON T.IdEmpresa = U.IdEmpresa AND _x000D_
                         T.IdUsuarioCrea = U.Id_x000D_
 WHERE T.IdEmpresa = ? AND _x000D_
       T.Fecha = ?;','2','NONQUERY','trx_Tareos','DELETE','AC','44363337',GETDATE(),'44363337',GETDATE())</v>
      </c>
    </row>
    <row r="202" spans="1:18" x14ac:dyDescent="0.35">
      <c r="A202" s="1" t="s">
        <v>15</v>
      </c>
      <c r="B202" s="1" t="s">
        <v>781</v>
      </c>
      <c r="C202" s="1" t="s">
        <v>88</v>
      </c>
      <c r="D202" s="1" t="s">
        <v>19</v>
      </c>
      <c r="E202">
        <v>20</v>
      </c>
      <c r="F202" t="str">
        <f t="shared" si="13"/>
        <v>-- Id: 201 / NombreQuery: CREAR TABLA trx_Tareos_Detalle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v>
      </c>
      <c r="G202" s="1">
        <f t="shared" si="14"/>
        <v>0</v>
      </c>
      <c r="H202" s="1" t="s">
        <v>21</v>
      </c>
      <c r="I202" s="1" t="s">
        <v>91</v>
      </c>
      <c r="J202" s="1" t="s">
        <v>23</v>
      </c>
      <c r="K202" s="1" t="s">
        <v>24</v>
      </c>
      <c r="L202" s="1" t="s">
        <v>25</v>
      </c>
      <c r="M202" s="1" t="s">
        <v>92</v>
      </c>
      <c r="N202" s="1" t="s">
        <v>25</v>
      </c>
      <c r="O202" s="1" t="s">
        <v>92</v>
      </c>
      <c r="P202">
        <v>20</v>
      </c>
      <c r="Q202" s="9" t="str">
        <f>RIGHT(VLOOKUP(C202,'EsteSi-AquiSePegaLaData'!C:F,4,0),LEN(VLOOKUP(C202,'EsteSi-AquiSePegaLaData'!C:F,4,0))-LEN(TRIM(C202))-26)</f>
        <v xml:space="preserv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v>
      </c>
      <c r="R202" s="6" t="str">
        <f t="shared" si="15"/>
        <v>INSERT INTO mst_QuerysSqlite VALUES('01','201','CREAR TABLA trx_Tareos_Detalle','1','20','-- Id: 201 / NombreQuery: CREAR TABLA trx_Tareos_Detalle  _x000D_
CREATE TABLE IF NOT EXISTS trx_Tareos_Detalle_x000D_
(IdEmpresa           VARCHAR(2),_x000D_
 Idtareo             VARCHAR(12)  NOT NULL,_x000D_
 Item                SMALLINT     NOT NULL,_x000D_
 Dni                 VARCHAR(8),_x000D_
 IdPlanilla          VARCHAR(3),_x000D_
 IdConsumidor        VARCHAR(30),_x000D_
 IdCultivo           VARCHAR(4)   NOT NULL,_x000D_
 IdVariedad          VARCHAR(3)   NOT NULL,_x000D_
 IdActividad         VARCHAR(3),_x000D_
 IdLabor             VARCHAR(6),_x000D_
 SubTotalHoras       NUMERIC(6,2),_x000D_
 SubTotalRendimiento NUMERIC(6,2),_x000D_
PRIMARY KEY_x000D_
(IdEmpresa,_x000D_
Idtareo,_x000D_
Item),_x000D_
FOREIGN KEY_x000D_
(IdEmpresa,_x000D_
IdTareo)_x000D_
REFERENCES trx_Tareos(IdEmpresa,_x000D_
Id));','0','NONQUERY','trx_Tareos_Detalle','CREATE TABLE','AC','44363337',GETDATE(),'44363337',GETDATE())</v>
      </c>
    </row>
    <row r="203" spans="1:18" x14ac:dyDescent="0.35">
      <c r="A203" s="1" t="s">
        <v>15</v>
      </c>
      <c r="B203" s="1" t="s">
        <v>784</v>
      </c>
      <c r="C203" s="1" t="s">
        <v>710</v>
      </c>
      <c r="D203" s="1" t="s">
        <v>19</v>
      </c>
      <c r="E203">
        <v>999</v>
      </c>
      <c r="F203" t="str">
        <f t="shared" si="13"/>
        <v>-- Id: 202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G203" s="1">
        <f t="shared" si="14"/>
        <v>12</v>
      </c>
      <c r="H203" s="1" t="s">
        <v>21</v>
      </c>
      <c r="I203" s="1" t="s">
        <v>91</v>
      </c>
      <c r="J203" s="1" t="s">
        <v>131</v>
      </c>
      <c r="K203" s="1" t="s">
        <v>24</v>
      </c>
      <c r="L203" s="1" t="s">
        <v>25</v>
      </c>
      <c r="M203" s="1" t="s">
        <v>712</v>
      </c>
      <c r="N203" s="1" t="s">
        <v>25</v>
      </c>
      <c r="O203" s="1" t="s">
        <v>712</v>
      </c>
      <c r="P203">
        <v>20</v>
      </c>
      <c r="Q203" s="9" t="str">
        <f>RIGHT(VLOOKUP(C203,'EsteSi-AquiSePegaLaData'!C:F,4,0),LEN(VLOOKUP(C203,'EsteSi-AquiSePegaLaData'!C:F,4,0))-LEN(TRIM(C203))-26)</f>
        <v xml:space="preserv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v>
      </c>
      <c r="R203" s="6" t="str">
        <f t="shared" si="15"/>
        <v>INSERT INTO mst_QuerysSqlite VALUES('01','202','ACTUALIZAR trx_Tareos_Detalle','1','999','-- Id: 202 / NombreQuery: ACTUALIZAR trx_Tareos_Detalle  _x000D_
UPDATE trx_Tareos_Detalle_x000D_
SET Dni=?,-- VARCHAR (8),_x000D_
    IdPlanilla=?,-- VARCHAR (3),_x000D_
    IdConsumidor=?,-- VARCHAR (30),_x000D_
    IdCultivo=?,-- VARCHAR (4)    NOT NULL,_x000D_
    IdVariedad=?,-- VARCHAR (3)    NOT NULL,_x000D_
    IdActividad=?,-- VARCHAR (3),_x000D_
    IdLabor=?,-- VARCHAR (6),_x000D_
    SubTotalHoras=?,-- NUMERIC (6,                       2),_x000D_
    SubTotalRendimiento=?-- NUMERIC (6,                       2),_x000D_
WHERE IdEmpresa=?AND_x000D_
      IdTareo=?AND_x000D_
      Item=?;','12','NONQUERY','trx_Tareos_Detalle','UPDATE','AC','44363337',GETDATE(),'44363337',GETDATE())</v>
      </c>
    </row>
    <row r="204" spans="1:18" x14ac:dyDescent="0.35">
      <c r="A204" s="1" t="s">
        <v>15</v>
      </c>
      <c r="B204" s="1" t="s">
        <v>788</v>
      </c>
      <c r="C204" s="1" t="s">
        <v>714</v>
      </c>
      <c r="D204" s="1" t="s">
        <v>19</v>
      </c>
      <c r="E204">
        <v>999</v>
      </c>
      <c r="F204" t="str">
        <f t="shared" si="13"/>
        <v>-- Id: 203 / NombreQuery: CONTAR trx_Tareos_Detalle  _x000D_
SELECT COUNT( * ) _x000D_
  FROM trx_Tareos_Detalle_x000D_
 WHERE IdEmpresa = ? AND _x000D_
       IdTareo = ?;</v>
      </c>
      <c r="G204" s="1">
        <f t="shared" si="14"/>
        <v>2</v>
      </c>
      <c r="H204" s="1" t="s">
        <v>124</v>
      </c>
      <c r="I204" s="1" t="s">
        <v>91</v>
      </c>
      <c r="J204" s="1" t="s">
        <v>126</v>
      </c>
      <c r="K204" s="1" t="s">
        <v>24</v>
      </c>
      <c r="L204" s="1" t="s">
        <v>25</v>
      </c>
      <c r="M204" s="1" t="s">
        <v>712</v>
      </c>
      <c r="N204" s="1" t="s">
        <v>25</v>
      </c>
      <c r="O204" s="1" t="s">
        <v>712</v>
      </c>
      <c r="P204">
        <v>20</v>
      </c>
      <c r="Q204" s="9" t="str">
        <f>RIGHT(VLOOKUP(C204,'EsteSi-AquiSePegaLaData'!C:F,4,0),LEN(VLOOKUP(C204,'EsteSi-AquiSePegaLaData'!C:F,4,0))-LEN(TRIM(C204))-26)</f>
        <v xml:space="preserve"> _x000D_
SELECT COUNT( * ) _x000D_
  FROM trx_Tareos_Detalle_x000D_
 WHERE IdEmpresa = ? AND _x000D_
       IdTareo = ?;</v>
      </c>
      <c r="R204" s="6" t="str">
        <f t="shared" si="15"/>
        <v>INSERT INTO mst_QuerysSqlite VALUES('01','203','CONTAR trx_Tareos_Detalle','1','999','-- Id: 203 / NombreQuery: CONTAR trx_Tareos_Detalle  _x000D_
SELECT COUNT( * ) _x000D_
  FROM trx_Tareos_Detalle_x000D_
 WHERE IdEmpresa = ? AND _x000D_
       IdTareo = ?;','2','SCALAR','trx_Tareos_Detalle','READ','AC','44363337',GETDATE(),'44363337',GETDATE())</v>
      </c>
    </row>
    <row r="205" spans="1:18" x14ac:dyDescent="0.35">
      <c r="A205" s="1" t="s">
        <v>15</v>
      </c>
      <c r="B205" s="1" t="s">
        <v>792</v>
      </c>
      <c r="C205" s="1" t="s">
        <v>717</v>
      </c>
      <c r="D205" s="1" t="s">
        <v>19</v>
      </c>
      <c r="E205">
        <v>999</v>
      </c>
      <c r="F205" t="str">
        <f t="shared" si="13"/>
        <v>-- Id: 204 / NombreQuery: ELIMINAR TABLA trx_Tareos_Detalle  _x000D_
DROP TABLE IF EXISTS trx_Tareos_Detalle;</v>
      </c>
      <c r="G205" s="1">
        <f t="shared" si="14"/>
        <v>0</v>
      </c>
      <c r="H205" s="1" t="s">
        <v>21</v>
      </c>
      <c r="I205" s="1" t="s">
        <v>91</v>
      </c>
      <c r="J205" s="1" t="s">
        <v>148</v>
      </c>
      <c r="K205" s="1" t="s">
        <v>24</v>
      </c>
      <c r="L205" s="1" t="s">
        <v>25</v>
      </c>
      <c r="M205" s="1" t="s">
        <v>719</v>
      </c>
      <c r="N205" s="1" t="s">
        <v>25</v>
      </c>
      <c r="O205" s="1" t="s">
        <v>719</v>
      </c>
      <c r="P205">
        <v>20</v>
      </c>
      <c r="Q205" s="9" t="str">
        <f>RIGHT(VLOOKUP(C205,'EsteSi-AquiSePegaLaData'!C:F,4,0),LEN(VLOOKUP(C205,'EsteSi-AquiSePegaLaData'!C:F,4,0))-LEN(TRIM(C205))-26)</f>
        <v xml:space="preserve"> _x000D_
DROP TABLE IF EXISTS trx_Tareos_Detalle;</v>
      </c>
      <c r="R205" s="6" t="str">
        <f t="shared" si="15"/>
        <v>INSERT INTO mst_QuerysSqlite VALUES('01','204','ELIMINAR TABLA trx_Tareos_Detalle','1','999','-- Id: 204 / NombreQuery: ELIMINAR TABLA trx_Tareos_Detalle  _x000D_
DROP TABLE IF EXISTS trx_Tareos_Detalle;','0','NONQUERY','trx_Tareos_Detalle','DELETE TABLE','AC','44363337',GETDATE(),'44363337',GETDATE())</v>
      </c>
    </row>
    <row r="206" spans="1:18" x14ac:dyDescent="0.35">
      <c r="A206" s="1" t="s">
        <v>15</v>
      </c>
      <c r="B206" s="1" t="s">
        <v>796</v>
      </c>
      <c r="C206" s="1" t="s">
        <v>721</v>
      </c>
      <c r="D206" s="1" t="s">
        <v>19</v>
      </c>
      <c r="E206">
        <v>999</v>
      </c>
      <c r="F206" t="str">
        <f t="shared" si="13"/>
        <v>-- Id: 205 / NombreQuery: ELIMINAR trx_Tareos_Detalle  _x000D_
DELETE FROM trx_Tareos_Detalle_x000D_
      WHERE IdEmpresa = ? AND _x000D_
            IdTareo = ? AND _x000D_
            Item = ?;</v>
      </c>
      <c r="G206" s="1">
        <f t="shared" si="14"/>
        <v>3</v>
      </c>
      <c r="H206" s="1" t="s">
        <v>21</v>
      </c>
      <c r="I206" s="1" t="s">
        <v>91</v>
      </c>
      <c r="J206" s="1" t="s">
        <v>143</v>
      </c>
      <c r="K206" s="1" t="s">
        <v>24</v>
      </c>
      <c r="L206" s="1" t="s">
        <v>25</v>
      </c>
      <c r="M206" s="1" t="s">
        <v>719</v>
      </c>
      <c r="N206" s="1" t="s">
        <v>25</v>
      </c>
      <c r="O206" s="1" t="s">
        <v>719</v>
      </c>
      <c r="P206">
        <v>20</v>
      </c>
      <c r="Q206" s="9" t="str">
        <f>RIGHT(VLOOKUP(C206,'EsteSi-AquiSePegaLaData'!C:F,4,0),LEN(VLOOKUP(C206,'EsteSi-AquiSePegaLaData'!C:F,4,0))-LEN(TRIM(C206))-26)</f>
        <v xml:space="preserve"> _x000D_
DELETE FROM trx_Tareos_Detalle_x000D_
      WHERE IdEmpresa = ? AND _x000D_
            IdTareo = ? AND _x000D_
            Item = ?;</v>
      </c>
      <c r="R206" s="6" t="str">
        <f t="shared" si="15"/>
        <v>INSERT INTO mst_QuerysSqlite VALUES('01','205','ELIMINAR trx_Tareos_Detalle','1','999','-- Id: 205 / NombreQuery: ELIMINAR trx_Tareos_Detalle  _x000D_
DELETE FROM trx_Tareos_Detalle_x000D_
      WHERE IdEmpresa = ? AND _x000D_
            IdTareo = ? AND _x000D_
            Item = ?;','3','NONQUERY','trx_Tareos_Detalle','DELETE','AC','44363337',GETDATE(),'44363337',GETDATE())</v>
      </c>
    </row>
    <row r="207" spans="1:18" x14ac:dyDescent="0.35">
      <c r="A207" s="1" t="s">
        <v>15</v>
      </c>
      <c r="B207" s="1" t="s">
        <v>800</v>
      </c>
      <c r="C207" s="1" t="s">
        <v>724</v>
      </c>
      <c r="D207" s="1" t="s">
        <v>19</v>
      </c>
      <c r="E207">
        <v>999</v>
      </c>
      <c r="F207" t="str">
        <f t="shared" si="13"/>
        <v>-- Id: 206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G207" s="1">
        <f t="shared" si="14"/>
        <v>12</v>
      </c>
      <c r="H207" s="1" t="s">
        <v>21</v>
      </c>
      <c r="I207" s="1" t="s">
        <v>91</v>
      </c>
      <c r="J207" s="1" t="s">
        <v>152</v>
      </c>
      <c r="K207" s="1" t="s">
        <v>24</v>
      </c>
      <c r="L207" s="1" t="s">
        <v>25</v>
      </c>
      <c r="M207" s="1" t="s">
        <v>726</v>
      </c>
      <c r="N207" s="1" t="s">
        <v>25</v>
      </c>
      <c r="O207" s="1" t="s">
        <v>726</v>
      </c>
      <c r="P207">
        <v>20</v>
      </c>
      <c r="Q207" s="9" t="str">
        <f>RIGHT(VLOOKUP(C207,'EsteSi-AquiSePegaLaData'!C:F,4,0),LEN(VLOOKUP(C207,'EsteSi-AquiSePegaLaData'!C:F,4,0))-LEN(TRIM(C207))-26)</f>
        <v xml:space="preserv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v>
      </c>
      <c r="R207" s="6" t="str">
        <f t="shared" si="15"/>
        <v>INSERT INTO mst_QuerysSqlite VALUES('01','206','INSERTAR trx_Tareos_Detalle','1','999','-- Id: 206 / NombreQuery: INSERTAR trx_Tareos_Detalle  _x000D_
INSERT INTO trx_Tareos_Detalle VALUES_x000D_
                               (?,-- IdEmpresa           VARCHAR (2),_x000D_
                               ?,-- Idtareo             VARCHAR (12)   NOT NULL,_x000D_
                               ?,-- Item                SMALLINT       NOT NULL,_x000D_
                               ?,-- Dni                 VARCHAR (8),_x000D_
                               ?,-- IdPlanilla          VARCHAR (3),_x000D_
                               ?,-- IdConsumidor        VARCHAR (30),_x000D_
                               ?,-- IdCultivo           VARCHAR (4)    NOT NULL,_x000D_
                               ?,-- IdVariedad          VARCHAR (3)    NOT NULL,_x000D_
                               ?,-- IdActividad         VARCHAR (3),_x000D_
                               ?,-- IdLabor             VARCHAR (6),_x000D_
                               ?,-- SubTotalHoras       NUMERIC (6,                    2),_x000D_
                               ?);-- SubTotalRendimiento NUMERIC (6,                    2),','12','NONQUERY','trx_Tareos_Detalle','CREATE','AC','44363337',GETDATE(),'44363337',GETDATE())</v>
      </c>
    </row>
    <row r="208" spans="1:18" x14ac:dyDescent="0.35">
      <c r="A208" s="1" t="s">
        <v>15</v>
      </c>
      <c r="B208" s="1" t="s">
        <v>803</v>
      </c>
      <c r="C208" s="1" t="s">
        <v>728</v>
      </c>
      <c r="D208" s="1" t="s">
        <v>19</v>
      </c>
      <c r="E208">
        <v>999</v>
      </c>
      <c r="F208" t="str">
        <f t="shared" si="13"/>
        <v>-- Id: 207 / NombreQuery: LIMPIAR TABLA trx_Tareos_Detalle  _x000D_
DELETE FROM trx_Tareos_Detalle;</v>
      </c>
      <c r="G208" s="1">
        <f t="shared" si="14"/>
        <v>0</v>
      </c>
      <c r="H208" s="1" t="s">
        <v>21</v>
      </c>
      <c r="I208" s="1" t="s">
        <v>91</v>
      </c>
      <c r="J208" s="1" t="s">
        <v>143</v>
      </c>
      <c r="K208" s="1" t="s">
        <v>24</v>
      </c>
      <c r="L208" s="1" t="s">
        <v>25</v>
      </c>
      <c r="M208" s="1" t="s">
        <v>726</v>
      </c>
      <c r="N208" s="1" t="s">
        <v>25</v>
      </c>
      <c r="O208" s="1" t="s">
        <v>726</v>
      </c>
      <c r="P208">
        <v>20</v>
      </c>
      <c r="Q208" s="9" t="str">
        <f>RIGHT(VLOOKUP(C208,'EsteSi-AquiSePegaLaData'!C:F,4,0),LEN(VLOOKUP(C208,'EsteSi-AquiSePegaLaData'!C:F,4,0))-LEN(TRIM(C208))-26)</f>
        <v xml:space="preserve"> _x000D_
DELETE FROM trx_Tareos_Detalle;</v>
      </c>
      <c r="R208" s="6" t="str">
        <f t="shared" si="15"/>
        <v>INSERT INTO mst_QuerysSqlite VALUES('01','207','LIMPIAR TABLA trx_Tareos_Detalle','1','999','-- Id: 207 / NombreQuery: LIMPIAR TABLA trx_Tareos_Detalle  _x000D_
DELETE FROM trx_Tareos_Detalle;','0','NONQUERY','trx_Tareos_Detalle','DELETE','AC','44363337',GETDATE(),'44363337',GETDATE())</v>
      </c>
    </row>
    <row r="209" spans="1:18" x14ac:dyDescent="0.35">
      <c r="A209" s="1" t="s">
        <v>15</v>
      </c>
      <c r="B209" s="1" t="s">
        <v>807</v>
      </c>
      <c r="C209" s="1" t="s">
        <v>731</v>
      </c>
      <c r="D209" s="1" t="s">
        <v>19</v>
      </c>
      <c r="E209">
        <v>999</v>
      </c>
      <c r="F209" t="str">
        <f t="shared" si="13"/>
        <v>-- Id: 208 / NombreQuery: LISTAR trx_Tareos_Detalle  _x000D_
SELECT *_x000D_
  FROM trx_Tareos_Detalle;</v>
      </c>
      <c r="G209" s="1">
        <f t="shared" si="14"/>
        <v>0</v>
      </c>
      <c r="H209" s="1" t="s">
        <v>135</v>
      </c>
      <c r="I209" s="1" t="s">
        <v>91</v>
      </c>
      <c r="J209" s="1" t="s">
        <v>126</v>
      </c>
      <c r="K209" s="1" t="s">
        <v>24</v>
      </c>
      <c r="L209" s="1" t="s">
        <v>25</v>
      </c>
      <c r="M209" s="1" t="s">
        <v>733</v>
      </c>
      <c r="N209" s="1" t="s">
        <v>25</v>
      </c>
      <c r="O209" s="1" t="s">
        <v>733</v>
      </c>
      <c r="P209">
        <v>20</v>
      </c>
      <c r="Q209" s="9" t="str">
        <f>RIGHT(VLOOKUP(C209,'EsteSi-AquiSePegaLaData'!C:F,4,0),LEN(VLOOKUP(C209,'EsteSi-AquiSePegaLaData'!C:F,4,0))-LEN(TRIM(C209))-26)</f>
        <v xml:space="preserve"> _x000D_
SELECT *_x000D_
  FROM trx_Tareos_Detalle;</v>
      </c>
      <c r="R209" s="6" t="str">
        <f t="shared" si="15"/>
        <v>INSERT INTO mst_QuerysSqlite VALUES('01','208','LISTAR trx_Tareos_Detalle','1','999','-- Id: 208 / NombreQuery: LISTAR trx_Tareos_Detalle  _x000D_
SELECT *_x000D_
  FROM trx_Tareos_Detalle;','0','DATATABLE','trx_Tareos_Detalle','READ','AC','44363337',GETDATE(),'44363337',GETDATE())</v>
      </c>
    </row>
    <row r="210" spans="1:18" x14ac:dyDescent="0.35">
      <c r="A210" s="1" t="s">
        <v>15</v>
      </c>
      <c r="B210" s="1" t="s">
        <v>811</v>
      </c>
      <c r="C210" s="1" t="s">
        <v>735</v>
      </c>
      <c r="D210" s="1" t="s">
        <v>19</v>
      </c>
      <c r="E210">
        <v>999</v>
      </c>
      <c r="F210" t="str">
        <f t="shared" si="13"/>
        <v>-- Id: 209 / NombreQuery: OBTENER trx_Tareos_Detalle  _x000D_
SELECT *_x000D_
  FROM trx_Tareos_Detalle_x000D_
 WHERE IdEmpresa = ? AND _x000D_
       IdTareo = ? AND _x000D_
       Item = ?;</v>
      </c>
      <c r="G210" s="1">
        <f t="shared" si="14"/>
        <v>3</v>
      </c>
      <c r="H210" s="1" t="s">
        <v>135</v>
      </c>
      <c r="I210" s="1" t="s">
        <v>91</v>
      </c>
      <c r="J210" s="1" t="s">
        <v>126</v>
      </c>
      <c r="K210" s="1" t="s">
        <v>24</v>
      </c>
      <c r="L210" s="1" t="s">
        <v>25</v>
      </c>
      <c r="M210" s="1" t="s">
        <v>737</v>
      </c>
      <c r="N210" s="1" t="s">
        <v>25</v>
      </c>
      <c r="O210" s="1" t="s">
        <v>737</v>
      </c>
      <c r="P210">
        <v>20</v>
      </c>
      <c r="Q210" s="9" t="str">
        <f>RIGHT(VLOOKUP(C210,'EsteSi-AquiSePegaLaData'!C:F,4,0),LEN(VLOOKUP(C210,'EsteSi-AquiSePegaLaData'!C:F,4,0))-LEN(TRIM(C210))-26)</f>
        <v xml:space="preserve"> _x000D_
SELECT *_x000D_
  FROM trx_Tareos_Detalle_x000D_
 WHERE IdEmpresa = ? AND _x000D_
       IdTareo = ? AND _x000D_
       Item = ?;</v>
      </c>
      <c r="R210" s="6" t="str">
        <f t="shared" si="15"/>
        <v>INSERT INTO mst_QuerysSqlite VALUES('01','209','OBTENER trx_Tareos_Detalle','1','999','-- Id: 209 / NombreQuery: OBTENER trx_Tareos_Detalle  _x000D_
SELECT *_x000D_
  FROM trx_Tareos_Detalle_x000D_
 WHERE IdEmpresa = ? AND _x000D_
       IdTareo = ? AND _x000D_
       Item = ?;','3','DATATABLE','trx_Tareos_Detalle','READ','AC','44363337',GETDATE(),'44363337',GETDATE())</v>
      </c>
    </row>
    <row r="211" spans="1:18" x14ac:dyDescent="0.35">
      <c r="A211" s="1" t="s">
        <v>15</v>
      </c>
      <c r="B211" s="1" t="s">
        <v>815</v>
      </c>
      <c r="C211" s="19" t="s">
        <v>739</v>
      </c>
      <c r="D211" s="1" t="s">
        <v>19</v>
      </c>
      <c r="E211">
        <v>999</v>
      </c>
      <c r="F211" t="str">
        <f t="shared" si="13"/>
        <v>-- Id: 210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G211" s="1">
        <f t="shared" si="14"/>
        <v>2</v>
      </c>
      <c r="H211" s="1" t="s">
        <v>135</v>
      </c>
      <c r="I211" s="1" t="s">
        <v>91</v>
      </c>
      <c r="J211" s="1" t="s">
        <v>126</v>
      </c>
      <c r="K211" s="1" t="s">
        <v>24</v>
      </c>
      <c r="L211" s="1" t="s">
        <v>25</v>
      </c>
      <c r="M211" s="1" t="s">
        <v>741</v>
      </c>
      <c r="N211" s="1" t="s">
        <v>25</v>
      </c>
      <c r="O211" s="1" t="s">
        <v>741</v>
      </c>
      <c r="P211">
        <v>20</v>
      </c>
      <c r="Q211" s="9" t="str">
        <f>RIGHT(VLOOKUP(C211,'EsteSi-AquiSePegaLaData'!C:F,4,0),LEN(VLOOKUP(C211,'EsteSi-AquiSePegaLaData'!C:F,4,0))-LEN(TRIM(C211))-26)</f>
        <v xml:space="preserve">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v>
      </c>
      <c r="R211" s="6" t="str">
        <f t="shared" si="15"/>
        <v>INSERT INTO mst_QuerysSqlite VALUES('01','210','OBTENER trx_Tareos_Detalle X ID','1','999','-- Id: 210 / NombreQuery: OBTENER trx_Tareos_Detalle X ID  _x000D_
SELECT TD.IdEmpresa,_x000D_
       TD.IdTareo,_x000D_
       TD.Item,_x000D_
       TD.Dni,_x000D_
       PER.IdPlanilla,_x000D_
       PER.Nombres || '''' '''' || PER.Paterno || '''' '''' || PER.Materno Nombres,_x000D_
       '''''''' IdCultivo, --TD.IdCultivo,_x000D_
       '''''''' Cultivo, --CUL.Dex Cultivo,_x000D_
       '''''''' IdVariedad, --TD.idVariedad,_x000D_
       '''''''' Variedad, --VA.Dex Variedad,_x000D_
       TD.idConsumidor,_x000D_
       CON.Dex Consumidor,_x000D_
       TD.idActividad,_x000D_
       ACT.Dex Actividad,_x000D_
       TD.idLabor,_x000D_
       LAB.Dex Labor,_x000D_
       TD.SubTotalRendimiento,_x000D_
       TD.SubTotalHoras_x000D_
  FROM trx_Tareos_Detalle TD_x000D_
       INNER JOIN_x000D_
       mst_Personas PER ON RTRIM(TD.Dni) = RTRIM(PER.NroDocumento)_x000D_
       /*INNER JOIN_x000D_
       mst_Cultivos CUL ON RTRIM(TD.IdCultivo) = RTRIM(CUL.Id)_x000D_
       INNER JOIN_x000D_
       mst_Variedades VA ON RTRIM(TD.IdCultivo) = RTRIM(VA.IdCultivo) AND_x000D_
                            RTRIM(TD.IdVariedad) = RTRIM(VA.Id)*/_x000D_
       INNER JOIN_x000D_
       mst_Consumidores CON ON RTRIM(TD.IdConsumidor) = RTRIM(CON.Id)_x000D_
       INNER JOIN_x000D_
       mst_Actividades ACT ON RTRIM(TD.IdActividad) = RTRIM(ACT.Id)_x000D_
       INNER JOIN_x000D_
       mst_Labores LAB ON RTRIM(TD.IdActividad) = RTRIM(LAB.IdActividad) AND_x000D_
                          RTRIM(TD.IdLabor) = RTRIM(LAB.Id)_x000D_
 WHERE TD.IdEmpresa = ? AND_x000D_
       TD.IdTareo = ?;','2','DATATABLE','trx_Tareos_Detalle','READ','AC','44363337',GETDATE(),'44363337',GETDATE())</v>
      </c>
    </row>
    <row r="212" spans="1:18" x14ac:dyDescent="0.35">
      <c r="A212" s="1" t="s">
        <v>15</v>
      </c>
      <c r="B212" s="1" t="s">
        <v>819</v>
      </c>
      <c r="C212" s="18" t="s">
        <v>743</v>
      </c>
      <c r="D212" s="1" t="s">
        <v>19</v>
      </c>
      <c r="E212">
        <v>999</v>
      </c>
      <c r="F212" t="str">
        <f t="shared" si="13"/>
        <v>-- Id: 211 / NombreQuery: ELIMINAR trx_Tareos_Detalle EN BLOQUE  _x000D_
DELETE FROM trx_Tareos_Detalle_x000D_
      WHERE IdEmpresa = ? AND _x000D_
            IdTareo = ?;</v>
      </c>
      <c r="G212" s="1">
        <f t="shared" si="14"/>
        <v>2</v>
      </c>
      <c r="H212" s="1" t="s">
        <v>21</v>
      </c>
      <c r="I212" s="1" t="s">
        <v>91</v>
      </c>
      <c r="J212" s="1" t="s">
        <v>143</v>
      </c>
      <c r="K212" s="1" t="s">
        <v>24</v>
      </c>
      <c r="L212" s="1" t="s">
        <v>25</v>
      </c>
      <c r="M212" s="1" t="s">
        <v>745</v>
      </c>
      <c r="N212" s="1" t="s">
        <v>25</v>
      </c>
      <c r="O212" s="1" t="s">
        <v>745</v>
      </c>
      <c r="P212">
        <v>20</v>
      </c>
      <c r="Q212" s="9" t="str">
        <f>RIGHT(VLOOKUP(C212,'EsteSi-AquiSePegaLaData'!C:F,4,0),LEN(VLOOKUP(C212,'EsteSi-AquiSePegaLaData'!C:F,4,0))-LEN(TRIM(C212))-26)</f>
        <v xml:space="preserve"> _x000D_
DELETE FROM trx_Tareos_Detalle_x000D_
      WHERE IdEmpresa = ? AND _x000D_
            IdTareo = ?;</v>
      </c>
      <c r="R212" s="6" t="str">
        <f t="shared" si="15"/>
        <v>INSERT INTO mst_QuerysSqlite VALUES('01','211','ELIMINAR trx_Tareos_Detalle EN BLOQUE','1','999','-- Id: 211 / NombreQuery: ELIMINAR trx_Tareos_Detalle EN BLOQUE  _x000D_
DELETE FROM trx_Tareos_Detalle_x000D_
      WHERE IdEmpresa = ? AND _x000D_
            IdTareo = ?;','2','NONQUERY','trx_Tareos_Detalle','DELETE','AC','44363337',GETDATE(),'44363337',GETDATE())</v>
      </c>
    </row>
    <row r="213" spans="1:18" x14ac:dyDescent="0.35">
      <c r="A213" s="1" t="s">
        <v>15</v>
      </c>
      <c r="B213" s="1" t="s">
        <v>823</v>
      </c>
      <c r="C213" s="18" t="s">
        <v>785</v>
      </c>
      <c r="D213" s="1" t="s">
        <v>19</v>
      </c>
      <c r="E213">
        <v>999</v>
      </c>
      <c r="F213" t="str">
        <f t="shared" si="13"/>
        <v xml:space="preserve">-- Id: 212 / NombreQuery: TRANSFERIR trx_Tareos_Detalle  _x000D_
EXEC sp_Dgm_Tareos_TransferirTareo_Detalle </v>
      </c>
      <c r="G213" s="1">
        <f t="shared" si="14"/>
        <v>0</v>
      </c>
      <c r="H213" s="1" t="s">
        <v>135</v>
      </c>
      <c r="I213" s="1" t="s">
        <v>91</v>
      </c>
      <c r="J213" s="1" t="s">
        <v>126</v>
      </c>
      <c r="K213" s="1" t="s">
        <v>24</v>
      </c>
      <c r="L213" s="1" t="s">
        <v>25</v>
      </c>
      <c r="M213" s="1" t="s">
        <v>787</v>
      </c>
      <c r="N213" s="1" t="s">
        <v>25</v>
      </c>
      <c r="O213" s="1" t="s">
        <v>787</v>
      </c>
      <c r="P213">
        <v>20</v>
      </c>
      <c r="Q213" s="9" t="str">
        <f>RIGHT(VLOOKUP(C213,'EsteSi-AquiSePegaLaData'!C:F,4,0),LEN(VLOOKUP(C213,'EsteSi-AquiSePegaLaData'!C:F,4,0))-LEN(TRIM(C213))-26)</f>
        <v xml:space="preserve"> _x000D_
EXEC sp_Dgm_Tareos_TransferirTareo_Detalle </v>
      </c>
      <c r="R213" s="6" t="str">
        <f t="shared" si="15"/>
        <v>INSERT INTO mst_QuerysSqlite VALUES('01','212','TRANSFERIR trx_Tareos_Detalle','1','999','-- Id: 212 / NombreQuery: TRANSFERIR trx_Tareos_Detalle  _x000D_
EXEC sp_Dgm_Tareos_TransferirTareo_Detalle ','0','DATATABLE','trx_Tareos_Detalle','READ','AC','44363337',GETDATE(),'44363337',GETDATE())</v>
      </c>
    </row>
    <row r="214" spans="1:18" x14ac:dyDescent="0.35">
      <c r="A214" s="1" t="s">
        <v>15</v>
      </c>
      <c r="B214" s="1" t="s">
        <v>851</v>
      </c>
      <c r="C214" s="18" t="s">
        <v>793</v>
      </c>
      <c r="D214" s="1" t="s">
        <v>19</v>
      </c>
      <c r="E214">
        <v>999</v>
      </c>
      <c r="F214" t="str">
        <f t="shared" si="13"/>
        <v>-- Id: 213 / NombreQuery: OBTENER trx_Tareos_Detalle XA TRANSFERIR  _x000D_
SELECT *_x000D_
  FROM trx_tareos_detalle_x000D_
 WHERE IdEmpresa = ? AND _x000D_
       IdTareo = ?;</v>
      </c>
      <c r="G214" s="1">
        <f t="shared" si="14"/>
        <v>2</v>
      </c>
      <c r="H214" s="1" t="s">
        <v>135</v>
      </c>
      <c r="I214" s="1" t="s">
        <v>91</v>
      </c>
      <c r="J214" s="1" t="s">
        <v>126</v>
      </c>
      <c r="K214" s="1" t="s">
        <v>24</v>
      </c>
      <c r="L214" s="1" t="s">
        <v>25</v>
      </c>
      <c r="M214" s="1" t="s">
        <v>795</v>
      </c>
      <c r="N214" s="1" t="s">
        <v>25</v>
      </c>
      <c r="O214" s="1" t="s">
        <v>795</v>
      </c>
      <c r="P214">
        <v>20</v>
      </c>
      <c r="Q214" s="9" t="str">
        <f>RIGHT(VLOOKUP(C214,'EsteSi-AquiSePegaLaData'!C:F,4,0),LEN(VLOOKUP(C214,'EsteSi-AquiSePegaLaData'!C:F,4,0))-LEN(TRIM(C214))-26)</f>
        <v xml:space="preserve"> _x000D_
SELECT *_x000D_
  FROM trx_tareos_detalle_x000D_
 WHERE IdEmpresa = ? AND _x000D_
       IdTareo = ?;</v>
      </c>
      <c r="R214" s="6" t="str">
        <f t="shared" si="15"/>
        <v>INSERT INTO mst_QuerysSqlite VALUES('01','213','OBTENER trx_Tareos_Detalle XA TRANSFERIR','1','999','-- Id: 213 / NombreQuery: OBTENER trx_Tareos_Detalle XA TRANSFERIR  _x000D_
SELECT *_x000D_
  FROM trx_tareos_detalle_x000D_
 WHERE IdEmpresa = ? AND _x000D_
       IdTareo = ?;','2','DATATABLE','trx_Tareos_Detalle','READ','AC','44363337',GETDATE(),'44363337',GETDATE())</v>
      </c>
    </row>
    <row r="215" spans="1:18" x14ac:dyDescent="0.35">
      <c r="A215" s="1" t="s">
        <v>15</v>
      </c>
      <c r="B215" s="1" t="s">
        <v>852</v>
      </c>
      <c r="C215" s="18" t="s">
        <v>801</v>
      </c>
      <c r="D215" s="1" t="s">
        <v>19</v>
      </c>
      <c r="E215">
        <v>999</v>
      </c>
      <c r="F215" t="str">
        <f>CONCATENATE("-- Id: ",B215," / NombreQuery: ",C215," ",Q215)</f>
        <v>-- Id: 214 / NombreQuery: ELIMINAR trx_Tareos_Detalle PENDIENTES X ID  _x000D_
DELETE FROM trx_Tareos_Detalle_x000D_
      WHERE IdTareo IN (_x000D_
    SELECT Id_x000D_
      FROM trx_Tareos_x000D_
     WHERE IdEstado = ''PE'' AND _x000D_
           IdEmpresa = ? AND _x000D_
           IdTareo = ?_x000D_
);_x000D_
_x000D_
SELECT ''1'';</v>
      </c>
      <c r="G215" s="1">
        <f t="shared" si="14"/>
        <v>2</v>
      </c>
      <c r="H215" s="1" t="s">
        <v>21</v>
      </c>
      <c r="I215" s="1" t="s">
        <v>91</v>
      </c>
      <c r="J215" s="1" t="s">
        <v>143</v>
      </c>
      <c r="K215" s="1" t="s">
        <v>24</v>
      </c>
      <c r="L215" s="1" t="s">
        <v>25</v>
      </c>
      <c r="M215" s="1" t="s">
        <v>799</v>
      </c>
      <c r="N215" s="1" t="s">
        <v>25</v>
      </c>
      <c r="O215" s="1" t="s">
        <v>799</v>
      </c>
      <c r="P215">
        <v>20</v>
      </c>
      <c r="Q215" s="9" t="str">
        <f>RIGHT(VLOOKUP(C215,'EsteSi-AquiSePegaLaData'!C:F,4,0),LEN(VLOOKUP(C215,'EsteSi-AquiSePegaLaData'!C:F,4,0))-LEN(TRIM(C215))-26)</f>
        <v xml:space="preserve"> _x000D_
DELETE FROM trx_Tareos_Detalle_x000D_
      WHERE IdTareo IN (_x000D_
    SELECT Id_x000D_
      FROM trx_Tareos_x000D_
     WHERE IdEstado = ''PE'' AND _x000D_
           IdEmpresa = ? AND _x000D_
           IdTareo = ?_x000D_
);_x000D_
_x000D_
SELECT ''1'';</v>
      </c>
      <c r="R215" s="6" t="str">
        <f t="shared" si="15"/>
        <v>INSERT INTO mst_QuerysSqlite VALUES('01','214','ELIMINAR trx_Tareos_Detalle PENDIENTES X ID','1','999','-- Id: 214 / NombreQuery: ELIMINAR trx_Tareos_Detalle PENDIENTES X ID  _x000D_
DELETE FROM trx_Tareos_Detalle_x000D_
      WHERE IdTareo IN (_x000D_
    SELECT Id_x000D_
      FROM trx_Tareos_x000D_
     WHERE IdEstado = ''''PE'''' AND _x000D_
           IdEmpresa = ? AND _x000D_
           IdTareo = ?_x000D_
);_x000D_
_x000D_
SELECT ''''1'''';','2','NONQUERY','trx_Tareos_Detalle','DELETE','AC','44363337',GETDATE(),'44363337',GETDATE())</v>
      </c>
    </row>
    <row r="216" spans="1:18" x14ac:dyDescent="0.35">
      <c r="A216" s="1" t="s">
        <v>15</v>
      </c>
      <c r="B216" s="1" t="s">
        <v>853</v>
      </c>
      <c r="C216" s="19" t="s">
        <v>824</v>
      </c>
      <c r="D216" s="1" t="s">
        <v>19</v>
      </c>
      <c r="E216">
        <v>999</v>
      </c>
      <c r="F216" t="str">
        <f t="shared" si="13"/>
        <v>-- Id: 215 / NombreQuery: ACTUALIZAR ITEM trx_Tareos_Detalle  _x000D_
UPDATE trx_Tareos_Detalle SET Item=ROWID_x000D_
      WHERE IdEmpresa = ? AND_x000D_
            IdTareo = ?;</v>
      </c>
      <c r="G216" s="1">
        <f t="shared" si="14"/>
        <v>2</v>
      </c>
      <c r="H216" s="1" t="s">
        <v>21</v>
      </c>
      <c r="I216" s="1" t="s">
        <v>91</v>
      </c>
      <c r="J216" s="1" t="s">
        <v>131</v>
      </c>
      <c r="K216" s="1" t="s">
        <v>24</v>
      </c>
      <c r="L216" s="1" t="s">
        <v>25</v>
      </c>
      <c r="M216" s="1" t="s">
        <v>826</v>
      </c>
      <c r="N216" s="1" t="s">
        <v>25</v>
      </c>
      <c r="O216" s="1" t="s">
        <v>826</v>
      </c>
      <c r="P216">
        <v>20</v>
      </c>
      <c r="Q216" s="9" t="str">
        <f>RIGHT(VLOOKUP(C216,'EsteSi-AquiSePegaLaData'!C:F,4,0),LEN(VLOOKUP(C216,'EsteSi-AquiSePegaLaData'!C:F,4,0))-LEN(TRIM(C216))-26)</f>
        <v xml:space="preserve"> _x000D_
UPDATE trx_Tareos_Detalle SET Item=ROWID_x000D_
      WHERE IdEmpresa = ? AND_x000D_
            IdTareo = ?;</v>
      </c>
      <c r="R216" s="6" t="str">
        <f t="shared" si="15"/>
        <v>INSERT INTO mst_QuerysSqlite VALUES('01','215','ACTUALIZAR ITEM trx_Tareos_Detalle','1','999','-- Id: 215 / NombreQuery: ACTUALIZAR ITEM trx_Tareos_Detalle  _x000D_
UPDATE trx_Tareos_Detalle SET Item=ROWID_x000D_
      WHERE IdEmpresa = ? AND_x000D_
            IdTareo = ?;','2','NONQUERY','trx_Tareos_Detalle','UPDATE','AC','44363337',GETDATE(),'44363337',GETDATE())</v>
      </c>
    </row>
    <row r="217" spans="1:18" s="2" customFormat="1" hidden="1" x14ac:dyDescent="0.35">
      <c r="A217" s="1" t="s">
        <v>15</v>
      </c>
      <c r="B217" s="1" t="s">
        <v>854</v>
      </c>
      <c r="C217" s="1" t="s">
        <v>103</v>
      </c>
      <c r="D217" s="1" t="s">
        <v>18</v>
      </c>
      <c r="E217">
        <v>21</v>
      </c>
      <c r="F217" t="str">
        <f t="shared" si="13"/>
        <v>-- Id: 216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G217" s="1">
        <f t="shared" si="14"/>
        <v>0</v>
      </c>
      <c r="H217" s="1" t="s">
        <v>21</v>
      </c>
      <c r="I217" s="1" t="s">
        <v>106</v>
      </c>
      <c r="J217" s="1" t="s">
        <v>23</v>
      </c>
      <c r="K217" s="1" t="s">
        <v>24</v>
      </c>
      <c r="L217" s="1" t="s">
        <v>25</v>
      </c>
      <c r="M217" s="1" t="s">
        <v>107</v>
      </c>
      <c r="N217" s="1" t="s">
        <v>25</v>
      </c>
      <c r="O217" s="1" t="s">
        <v>107</v>
      </c>
      <c r="P217">
        <v>21</v>
      </c>
      <c r="Q217" s="9" t="str">
        <f>RIGHT(VLOOKUP(C217,'EsteSi-AquiSePegaLaData'!C:F,4,0),LEN(VLOOKUP(C217,'EsteSi-AquiSePegaLaData'!C:F,4,0))-LEN(TRIM(C217))-26)</f>
        <v xml:space="preserv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v>
      </c>
      <c r="R217" s="6" t="str">
        <f t="shared" si="15"/>
        <v>INSERT INTO mst_QuerysSqlite VALUES('01','216','CREAR TABLA otr_VersionesSoftware','0','21','-- Id: 216 / NombreQuery: CREAR TABLA otr_VersionesSoftware  _x000D_
CREATE TABLE IF NOT EXISTS otr_VersionesSoftware (_x000D_
   IdEmpresa              VARCHAR (2),_x000D_
   Aplicativo             VARCHAR (50)  NOT NULL,_x000D_
   Objetivo               VARCHAR (100) NOT NULL,_x000D_
   Version                VARCHAR (50)  NOT NULL,_x000D_
   FechaLiberacion        DATE,_x000D_
   RutaInstalable         TEXT,_x000D_
   IdEstado               VARCHAR (3),_x000D_
   IdUsuarioCrea          VARCHAR (50),_x000D_
   FechaHoraCreacion      DATETIME,_x000D_
   IdUsuarioActualiza     VARCHAR (50),_x000D_
   FechaHoraActualizacion DATETIME,_x000D_
   PRIMARY KEY (_x000D_
      IdEmpresa,_x000D_
      Aplicativo,_x000D_
      Objetivo_x000D_
   ),_x000D_
   FOREIGN KEY (_x000D_
      IdEmpresa_x000D_
   )_x000D_
   REFERENCES mst_Empresas (Id),_x000D_
   FOREIGN KEY (_x000D_
      IdEstado_x000D_
   )_x000D_
   REFERENCES mst_Estados (Id),_x000D_
   FOREIGN KEY (_x000D_
      IdEmpresa,_x000D_
      IdUsuarioCrea_x000D_
   )_x000D_
   REFERENCES mst_Usuarios (IdEmpresa,_x000D_
   Id),_x000D_
   FOREIGN KEY (_x000D_
      IdEmpresa,_x000D_
      IdUsuarioActualiza_x000D_
   )_x000D_
   REFERENCES mst_Usuarios (IdEmpresa,_x000D_
   Id) _x000D_
);','0','NONQUERY','otr_VersionesSoftware','CREATE TABLE','AC','44363337',GETDATE(),'44363337',GETDATE())</v>
      </c>
    </row>
    <row r="218" spans="1:18" s="2" customFormat="1" hidden="1" x14ac:dyDescent="0.35">
      <c r="A218" s="1" t="s">
        <v>15</v>
      </c>
      <c r="B218" s="1" t="s">
        <v>855</v>
      </c>
      <c r="C218" s="1" t="s">
        <v>582</v>
      </c>
      <c r="D218" s="1" t="s">
        <v>18</v>
      </c>
      <c r="E218">
        <v>999</v>
      </c>
      <c r="F218" t="str">
        <f t="shared" si="13"/>
        <v>-- Id: 217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G218" s="1">
        <f t="shared" si="14"/>
        <v>8</v>
      </c>
      <c r="H218" s="1" t="s">
        <v>21</v>
      </c>
      <c r="I218" s="1" t="s">
        <v>106</v>
      </c>
      <c r="J218" s="1" t="s">
        <v>131</v>
      </c>
      <c r="K218" s="1" t="s">
        <v>24</v>
      </c>
      <c r="L218" s="1" t="s">
        <v>25</v>
      </c>
      <c r="M218" s="1" t="s">
        <v>584</v>
      </c>
      <c r="N218" s="1" t="s">
        <v>25</v>
      </c>
      <c r="O218" s="1" t="s">
        <v>584</v>
      </c>
      <c r="P218">
        <v>21</v>
      </c>
      <c r="Q218" s="9" t="str">
        <f>RIGHT(VLOOKUP(C218,'EsteSi-AquiSePegaLaData'!C:F,4,0),LEN(VLOOKUP(C218,'EsteSi-AquiSePegaLaData'!C:F,4,0))-LEN(TRIM(C218))-26)</f>
        <v xml:space="preserv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v>
      </c>
      <c r="R218" s="6" t="str">
        <f t="shared" si="15"/>
        <v>INSERT INTO mst_QuerysSqlite VALUES('01','217','ACTUALIZAR otr_VersionesSoftware','0','999','-- Id: 217 / NombreQuery: ACTUALIZAR otr_VersionesSoftware  _x000D_
UPDATE otr_VersionesSoftware_x000D_
   SET Version = ?,-- VARCHAR (50) NOT NULL,_x000D_
       FechaLiberacion = ?,-- DATE,_x000D_
       RutaInstalable = ?,-- VARCHARTEXT,_x000D_
       IdEstado = ?,-- VARCHAR/* Manifiesto varchar(max) NULL, */ (3),_x000D_
       IdUsuarioActualiza = ?,-- VARCHAR (50),_x000D_
       FechaHoraActualizacion = DATETIME(''''now'''',_x000D_
                                         ''''localtime'''')-- DATETIME, _x000D_
 WHERE IdEmpresa = ? AND _x000D_
       Aplicativo = ? AND _x000D_
       Objetivo = ?;','8','NONQUERY','otr_VersionesSoftware','UPDATE','AC','44363337',GETDATE(),'44363337',GETDATE())</v>
      </c>
    </row>
    <row r="219" spans="1:18" s="2" customFormat="1" hidden="1" x14ac:dyDescent="0.35">
      <c r="A219" s="1" t="s">
        <v>15</v>
      </c>
      <c r="B219" s="1" t="s">
        <v>856</v>
      </c>
      <c r="C219" s="1" t="s">
        <v>586</v>
      </c>
      <c r="D219" s="1" t="s">
        <v>18</v>
      </c>
      <c r="E219">
        <v>999</v>
      </c>
      <c r="F219" t="str">
        <f t="shared" si="13"/>
        <v xml:space="preserve">-- Id: 218 / NombreQuery: DESCARGAR DATA otr_VersionesSoftware  
EXEC sp_Dgm_Gen_ListarrVersionesSoftware </v>
      </c>
      <c r="G219" s="1">
        <f t="shared" si="14"/>
        <v>0</v>
      </c>
      <c r="H219" s="1" t="s">
        <v>135</v>
      </c>
      <c r="I219" s="1" t="s">
        <v>106</v>
      </c>
      <c r="J219" s="1" t="s">
        <v>126</v>
      </c>
      <c r="K219" s="1" t="s">
        <v>24</v>
      </c>
      <c r="L219" s="1" t="s">
        <v>25</v>
      </c>
      <c r="M219" s="1" t="s">
        <v>584</v>
      </c>
      <c r="N219" s="1" t="s">
        <v>25</v>
      </c>
      <c r="O219" s="1" t="s">
        <v>584</v>
      </c>
      <c r="P219">
        <v>21</v>
      </c>
      <c r="Q219" s="9" t="str">
        <f>RIGHT(VLOOKUP(C219,'EsteSi-AquiSePegaLaData'!C:F,4,0),LEN(VLOOKUP(C219,'EsteSi-AquiSePegaLaData'!C:F,4,0))-LEN(TRIM(C219))-26)</f>
        <v xml:space="preserve"> 
EXEC sp_Dgm_Gen_ListarrVersionesSoftware </v>
      </c>
      <c r="R219" s="6" t="str">
        <f t="shared" si="15"/>
        <v>INSERT INTO mst_QuerysSqlite VALUES('01','218','DESCARGAR DATA otr_VersionesSoftware','0','999','-- Id: 218 / NombreQuery: DESCARGAR DATA otr_VersionesSoftware  
EXEC sp_Dgm_Gen_ListarrVersionesSoftware ','0','DATATABLE','otr_VersionesSoftware','READ','AC','44363337',GETDATE(),'44363337',GETDATE())</v>
      </c>
    </row>
    <row r="220" spans="1:18" s="2" customFormat="1" hidden="1" x14ac:dyDescent="0.35">
      <c r="A220" s="1" t="s">
        <v>15</v>
      </c>
      <c r="B220" s="1" t="s">
        <v>857</v>
      </c>
      <c r="C220" s="1" t="s">
        <v>589</v>
      </c>
      <c r="D220" s="1" t="s">
        <v>18</v>
      </c>
      <c r="E220">
        <v>999</v>
      </c>
      <c r="F220" t="str">
        <f t="shared" si="13"/>
        <v>-- Id: 219 / NombreQuery: ELIMINAR otr_VersionesSoftware  _x000D_
DELETE FROM otr_VersionesSoftware_x000D_
      WHERE IdEmpresa = ? AND _x000D_
            Aplicativo = ? AND _x000D_
            Objetivo = ?;</v>
      </c>
      <c r="G220" s="1">
        <f t="shared" si="14"/>
        <v>3</v>
      </c>
      <c r="H220" s="1" t="s">
        <v>21</v>
      </c>
      <c r="I220" s="1" t="s">
        <v>106</v>
      </c>
      <c r="J220" s="1" t="s">
        <v>143</v>
      </c>
      <c r="K220" s="1" t="s">
        <v>24</v>
      </c>
      <c r="L220" s="1" t="s">
        <v>25</v>
      </c>
      <c r="M220" s="1" t="s">
        <v>591</v>
      </c>
      <c r="N220" s="1" t="s">
        <v>25</v>
      </c>
      <c r="O220" s="1" t="s">
        <v>591</v>
      </c>
      <c r="P220">
        <v>21</v>
      </c>
      <c r="Q220" s="9" t="str">
        <f>RIGHT(VLOOKUP(C220,'EsteSi-AquiSePegaLaData'!C:F,4,0),LEN(VLOOKUP(C220,'EsteSi-AquiSePegaLaData'!C:F,4,0))-LEN(TRIM(C220))-26)</f>
        <v xml:space="preserve"> _x000D_
DELETE FROM otr_VersionesSoftware_x000D_
      WHERE IdEmpresa = ? AND _x000D_
            Aplicativo = ? AND _x000D_
            Objetivo = ?;</v>
      </c>
      <c r="R220" s="6" t="str">
        <f t="shared" si="15"/>
        <v>INSERT INTO mst_QuerysSqlite VALUES('01','219','ELIMINAR otr_VersionesSoftware','0','999','-- Id: 219 / NombreQuery: ELIMINAR otr_VersionesSoftware  _x000D_
DELETE FROM otr_VersionesSoftware_x000D_
      WHERE IdEmpresa = ? AND _x000D_
            Aplicativo = ? AND _x000D_
            Objetivo = ?;','3','NONQUERY','otr_VersionesSoftware','DELETE','AC','44363337',GETDATE(),'44363337',GETDATE())</v>
      </c>
    </row>
    <row r="221" spans="1:18" s="2" customFormat="1" hidden="1" x14ac:dyDescent="0.35">
      <c r="A221" s="1" t="s">
        <v>15</v>
      </c>
      <c r="B221" s="1" t="s">
        <v>858</v>
      </c>
      <c r="C221" s="1" t="s">
        <v>593</v>
      </c>
      <c r="D221" s="1" t="s">
        <v>18</v>
      </c>
      <c r="E221">
        <v>999</v>
      </c>
      <c r="F221" t="str">
        <f t="shared" si="13"/>
        <v>-- Id: 220 / NombreQuery: ELIMINAR TABLA otr_VersionesSoftware  _x000D_
DROP TABLE IF EXISTS otr_VersionesSoftware;</v>
      </c>
      <c r="G221" s="1">
        <f t="shared" si="14"/>
        <v>0</v>
      </c>
      <c r="H221" s="1" t="s">
        <v>21</v>
      </c>
      <c r="I221" s="1" t="s">
        <v>106</v>
      </c>
      <c r="J221" s="1" t="s">
        <v>148</v>
      </c>
      <c r="K221" s="1" t="s">
        <v>24</v>
      </c>
      <c r="L221" s="1" t="s">
        <v>25</v>
      </c>
      <c r="M221" s="1" t="s">
        <v>591</v>
      </c>
      <c r="N221" s="1" t="s">
        <v>25</v>
      </c>
      <c r="O221" s="1" t="s">
        <v>591</v>
      </c>
      <c r="P221">
        <v>21</v>
      </c>
      <c r="Q221" s="9" t="str">
        <f>RIGHT(VLOOKUP(C221,'EsteSi-AquiSePegaLaData'!C:F,4,0),LEN(VLOOKUP(C221,'EsteSi-AquiSePegaLaData'!C:F,4,0))-LEN(TRIM(C221))-26)</f>
        <v xml:space="preserve"> _x000D_
DROP TABLE IF EXISTS otr_VersionesSoftware;</v>
      </c>
      <c r="R221" s="6" t="str">
        <f t="shared" si="15"/>
        <v>INSERT INTO mst_QuerysSqlite VALUES('01','220','ELIMINAR TABLA otr_VersionesSoftware','0','999','-- Id: 220 / NombreQuery: ELIMINAR TABLA otr_VersionesSoftware  _x000D_
DROP TABLE IF EXISTS otr_VersionesSoftware;','0','NONQUERY','otr_VersionesSoftware','DELETE TABLE','AC','44363337',GETDATE(),'44363337',GETDATE())</v>
      </c>
    </row>
    <row r="222" spans="1:18" s="2" customFormat="1" hidden="1" x14ac:dyDescent="0.35">
      <c r="A222" s="1" t="s">
        <v>15</v>
      </c>
      <c r="B222" s="1" t="s">
        <v>859</v>
      </c>
      <c r="C222" s="1" t="s">
        <v>596</v>
      </c>
      <c r="D222" s="1" t="s">
        <v>18</v>
      </c>
      <c r="E222">
        <v>999</v>
      </c>
      <c r="F222" t="str">
        <f t="shared" si="13"/>
        <v>-- Id: 221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G222" s="1">
        <f t="shared" si="14"/>
        <v>9</v>
      </c>
      <c r="H222" s="1" t="s">
        <v>21</v>
      </c>
      <c r="I222" s="1" t="s">
        <v>106</v>
      </c>
      <c r="J222" s="1" t="s">
        <v>152</v>
      </c>
      <c r="K222" s="1" t="s">
        <v>24</v>
      </c>
      <c r="L222" s="1" t="s">
        <v>25</v>
      </c>
      <c r="M222" s="1" t="s">
        <v>598</v>
      </c>
      <c r="N222" s="1" t="s">
        <v>25</v>
      </c>
      <c r="O222" s="1" t="s">
        <v>598</v>
      </c>
      <c r="P222">
        <v>21</v>
      </c>
      <c r="Q222" s="9" t="str">
        <f>RIGHT(VLOOKUP(C222,'EsteSi-AquiSePegaLaData'!C:F,4,0),LEN(VLOOKUP(C222,'EsteSi-AquiSePegaLaData'!C:F,4,0))-LEN(TRIM(C222))-26)</f>
        <v xml:space="preserv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v>
      </c>
      <c r="R222" s="6" t="str">
        <f t="shared" si="15"/>
        <v>INSERT INTO mst_QuerysSqlite VALUES('01','221','INSERTAR otr_VersionesSoftware','0','999','-- Id: 221 / NombreQuery: INSERTAR otr_VersionesSoftware  _x000D_
INSERT INTO otr_VersionesSoftware VALUES (_x000D_
                                     ?,-- IdEmpresa              VARCHAR (2),_x000D_
                                     ?,-- Aplicativo             VARCHAR (50) NOT NULL,_x000D_
                                     ?,-- objetivo varchar(100)_x000D_
                                     ?,-- Version                VARCHAR (50) NOT NULL,_x000D_
                                     ?,-- FechaLiberacion        DATE,_x000D_
                                     ?,-- RutaInstalable         VARCHARTEXT,_x000D_
                                     ?,-- IdEstado               VARCHAR/* Manifiesto varchar(max) NULL, */ (3),_x000D_
                                     ?,-- IdUsuarioCrea          VARCHAR (50),_x000D_
                                     DATETIME(''''now'''',_x000D_
                                              ''''localtime''''),-- FechaHoraCreacion      DATETIME,_x000D_
                                     ?,-- IdUsuarioActualiza     VARCHAR (50),_x000D_
                                     DATETIME(''''now'''',_x000D_
                                              ''''localtime'''')-- FechaHoraActualizacion DATETIME, _x000D_
                                  );','9','NONQUERY','otr_VersionesSoftware','CREATE','AC','44363337',GETDATE(),'44363337',GETDATE())</v>
      </c>
    </row>
    <row r="223" spans="1:18" s="2" customFormat="1" hidden="1" x14ac:dyDescent="0.35">
      <c r="A223" s="1" t="s">
        <v>15</v>
      </c>
      <c r="B223" s="1" t="s">
        <v>860</v>
      </c>
      <c r="C223" s="1" t="s">
        <v>600</v>
      </c>
      <c r="D223" s="1" t="s">
        <v>18</v>
      </c>
      <c r="E223">
        <v>999</v>
      </c>
      <c r="F223" t="str">
        <f t="shared" si="13"/>
        <v>-- Id: 222 / NombreQuery: LIMPIAR TABLA otr_VersionesSoftware  _x000D_
DELETE FROM otr_VersionesSoftware;</v>
      </c>
      <c r="G223" s="1">
        <f t="shared" si="14"/>
        <v>0</v>
      </c>
      <c r="H223" s="1" t="s">
        <v>21</v>
      </c>
      <c r="I223" s="1" t="s">
        <v>106</v>
      </c>
      <c r="J223" s="1" t="s">
        <v>143</v>
      </c>
      <c r="K223" s="1" t="s">
        <v>24</v>
      </c>
      <c r="L223" s="1" t="s">
        <v>25</v>
      </c>
      <c r="M223" s="1" t="s">
        <v>598</v>
      </c>
      <c r="N223" s="1" t="s">
        <v>25</v>
      </c>
      <c r="O223" s="1" t="s">
        <v>598</v>
      </c>
      <c r="P223">
        <v>21</v>
      </c>
      <c r="Q223" s="9" t="str">
        <f>RIGHT(VLOOKUP(C223,'EsteSi-AquiSePegaLaData'!C:F,4,0),LEN(VLOOKUP(C223,'EsteSi-AquiSePegaLaData'!C:F,4,0))-LEN(TRIM(C223))-26)</f>
        <v xml:space="preserve"> _x000D_
DELETE FROM otr_VersionesSoftware;</v>
      </c>
      <c r="R223" s="6" t="str">
        <f t="shared" si="15"/>
        <v>INSERT INTO mst_QuerysSqlite VALUES('01','222','LIMPIAR TABLA otr_VersionesSoftware','0','999','-- Id: 222 / NombreQuery: LIMPIAR TABLA otr_VersionesSoftware  _x000D_
DELETE FROM otr_VersionesSoftware;','0','NONQUERY','otr_VersionesSoftware','DELETE','AC','44363337',GETDATE(),'44363337',GETDATE())</v>
      </c>
    </row>
    <row r="224" spans="1:18" s="2" customFormat="1" hidden="1" x14ac:dyDescent="0.35">
      <c r="A224" s="1" t="s">
        <v>15</v>
      </c>
      <c r="B224" s="1" t="s">
        <v>1173</v>
      </c>
      <c r="C224" s="1" t="s">
        <v>603</v>
      </c>
      <c r="D224" s="1" t="s">
        <v>18</v>
      </c>
      <c r="E224">
        <v>999</v>
      </c>
      <c r="F224" t="str">
        <f t="shared" si="13"/>
        <v>-- Id: 223 / NombreQuery: LISTAR otr_VersionesSoftware  _x000D_
SELECT *_x000D_
  FROM otr_VersionesSoftware;</v>
      </c>
      <c r="G224" s="1">
        <f t="shared" si="14"/>
        <v>0</v>
      </c>
      <c r="H224" s="1" t="s">
        <v>135</v>
      </c>
      <c r="I224" s="1" t="s">
        <v>106</v>
      </c>
      <c r="J224" s="1" t="s">
        <v>126</v>
      </c>
      <c r="K224" s="1" t="s">
        <v>24</v>
      </c>
      <c r="L224" s="1" t="s">
        <v>25</v>
      </c>
      <c r="M224" s="1" t="s">
        <v>605</v>
      </c>
      <c r="N224" s="1" t="s">
        <v>25</v>
      </c>
      <c r="O224" s="1" t="s">
        <v>605</v>
      </c>
      <c r="P224">
        <v>21</v>
      </c>
      <c r="Q224" s="9" t="str">
        <f>RIGHT(VLOOKUP(C224,'EsteSi-AquiSePegaLaData'!C:F,4,0),LEN(VLOOKUP(C224,'EsteSi-AquiSePegaLaData'!C:F,4,0))-LEN(TRIM(C224))-26)</f>
        <v xml:space="preserve"> _x000D_
SELECT *_x000D_
  FROM otr_VersionesSoftware;</v>
      </c>
      <c r="R224" s="6" t="str">
        <f t="shared" si="15"/>
        <v>INSERT INTO mst_QuerysSqlite VALUES('01','223','LISTAR otr_VersionesSoftware','0','999','-- Id: 223 / NombreQuery: LISTAR otr_VersionesSoftware  _x000D_
SELECT *_x000D_
  FROM otr_VersionesSoftware;','0','DATATABLE','otr_VersionesSoftware','READ','AC','44363337',GETDATE(),'44363337',GETDATE())</v>
      </c>
    </row>
    <row r="225" spans="1:18" s="2" customFormat="1" hidden="1" x14ac:dyDescent="0.35">
      <c r="A225" s="1" t="s">
        <v>15</v>
      </c>
      <c r="B225" s="1" t="s">
        <v>1174</v>
      </c>
      <c r="C225" s="1" t="s">
        <v>607</v>
      </c>
      <c r="D225" s="1" t="s">
        <v>18</v>
      </c>
      <c r="E225">
        <v>999</v>
      </c>
      <c r="F225" t="str">
        <f t="shared" si="13"/>
        <v>-- Id: 224 / NombreQuery: OBTENER otr_VersionesSoftware  _x000D_
SELECT *_x000D_
  FROM otr_VersionesSoftware_x000D_
 WHERE IdEmpresa = ? AND _x000D_
       Aplicativo = ? AND _x000D_
       Objetivo = ?;</v>
      </c>
      <c r="G225" s="1">
        <f t="shared" si="14"/>
        <v>3</v>
      </c>
      <c r="H225" s="1" t="s">
        <v>135</v>
      </c>
      <c r="I225" s="1" t="s">
        <v>106</v>
      </c>
      <c r="J225" s="1" t="s">
        <v>126</v>
      </c>
      <c r="K225" s="1" t="s">
        <v>24</v>
      </c>
      <c r="L225" s="1" t="s">
        <v>25</v>
      </c>
      <c r="M225" s="1" t="s">
        <v>609</v>
      </c>
      <c r="N225" s="1" t="s">
        <v>25</v>
      </c>
      <c r="O225" s="1" t="s">
        <v>609</v>
      </c>
      <c r="P225">
        <v>21</v>
      </c>
      <c r="Q225" s="9" t="str">
        <f>RIGHT(VLOOKUP(C225,'EsteSi-AquiSePegaLaData'!C:F,4,0),LEN(VLOOKUP(C225,'EsteSi-AquiSePegaLaData'!C:F,4,0))-LEN(TRIM(C225))-26)</f>
        <v xml:space="preserve"> _x000D_
SELECT *_x000D_
  FROM otr_VersionesSoftware_x000D_
 WHERE IdEmpresa = ? AND _x000D_
       Aplicativo = ? AND _x000D_
       Objetivo = ?;</v>
      </c>
      <c r="R225" s="6" t="str">
        <f t="shared" si="15"/>
        <v>INSERT INTO mst_QuerysSqlite VALUES('01','224','OBTENER otr_VersionesSoftware','0','999','-- Id: 224 / NombreQuery: OBTENER otr_VersionesSoftware  _x000D_
SELECT *_x000D_
  FROM otr_VersionesSoftware_x000D_
 WHERE IdEmpresa = ? AND _x000D_
       Aplicativo = ? AND _x000D_
       Objetivo = ?;','3','DATATABLE','otr_VersionesSoftware','READ','AC','44363337',GETDATE(),'44363337',GETDATE())</v>
      </c>
    </row>
    <row r="226" spans="1:18" s="2" customFormat="1" hidden="1" x14ac:dyDescent="0.35">
      <c r="A226" s="1" t="s">
        <v>15</v>
      </c>
      <c r="B226" s="1" t="s">
        <v>1175</v>
      </c>
      <c r="C226" s="1" t="s">
        <v>122</v>
      </c>
      <c r="D226" s="1" t="s">
        <v>18</v>
      </c>
      <c r="E226">
        <v>999</v>
      </c>
      <c r="F226" t="str">
        <f t="shared" si="13"/>
        <v>-- Id: 225 / NombreQuery: EXISTE ID  _x000D_
SELECT ''SELECT CASE WHEN COUNT( * ) = 1 THEN ''''TRUE'''' ELSE ''''FALSE'''' END Existe_x000D_
  FROM #_x000D_
 WHERE IdEmpresa = ? AND _x000D_
       Id = ?;'' Query</v>
      </c>
      <c r="G226" s="1">
        <f t="shared" si="14"/>
        <v>2</v>
      </c>
      <c r="H226" s="1" t="s">
        <v>124</v>
      </c>
      <c r="I226" s="1" t="s">
        <v>125</v>
      </c>
      <c r="J226" s="1" t="s">
        <v>126</v>
      </c>
      <c r="K226" s="1" t="s">
        <v>24</v>
      </c>
      <c r="L226" s="1" t="s">
        <v>25</v>
      </c>
      <c r="M226" s="1" t="s">
        <v>127</v>
      </c>
      <c r="N226" s="1" t="s">
        <v>25</v>
      </c>
      <c r="O226" s="1" t="s">
        <v>127</v>
      </c>
      <c r="P226">
        <v>999</v>
      </c>
      <c r="Q226" s="9" t="str">
        <f>RIGHT(VLOOKUP(C226,'EsteSi-AquiSePegaLaData'!C:F,4,0),LEN(VLOOKUP(C226,'EsteSi-AquiSePegaLaData'!C:F,4,0))-LEN(TRIM(C226))-26)</f>
        <v xml:space="preserve"> _x000D_
SELECT ''SELECT CASE WHEN COUNT( * ) = 1 THEN ''''TRUE'''' ELSE ''''FALSE'''' END Existe_x000D_
  FROM #_x000D_
 WHERE IdEmpresa = ? AND _x000D_
       Id = ?;'' Query</v>
      </c>
      <c r="R226" s="6" t="str">
        <f t="shared" si="15"/>
        <v>INSERT INTO mst_QuerysSqlite VALUES('01','225','EXISTE ID','0','999','-- Id: 225 / NombreQuery: EXISTE ID  _x000D_
SELECT ''''SELECT CASE WHEN COUNT( * ) = 1 THEN ''''''''TRUE'''''''' ELSE ''''''''FALSE'''''''' END Existe_x000D_
  FROM #_x000D_
 WHERE IdEmpresa = ? AND _x000D_
       Id = ?;'''' Query','2','SCALAR','General','READ','AC','44363337',GETDATE(),'44363337',GETDATE())</v>
      </c>
    </row>
    <row r="227" spans="1:18" s="2" customFormat="1" x14ac:dyDescent="0.35">
      <c r="A227" s="1"/>
      <c r="B227" s="1"/>
      <c r="C227" s="1"/>
      <c r="D227" s="1"/>
      <c r="E227"/>
      <c r="F227"/>
      <c r="G227" s="1"/>
      <c r="H227" s="1"/>
      <c r="I227" s="1"/>
      <c r="J227" s="1"/>
      <c r="K227" s="1"/>
      <c r="L227" s="1"/>
      <c r="M227" s="1"/>
      <c r="N227" s="1"/>
      <c r="O227" s="1"/>
      <c r="P227"/>
      <c r="Q227" s="9"/>
      <c r="R227" s="6"/>
    </row>
    <row r="228" spans="1:18" x14ac:dyDescent="0.35">
      <c r="A228" s="1" t="s">
        <v>15</v>
      </c>
      <c r="B228" s="1" t="s">
        <v>1176</v>
      </c>
      <c r="C228" s="10" t="s">
        <v>1143</v>
      </c>
      <c r="D228" s="1" t="s">
        <v>40</v>
      </c>
      <c r="E228">
        <v>22</v>
      </c>
      <c r="F228" t="str">
        <f t="shared" si="13"/>
        <v>-- Id: 226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v>
      </c>
      <c r="G228" s="1">
        <f t="shared" si="14"/>
        <v>0</v>
      </c>
      <c r="H228" s="1" t="s">
        <v>21</v>
      </c>
      <c r="I228" s="1" t="s">
        <v>1086</v>
      </c>
      <c r="J228" s="1" t="s">
        <v>23</v>
      </c>
      <c r="K228" s="1" t="s">
        <v>24</v>
      </c>
      <c r="L228" s="1" t="s">
        <v>25</v>
      </c>
      <c r="M228" s="1" t="s">
        <v>81</v>
      </c>
      <c r="N228" s="1" t="s">
        <v>25</v>
      </c>
      <c r="O228" s="1" t="s">
        <v>81</v>
      </c>
      <c r="P228" s="1" t="s">
        <v>1762</v>
      </c>
      <c r="Q228" s="9" t="str">
        <f>RIGHT(VLOOKUP(C228,'EsteSi-AquiSePegaLaData'!C:F,4,0),LEN(VLOOKUP(C228,'EsteSi-AquiSePegaLaData'!C:F,4,0))-LEN(TRIM(C228))-26)</f>
        <v xml:space="preserve">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v>
      </c>
      <c r="R228" s="6" t="str">
        <f t="shared" si="15"/>
        <v>INSERT INTO mst_QuerysSqlite VALUES('01','226','CREAR TABLA trx_Estandares','4','22','-- Id: 226 / NombreQuery: CREAR TABLA trx_Estandares  _x000D_
CREATE TABLE IF NOT EXISTS trx_Estandares (_x000D_
    IdEmpresa              VARCHAR (2),_x000D_
    Fecha                  DATE,_x000D_
    IdConsumidor           VARCHAR (20),_x000D_
    IdActividad            VARCHAR (10),_x000D_
    IdLabor                VARCHAR (10),_x000D_
    IdEstado               VARCHAR (3),_x000D_
    IdUsuarioCrea          VARCHAR (50),_x000D_
    FechaHoraCreacion      DATETIME,_x000D_
    IdUsuarioActualiza     VARCHAR (50),_x000D_
    FechaHoraActualizacion DATETIME,_x000D_
    FechaHoraTransferencia DATETIME,_x000D_
    EstandarPresupuestado  NUMERIC (18, 2),_x000D_
    EstandarReal           NUMERIC (18, 2),_x000D_
PRIMARY KEY (_x000D_
    IdEmpresa,_x000D_
    Fecha,_x000D_
    IdConsumidor,_x000D_
    IdActividad,_x000D_
    IdLabor),_x000D_
FOREIGN KEY (IdEmpresa) REFERENCES mst_Empresas (Id),_x000D_
FOREIGN KEY (Fecha) REFERENCES mst_Dias (Dia),_x000D_
FOREIGN KEY (IdEmpresa, IdConsumidor) REFERENCES mst_Consumidores (IdEmpresa,Id),_x000D_
FOREIGN KEY (IdEmpresa, IdActividad) REFERENCES mst_Actividades (IdEmpresa,Id),_x000D_
FOREIGN KEY (IdEmpresa, IdActividad, IdLabor) REFERENCES mst_Labores (IdEmpresa,IdActividad,Id),_x000D_
FOREIGN KEY (IdEstado) REFERENCES mst_Estados (Id), _x000D_
FOREIGN KEY (IdEmpresa,IdUsuarioCrea) REFERENCES mst_Usuarios (IdEmpresa,Id),_x000D_
FOREIGN KEY (IdEmpresa,IdUsuarioActualiza) REFERENCES mst_Usuarios (IdEmpresa,Id)_x000D_
);','0','NONQUERY','trx_Estandares','CREATE TABLE','AC','44363337',GETDATE(),'44363337',GETDATE())</v>
      </c>
    </row>
    <row r="229" spans="1:18" x14ac:dyDescent="0.35">
      <c r="A229" s="1" t="s">
        <v>15</v>
      </c>
      <c r="B229" s="1" t="s">
        <v>1177</v>
      </c>
      <c r="C229" s="10" t="s">
        <v>1144</v>
      </c>
      <c r="D229" s="1" t="s">
        <v>40</v>
      </c>
      <c r="E229">
        <v>999</v>
      </c>
      <c r="F229" t="str">
        <f t="shared" si="13"/>
        <v>-- Id: 227 / NombreQuery: ACTUALIZAR trx_Estandares  _x000D_
UPDATE_x000D_
    trx_Estandares_x000D_
SET_x000D_
    EstandarReal = ?_x000D_
WHERE_x000D_
    IdEmpresa = ?_x000D_
    AND Fecha = ?_x000D_
    AND IdConsumidor = ?_x000D_
    AND IdActividad = ?_x000D_
    AND IdLabor = ?</v>
      </c>
      <c r="G229" s="1">
        <f t="shared" si="14"/>
        <v>6</v>
      </c>
      <c r="H229" s="1" t="s">
        <v>21</v>
      </c>
      <c r="I229" s="1" t="s">
        <v>1086</v>
      </c>
      <c r="J229" s="1" t="s">
        <v>131</v>
      </c>
      <c r="K229" s="1" t="s">
        <v>24</v>
      </c>
      <c r="L229" s="1" t="s">
        <v>25</v>
      </c>
      <c r="M229" s="1" t="s">
        <v>164</v>
      </c>
      <c r="N229" s="1" t="s">
        <v>25</v>
      </c>
      <c r="O229" s="1" t="s">
        <v>164</v>
      </c>
      <c r="P229" s="1" t="s">
        <v>1762</v>
      </c>
      <c r="Q229" s="9" t="str">
        <f>RIGHT(VLOOKUP(C229,'EsteSi-AquiSePegaLaData'!C:F,4,0),LEN(VLOOKUP(C229,'EsteSi-AquiSePegaLaData'!C:F,4,0))-LEN(TRIM(C229))-26)</f>
        <v xml:space="preserve"> _x000D_
UPDATE_x000D_
    trx_Estandares_x000D_
SET_x000D_
    EstandarReal = ?_x000D_
WHERE_x000D_
    IdEmpresa = ?_x000D_
    AND Fecha = ?_x000D_
    AND IdConsumidor = ?_x000D_
    AND IdActividad = ?_x000D_
    AND IdLabor = ?</v>
      </c>
      <c r="R229" s="6" t="str">
        <f t="shared" si="15"/>
        <v>INSERT INTO mst_QuerysSqlite VALUES('01','227','ACTUALIZAR trx_Estandares','4','999','-- Id: 227 / NombreQuery: ACTUALIZAR trx_Estandares  _x000D_
UPDATE_x000D_
    trx_Estandares_x000D_
SET_x000D_
    EstandarReal = ?_x000D_
WHERE_x000D_
    IdEmpresa = ?_x000D_
    AND Fecha = ?_x000D_
    AND IdConsumidor = ?_x000D_
    AND IdActividad = ?_x000D_
    AND IdLabor = ?','6','NONQUERY','trx_Estandares','UPDATE','AC','44363337',GETDATE(),'44363337',GETDATE())</v>
      </c>
    </row>
    <row r="230" spans="1:18" x14ac:dyDescent="0.35">
      <c r="A230" s="1" t="s">
        <v>15</v>
      </c>
      <c r="B230" s="1" t="s">
        <v>1178</v>
      </c>
      <c r="C230" t="s">
        <v>1145</v>
      </c>
      <c r="D230" s="1" t="s">
        <v>40</v>
      </c>
      <c r="E230">
        <v>999</v>
      </c>
      <c r="F230" t="str">
        <f t="shared" si="13"/>
        <v xml:space="preserve">-- Id: 228 / NombreQuery: CLAVE VALOR trx_Estandares  </v>
      </c>
      <c r="G230" s="1">
        <f t="shared" si="14"/>
        <v>0</v>
      </c>
      <c r="H230" s="1" t="s">
        <v>135</v>
      </c>
      <c r="I230" s="1" t="s">
        <v>1086</v>
      </c>
      <c r="J230" s="1" t="s">
        <v>126</v>
      </c>
      <c r="K230" s="1" t="s">
        <v>24</v>
      </c>
      <c r="L230" s="1" t="s">
        <v>25</v>
      </c>
      <c r="M230" s="1" t="s">
        <v>171</v>
      </c>
      <c r="N230" s="1" t="s">
        <v>25</v>
      </c>
      <c r="O230" s="1" t="s">
        <v>171</v>
      </c>
      <c r="P230" s="1" t="s">
        <v>1762</v>
      </c>
      <c r="Q230" s="9" t="str">
        <f>RIGHT(VLOOKUP(C230,'EsteSi-AquiSePegaLaData'!C:F,4,0),LEN(VLOOKUP(C230,'EsteSi-AquiSePegaLaData'!C:F,4,0))-LEN(TRIM(C230))-26)</f>
        <v xml:space="preserve"> </v>
      </c>
      <c r="R230" s="6" t="str">
        <f t="shared" si="15"/>
        <v>INSERT INTO mst_QuerysSqlite VALUES('01','228','CLAVE VALOR trx_Estandares','4','999','-- Id: 228 / NombreQuery: CLAVE VALOR trx_Estandares  ','0','DATATABLE','trx_Estandares','READ','AC','44363337',GETDATE(),'44363337',GETDATE())</v>
      </c>
    </row>
    <row r="231" spans="1:18" x14ac:dyDescent="0.35">
      <c r="A231" s="1" t="s">
        <v>15</v>
      </c>
      <c r="B231" s="1" t="s">
        <v>1179</v>
      </c>
      <c r="C231" t="s">
        <v>1146</v>
      </c>
      <c r="D231" s="1" t="s">
        <v>40</v>
      </c>
      <c r="E231">
        <v>999</v>
      </c>
      <c r="F231" t="str">
        <f t="shared" si="13"/>
        <v>-- Id: 229 / NombreQuery: DESCARGAR DATA trx_Estandares 
EXEC sp_Dgm_Gen_ListarEstandares</v>
      </c>
      <c r="G231" s="1">
        <f t="shared" si="14"/>
        <v>0</v>
      </c>
      <c r="H231" s="1" t="s">
        <v>135</v>
      </c>
      <c r="I231" s="1" t="s">
        <v>1086</v>
      </c>
      <c r="J231" s="1" t="s">
        <v>126</v>
      </c>
      <c r="K231" s="1" t="s">
        <v>24</v>
      </c>
      <c r="L231" s="1" t="s">
        <v>25</v>
      </c>
      <c r="M231" s="1" t="s">
        <v>171</v>
      </c>
      <c r="N231" s="1" t="s">
        <v>25</v>
      </c>
      <c r="O231" s="1" t="s">
        <v>171</v>
      </c>
      <c r="P231" s="1" t="s">
        <v>1762</v>
      </c>
      <c r="Q231" s="9" t="s">
        <v>2057</v>
      </c>
      <c r="R231" s="6" t="str">
        <f t="shared" si="15"/>
        <v>INSERT INTO mst_QuerysSqlite VALUES('01','229','DESCARGAR DATA trx_Estandares','4','999','-- Id: 229 / NombreQuery: DESCARGAR DATA trx_Estandares 
EXEC sp_Dgm_Gen_ListarEstandares','0','DATATABLE','trx_Estandares','READ','AC','44363337',GETDATE(),'44363337',GETDATE())</v>
      </c>
    </row>
    <row r="232" spans="1:18" x14ac:dyDescent="0.35">
      <c r="A232" s="1" t="s">
        <v>15</v>
      </c>
      <c r="B232" s="1" t="s">
        <v>1180</v>
      </c>
      <c r="C232" s="10" t="s">
        <v>1147</v>
      </c>
      <c r="D232" s="1" t="s">
        <v>40</v>
      </c>
      <c r="E232">
        <v>999</v>
      </c>
      <c r="F232" t="str">
        <f t="shared" ref="F232:F266" si="16">CONCATENATE("-- Id: ",B232," / NombreQuery: ",C232," ",Q232)</f>
        <v>-- Id: 230 / NombreQuery: ELIMINAR trx_Estandares  _x000D_
DELETE trx_Estandares_x000D_
WHERE_x000D_
    IdEmpresa = ?_x000D_
    AND Fecha = ?_x000D_
    AND IdConsumidor = ?_x000D_
    AND IdActividad = ?_x000D_
    AND IdLabor = ?</v>
      </c>
      <c r="G232" s="1">
        <f t="shared" si="14"/>
        <v>5</v>
      </c>
      <c r="H232" s="1" t="s">
        <v>21</v>
      </c>
      <c r="I232" s="1" t="s">
        <v>1086</v>
      </c>
      <c r="J232" s="1" t="s">
        <v>143</v>
      </c>
      <c r="K232" s="1" t="s">
        <v>24</v>
      </c>
      <c r="L232" s="1" t="s">
        <v>25</v>
      </c>
      <c r="M232" s="1" t="s">
        <v>178</v>
      </c>
      <c r="N232" s="1" t="s">
        <v>25</v>
      </c>
      <c r="O232" s="1" t="s">
        <v>178</v>
      </c>
      <c r="P232" s="1" t="s">
        <v>1762</v>
      </c>
      <c r="Q232" s="9" t="str">
        <f>RIGHT(VLOOKUP(C232,'EsteSi-AquiSePegaLaData'!C:F,4,0),LEN(VLOOKUP(C232,'EsteSi-AquiSePegaLaData'!C:F,4,0))-LEN(TRIM(C232))-26)</f>
        <v xml:space="preserve"> _x000D_
DELETE trx_Estandares_x000D_
WHERE_x000D_
    IdEmpresa = ?_x000D_
    AND Fecha = ?_x000D_
    AND IdConsumidor = ?_x000D_
    AND IdActividad = ?_x000D_
    AND IdLabor = ?</v>
      </c>
      <c r="R232" s="6" t="str">
        <f t="shared" si="15"/>
        <v>INSERT INTO mst_QuerysSqlite VALUES('01','230','ELIMINAR trx_Estandares','4','999','-- Id: 230 / NombreQuery: ELIMINAR trx_Estandares  _x000D_
DELETE trx_Estandares_x000D_
WHERE_x000D_
    IdEmpresa = ?_x000D_
    AND Fecha = ?_x000D_
    AND IdConsumidor = ?_x000D_
    AND IdActividad = ?_x000D_
    AND IdLabor = ?','5','NONQUERY','trx_Estandares','DELETE','AC','44363337',GETDATE(),'44363337',GETDATE())</v>
      </c>
    </row>
    <row r="233" spans="1:18" x14ac:dyDescent="0.35">
      <c r="A233" s="1" t="s">
        <v>15</v>
      </c>
      <c r="B233" s="1" t="s">
        <v>1181</v>
      </c>
      <c r="C233" s="10" t="s">
        <v>1148</v>
      </c>
      <c r="D233" s="1" t="s">
        <v>40</v>
      </c>
      <c r="E233">
        <v>999</v>
      </c>
      <c r="F233" t="str">
        <f t="shared" si="16"/>
        <v>-- Id: 231 / NombreQuery: ELIMINAR TABLA trx_Estandares  _x000D_
DROP TABLE IF EXISTS trx_Estandares</v>
      </c>
      <c r="G233" s="1">
        <f t="shared" si="14"/>
        <v>0</v>
      </c>
      <c r="H233" s="1" t="s">
        <v>21</v>
      </c>
      <c r="I233" s="1" t="s">
        <v>1086</v>
      </c>
      <c r="J233" s="1" t="s">
        <v>148</v>
      </c>
      <c r="K233" s="1" t="s">
        <v>24</v>
      </c>
      <c r="L233" s="1" t="s">
        <v>25</v>
      </c>
      <c r="M233" s="1" t="s">
        <v>178</v>
      </c>
      <c r="N233" s="1" t="s">
        <v>25</v>
      </c>
      <c r="O233" s="1" t="s">
        <v>178</v>
      </c>
      <c r="P233" s="1" t="s">
        <v>1762</v>
      </c>
      <c r="Q233" s="9" t="str">
        <f>RIGHT(VLOOKUP(C233,'EsteSi-AquiSePegaLaData'!C:F,4,0),LEN(VLOOKUP(C233,'EsteSi-AquiSePegaLaData'!C:F,4,0))-LEN(TRIM(C233))-26)</f>
        <v xml:space="preserve"> _x000D_
DROP TABLE IF EXISTS trx_Estandares</v>
      </c>
      <c r="R233" s="6" t="str">
        <f t="shared" si="15"/>
        <v>INSERT INTO mst_QuerysSqlite VALUES('01','231','ELIMINAR TABLA trx_Estandares','4','999','-- Id: 231 / NombreQuery: ELIMINAR TABLA trx_Estandares  _x000D_
DROP TABLE IF EXISTS trx_Estandares','0','NONQUERY','trx_Estandares','DELETE TABLE','AC','44363337',GETDATE(),'44363337',GETDATE())</v>
      </c>
    </row>
    <row r="234" spans="1:18" x14ac:dyDescent="0.35">
      <c r="A234" s="1" t="s">
        <v>15</v>
      </c>
      <c r="B234" s="1" t="s">
        <v>1182</v>
      </c>
      <c r="C234" s="10" t="s">
        <v>1149</v>
      </c>
      <c r="D234" s="1" t="s">
        <v>40</v>
      </c>
      <c r="E234">
        <v>999</v>
      </c>
      <c r="F234" t="str">
        <f t="shared" si="16"/>
        <v>-- Id: 232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v>
      </c>
      <c r="G234" s="1">
        <f t="shared" si="14"/>
        <v>10</v>
      </c>
      <c r="H234" s="1" t="s">
        <v>21</v>
      </c>
      <c r="I234" s="1" t="s">
        <v>1086</v>
      </c>
      <c r="J234" s="1" t="s">
        <v>152</v>
      </c>
      <c r="K234" s="1" t="s">
        <v>24</v>
      </c>
      <c r="L234" s="1" t="s">
        <v>25</v>
      </c>
      <c r="M234" s="1" t="s">
        <v>185</v>
      </c>
      <c r="N234" s="1" t="s">
        <v>25</v>
      </c>
      <c r="O234" s="1" t="s">
        <v>185</v>
      </c>
      <c r="P234" s="1" t="s">
        <v>1762</v>
      </c>
      <c r="Q234" s="9" t="str">
        <f>RIGHT(VLOOKUP(C234,'EsteSi-AquiSePegaLaData'!C:F,4,0),LEN(VLOOKUP(C234,'EsteSi-AquiSePegaLaData'!C:F,4,0))-LEN(TRIM(C234))-26)</f>
        <v xml:space="preserve">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v>
      </c>
      <c r="R234" s="6" t="str">
        <f t="shared" si="15"/>
        <v>INSERT INTO mst_QuerysSqlite VALUES('01','232','INSERTAR trx_Estandares','4','999','-- Id: 232 / NombreQuery: INSERTAR trx_Estandares  _x000D_
INSERT INTO_x000D_
    trx_Estandares _x000D_
VALUES_x000D_
    (_x000D_
        ? , 		--IdEmpresa              VARCHAR (2),_x000D_
        ? , 		--Fecha                  DATE,_x000D_
        ? , 		--IdConsumidor           VARCHAR (20),_x000D_
        ? , 		--IdActividad            VARCHAR (10),_x000D_
        ? , 		--IdLabor                VARCHAR (10),_x000D_
        ? , 		--IdEstado               VARCHAR (3),_x000D_
        ? , 		--IdUsuarioCrea          VARCHAR (50),_x000D_
        DATETIME(''''now'''', ''''localtime''''), 		--FechaHoraCreacion      DATETIME,_x000D_
        ? , 		--IdUsuarioActualiza     VARCHAR (50),_x000D_
        DATETIME(''''now'''', ''''localtime''''), 		--FechaHoraActualizacion DATETIME,_x000D_
        ? , 		--FechaHoraTransferencia DATETIME,_x000D_
        NULL , 		--EstandarPresupuestado  NUMERIC (18, 2),_x000D_
        ? , 		--EstandarReal           NUMERIC (18, 2)_x000D_
    );','10','NONQUERY','trx_Estandares','CREATE','AC','44363337',GETDATE(),'44363337',GETDATE())</v>
      </c>
    </row>
    <row r="235" spans="1:18" x14ac:dyDescent="0.35">
      <c r="A235" s="1" t="s">
        <v>15</v>
      </c>
      <c r="B235" s="1" t="s">
        <v>1183</v>
      </c>
      <c r="C235" s="10" t="s">
        <v>1150</v>
      </c>
      <c r="D235" s="1" t="s">
        <v>40</v>
      </c>
      <c r="E235">
        <v>999</v>
      </c>
      <c r="F235" t="str">
        <f t="shared" si="16"/>
        <v>-- Id: 233 / NombreQuery: LIMPIAR TABLA trx_Estandares  _x000D_
DELETE FROM trx_Estandares;</v>
      </c>
      <c r="G235" s="1">
        <f t="shared" si="14"/>
        <v>0</v>
      </c>
      <c r="H235" s="1" t="s">
        <v>21</v>
      </c>
      <c r="I235" s="1" t="s">
        <v>1086</v>
      </c>
      <c r="J235" s="1" t="s">
        <v>143</v>
      </c>
      <c r="K235" s="1" t="s">
        <v>24</v>
      </c>
      <c r="L235" s="1" t="s">
        <v>25</v>
      </c>
      <c r="M235" s="1" t="s">
        <v>185</v>
      </c>
      <c r="N235" s="1" t="s">
        <v>25</v>
      </c>
      <c r="O235" s="1" t="s">
        <v>185</v>
      </c>
      <c r="P235" s="1" t="s">
        <v>1762</v>
      </c>
      <c r="Q235" s="9" t="str">
        <f>RIGHT(VLOOKUP(C235,'EsteSi-AquiSePegaLaData'!C:F,4,0),LEN(VLOOKUP(C235,'EsteSi-AquiSePegaLaData'!C:F,4,0))-LEN(TRIM(C235))-26)</f>
        <v xml:space="preserve"> _x000D_
DELETE FROM trx_Estandares;</v>
      </c>
      <c r="R235" s="6" t="str">
        <f t="shared" si="15"/>
        <v>INSERT INTO mst_QuerysSqlite VALUES('01','233','LIMPIAR TABLA trx_Estandares','4','999','-- Id: 233 / NombreQuery: LIMPIAR TABLA trx_Estandares  _x000D_
DELETE FROM trx_Estandares;','0','NONQUERY','trx_Estandares','DELETE','AC','44363337',GETDATE(),'44363337',GETDATE())</v>
      </c>
    </row>
    <row r="236" spans="1:18" x14ac:dyDescent="0.35">
      <c r="A236" s="1" t="s">
        <v>15</v>
      </c>
      <c r="B236" s="1" t="s">
        <v>1184</v>
      </c>
      <c r="C236" s="10" t="s">
        <v>1151</v>
      </c>
      <c r="D236" s="1" t="s">
        <v>40</v>
      </c>
      <c r="E236">
        <v>999</v>
      </c>
      <c r="F236" t="str">
        <f t="shared" si="16"/>
        <v>-- Id: 234 / NombreQuery: LISTAR trx_Estandares  _x000D_
SELECT *_x000D_
  FROM trx_Estandares;</v>
      </c>
      <c r="G236" s="1">
        <f t="shared" si="14"/>
        <v>0</v>
      </c>
      <c r="H236" s="1" t="s">
        <v>135</v>
      </c>
      <c r="I236" s="1" t="s">
        <v>1086</v>
      </c>
      <c r="J236" s="1" t="s">
        <v>126</v>
      </c>
      <c r="K236" s="1" t="s">
        <v>24</v>
      </c>
      <c r="L236" s="1" t="s">
        <v>25</v>
      </c>
      <c r="M236" s="1" t="s">
        <v>192</v>
      </c>
      <c r="N236" s="1" t="s">
        <v>25</v>
      </c>
      <c r="O236" s="1" t="s">
        <v>192</v>
      </c>
      <c r="P236" s="1" t="s">
        <v>1762</v>
      </c>
      <c r="Q236" s="9" t="str">
        <f>RIGHT(VLOOKUP(C236,'EsteSi-AquiSePegaLaData'!C:F,4,0),LEN(VLOOKUP(C236,'EsteSi-AquiSePegaLaData'!C:F,4,0))-LEN(TRIM(C236))-26)</f>
        <v xml:space="preserve"> _x000D_
SELECT *_x000D_
  FROM trx_Estandares;</v>
      </c>
      <c r="R236" s="6" t="str">
        <f t="shared" si="15"/>
        <v>INSERT INTO mst_QuerysSqlite VALUES('01','234','LISTAR trx_Estandares','4','999','-- Id: 234 / NombreQuery: LISTAR trx_Estandares  _x000D_
SELECT *_x000D_
  FROM trx_Estandares;','0','DATATABLE','trx_Estandares','READ','AC','44363337',GETDATE(),'44363337',GETDATE())</v>
      </c>
    </row>
    <row r="237" spans="1:18" x14ac:dyDescent="0.35">
      <c r="A237" s="1" t="s">
        <v>15</v>
      </c>
      <c r="B237" s="1" t="s">
        <v>1185</v>
      </c>
      <c r="C237" t="s">
        <v>1152</v>
      </c>
      <c r="D237" s="1" t="s">
        <v>40</v>
      </c>
      <c r="E237">
        <v>999</v>
      </c>
      <c r="F237" t="str">
        <f t="shared" si="16"/>
        <v xml:space="preserve">-- Id: 235 / NombreQuery: OBTENER trx_Estandares  </v>
      </c>
      <c r="G237" s="1">
        <f t="shared" si="14"/>
        <v>0</v>
      </c>
      <c r="H237" s="1" t="s">
        <v>135</v>
      </c>
      <c r="I237" s="1" t="s">
        <v>1086</v>
      </c>
      <c r="J237" s="1" t="s">
        <v>126</v>
      </c>
      <c r="K237" s="1" t="s">
        <v>24</v>
      </c>
      <c r="L237" s="1" t="s">
        <v>25</v>
      </c>
      <c r="M237" s="1" t="s">
        <v>192</v>
      </c>
      <c r="N237" s="1" t="s">
        <v>25</v>
      </c>
      <c r="O237" s="1" t="s">
        <v>192</v>
      </c>
      <c r="P237" s="1" t="s">
        <v>1762</v>
      </c>
      <c r="Q237" s="9" t="str">
        <f>RIGHT(VLOOKUP(C237,'EsteSi-AquiSePegaLaData'!C:F,4,0),LEN(VLOOKUP(C237,'EsteSi-AquiSePegaLaData'!C:F,4,0))-LEN(TRIM(C237))-26)</f>
        <v xml:space="preserve"> </v>
      </c>
      <c r="R237" s="6" t="str">
        <f t="shared" si="15"/>
        <v>INSERT INTO mst_QuerysSqlite VALUES('01','235','OBTENER trx_Estandares','4','999','-- Id: 235 / NombreQuery: OBTENER trx_Estandares  ','0','DATATABLE','trx_Estandares','READ','AC','44363337',GETDATE(),'44363337',GETDATE())</v>
      </c>
    </row>
    <row r="238" spans="1:18" x14ac:dyDescent="0.35">
      <c r="A238" s="1" t="s">
        <v>15</v>
      </c>
      <c r="B238" s="1" t="s">
        <v>1186</v>
      </c>
      <c r="C238" s="10" t="s">
        <v>1217</v>
      </c>
      <c r="D238" s="1" t="s">
        <v>40</v>
      </c>
      <c r="E238">
        <v>999</v>
      </c>
      <c r="F238" t="str">
        <f t="shared" si="16"/>
        <v>-- Id: 236 / NombreQuery: LISTAR trx_Estandares X RANGO DE FECHA  _x000D_
SELECT_x000D_
    *_x000D_
FROM_x000D_
    trx_Estandares_x000D_
WHERE_x000D_
    Fecha BETWEEN ? AND ?;</v>
      </c>
      <c r="G238" s="1">
        <f t="shared" si="14"/>
        <v>2</v>
      </c>
      <c r="H238" s="1" t="s">
        <v>135</v>
      </c>
      <c r="I238" s="1" t="s">
        <v>1086</v>
      </c>
      <c r="J238" s="1" t="s">
        <v>126</v>
      </c>
      <c r="K238" s="1" t="s">
        <v>24</v>
      </c>
      <c r="L238" s="1" t="s">
        <v>25</v>
      </c>
      <c r="M238" s="1" t="s">
        <v>192</v>
      </c>
      <c r="N238" s="1" t="s">
        <v>25</v>
      </c>
      <c r="O238" s="1" t="s">
        <v>192</v>
      </c>
      <c r="P238" s="1" t="s">
        <v>1762</v>
      </c>
      <c r="Q238" s="9" t="str">
        <f>RIGHT(VLOOKUP(C238,'EsteSi-AquiSePegaLaData'!C:F,4,0),LEN(VLOOKUP(C238,'EsteSi-AquiSePegaLaData'!C:F,4,0))-LEN(TRIM(C238))-26)</f>
        <v xml:space="preserve"> _x000D_
SELECT_x000D_
    *_x000D_
FROM_x000D_
    trx_Estandares_x000D_
WHERE_x000D_
    Fecha BETWEEN ? AND ?;</v>
      </c>
      <c r="R238" s="6" t="str">
        <f t="shared" si="15"/>
        <v>INSERT INTO mst_QuerysSqlite VALUES('01','236','LISTAR trx_Estandares X RANGO DE FECHA','4','999','-- Id: 236 / NombreQuery: LISTAR trx_Estandares X RANGO DE FECHA  _x000D_
SELECT_x000D_
    *_x000D_
FROM_x000D_
    trx_Estandares_x000D_
WHERE_x000D_
    Fecha BETWEEN ? AND ?;','2','DATATABLE','trx_Estandares','READ','AC','44363337',GETDATE(),'44363337',GETDATE())</v>
      </c>
    </row>
    <row r="239" spans="1:18" s="12" customFormat="1" x14ac:dyDescent="0.35">
      <c r="A239" s="12" t="s">
        <v>15</v>
      </c>
      <c r="B239" s="1" t="s">
        <v>1187</v>
      </c>
      <c r="C239" s="11" t="s">
        <v>1223</v>
      </c>
      <c r="E239" s="13">
        <v>999</v>
      </c>
      <c r="F239" s="13" t="str">
        <f t="shared" si="16"/>
        <v xml:space="preserve">-- Id: 237 / NombreQuery: TRANSFERIR trx_Estandares  _x000D_
EXEC sp_Dgm_Tareos_TransferirEstandar </v>
      </c>
      <c r="G239" s="12">
        <f t="shared" si="14"/>
        <v>0</v>
      </c>
      <c r="H239" s="12" t="s">
        <v>135</v>
      </c>
      <c r="I239" s="12" t="s">
        <v>1086</v>
      </c>
      <c r="J239" s="12" t="s">
        <v>126</v>
      </c>
      <c r="K239" s="12" t="s">
        <v>24</v>
      </c>
      <c r="L239" s="12" t="s">
        <v>25</v>
      </c>
      <c r="M239" s="12" t="s">
        <v>192</v>
      </c>
      <c r="N239" s="12" t="s">
        <v>25</v>
      </c>
      <c r="O239" s="12" t="s">
        <v>192</v>
      </c>
      <c r="P239" s="1" t="s">
        <v>1762</v>
      </c>
      <c r="Q239" s="9" t="str">
        <f>RIGHT(VLOOKUP(C239,'EsteSi-AquiSePegaLaData'!C:F,4,0),LEN(VLOOKUP(C239,'EsteSi-AquiSePegaLaData'!C:F,4,0))-LEN(TRIM(C239))-26)</f>
        <v xml:space="preserve"> _x000D_
EXEC sp_Dgm_Tareos_TransferirEstandar </v>
      </c>
      <c r="R239" s="15" t="str">
        <f t="shared" si="15"/>
        <v>INSERT INTO mst_QuerysSqlite VALUES('01','237','TRANSFERIR trx_Estandares','','999','-- Id: 237 / NombreQuery: TRANSFERIR trx_Estandares  _x000D_
EXEC sp_Dgm_Tareos_TransferirEstandar ','0','DATATABLE','trx_Estandares','READ','AC','44363337',GETDATE(),'44363337',GETDATE())</v>
      </c>
    </row>
    <row r="240" spans="1:18" x14ac:dyDescent="0.35">
      <c r="A240" s="1" t="s">
        <v>15</v>
      </c>
      <c r="B240" s="1" t="s">
        <v>1188</v>
      </c>
      <c r="C240" s="10" t="s">
        <v>1153</v>
      </c>
      <c r="D240" s="1" t="s">
        <v>18</v>
      </c>
      <c r="E240">
        <v>23</v>
      </c>
      <c r="F240" t="str">
        <f t="shared" si="16"/>
        <v>-- Id: 238 / NombreQuery: CREAR TABLA trx_Logs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v>
      </c>
      <c r="G240" s="1">
        <f t="shared" si="14"/>
        <v>0</v>
      </c>
      <c r="H240" s="1" t="s">
        <v>21</v>
      </c>
      <c r="I240" s="1" t="s">
        <v>1087</v>
      </c>
      <c r="J240" s="1" t="s">
        <v>23</v>
      </c>
      <c r="K240" s="1" t="s">
        <v>24</v>
      </c>
      <c r="L240" s="1" t="s">
        <v>25</v>
      </c>
      <c r="M240" s="1" t="s">
        <v>81</v>
      </c>
      <c r="N240" s="1" t="s">
        <v>25</v>
      </c>
      <c r="O240" s="1" t="s">
        <v>81</v>
      </c>
      <c r="P240" s="1" t="s">
        <v>1791</v>
      </c>
      <c r="Q240" s="9" t="str">
        <f>RIGHT(VLOOKUP(C240,'EsteSi-AquiSePegaLaData'!C:F,4,0),LEN(VLOOKUP(C240,'EsteSi-AquiSePegaLaData'!C:F,4,0))-LEN(TRIM(C240))-26)</f>
        <v xml:space="preserve">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v>
      </c>
      <c r="R240" s="6" t="str">
        <f t="shared" si="15"/>
        <v>INSERT INTO mst_QuerysSqlite VALUES('01','238','CREAR TABLA trx_Logs','0','23','-- Id: 238 / NombreQuery: CREAR TABLA trx_Logs  _x000D_
CREATE TABLE IF NOT EXISTS trx_Logs(_x000D_
Momento DATETIME,_x000D_
Host VARCHAR(100),_x000D_
IdEmpresa VARCHAR(2),_x000D_
Mac VARCHAR(30),_x000D_
Imei VARCHAR(30),_x000D_
IpV4 VARCHAR(15),_x000D_
Aplicativo VARCHAR(500),_x000D_
IdUsuario VARCHAR(50),_x000D_
StoreProcedure VARCHAR(500),_x000D_
Parametros TEXT,_x000D_
FOREIGN KEY (IdEmpresa,Mac,Imei) REFERENCES mst_DispositivosMoviles (IdEmpresa,Mac,Imei)_x000D_
);','0','NONQUERY','trx_Logs','CREATE TABLE','AC','44363337',GETDATE(),'44363337',GETDATE())</v>
      </c>
    </row>
    <row r="241" spans="1:18" x14ac:dyDescent="0.35">
      <c r="A241" s="1" t="s">
        <v>15</v>
      </c>
      <c r="B241" s="1" t="s">
        <v>1189</v>
      </c>
      <c r="C241" t="s">
        <v>1154</v>
      </c>
      <c r="D241" s="1" t="s">
        <v>18</v>
      </c>
      <c r="E241">
        <v>999</v>
      </c>
      <c r="F241" t="str">
        <f t="shared" si="16"/>
        <v xml:space="preserve">-- Id: 239 / NombreQuery: ACTUALIZAR trx_Logs  </v>
      </c>
      <c r="G241" s="1">
        <f t="shared" si="14"/>
        <v>0</v>
      </c>
      <c r="H241" s="1" t="s">
        <v>21</v>
      </c>
      <c r="I241" s="1" t="s">
        <v>1087</v>
      </c>
      <c r="J241" s="1" t="s">
        <v>131</v>
      </c>
      <c r="K241" s="1" t="s">
        <v>24</v>
      </c>
      <c r="L241" s="1" t="s">
        <v>25</v>
      </c>
      <c r="M241" s="1" t="s">
        <v>164</v>
      </c>
      <c r="N241" s="1" t="s">
        <v>25</v>
      </c>
      <c r="O241" s="1" t="s">
        <v>164</v>
      </c>
      <c r="P241" s="1" t="s">
        <v>1791</v>
      </c>
      <c r="Q241" s="9" t="str">
        <f>RIGHT(VLOOKUP(C241,'EsteSi-AquiSePegaLaData'!C:F,4,0),LEN(VLOOKUP(C241,'EsteSi-AquiSePegaLaData'!C:F,4,0))-LEN(TRIM(C241))-26)</f>
        <v xml:space="preserve"> </v>
      </c>
      <c r="R241" s="6" t="str">
        <f t="shared" si="15"/>
        <v>INSERT INTO mst_QuerysSqlite VALUES('01','239','ACTUALIZAR trx_Logs','0','999','-- Id: 239 / NombreQuery: ACTUALIZAR trx_Logs  ','0','NONQUERY','trx_Logs','UPDATE','AC','44363337',GETDATE(),'44363337',GETDATE())</v>
      </c>
    </row>
    <row r="242" spans="1:18" x14ac:dyDescent="0.35">
      <c r="A242" s="1" t="s">
        <v>15</v>
      </c>
      <c r="B242" s="1" t="s">
        <v>1190</v>
      </c>
      <c r="C242" t="s">
        <v>1155</v>
      </c>
      <c r="D242" s="1" t="s">
        <v>18</v>
      </c>
      <c r="E242">
        <v>999</v>
      </c>
      <c r="F242" t="str">
        <f t="shared" si="16"/>
        <v xml:space="preserve">-- Id: 240 / NombreQuery: CLAVE VALOR trx_Logs  </v>
      </c>
      <c r="G242" s="1">
        <f t="shared" si="14"/>
        <v>0</v>
      </c>
      <c r="H242" s="1" t="s">
        <v>135</v>
      </c>
      <c r="I242" s="1" t="s">
        <v>1087</v>
      </c>
      <c r="J242" s="1" t="s">
        <v>126</v>
      </c>
      <c r="K242" s="1" t="s">
        <v>24</v>
      </c>
      <c r="L242" s="1" t="s">
        <v>25</v>
      </c>
      <c r="M242" s="1" t="s">
        <v>171</v>
      </c>
      <c r="N242" s="1" t="s">
        <v>25</v>
      </c>
      <c r="O242" s="1" t="s">
        <v>171</v>
      </c>
      <c r="P242" s="1" t="s">
        <v>1791</v>
      </c>
      <c r="Q242" s="9" t="str">
        <f>RIGHT(VLOOKUP(C242,'EsteSi-AquiSePegaLaData'!C:F,4,0),LEN(VLOOKUP(C242,'EsteSi-AquiSePegaLaData'!C:F,4,0))-LEN(TRIM(C242))-26)</f>
        <v xml:space="preserve"> </v>
      </c>
      <c r="R242" s="6" t="str">
        <f t="shared" si="15"/>
        <v>INSERT INTO mst_QuerysSqlite VALUES('01','240','CLAVE VALOR trx_Logs','0','999','-- Id: 240 / NombreQuery: CLAVE VALOR trx_Logs  ','0','DATATABLE','trx_Logs','READ','AC','44363337',GETDATE(),'44363337',GETDATE())</v>
      </c>
    </row>
    <row r="243" spans="1:18" x14ac:dyDescent="0.35">
      <c r="A243" s="1" t="s">
        <v>15</v>
      </c>
      <c r="B243" s="1" t="s">
        <v>1191</v>
      </c>
      <c r="C243" t="s">
        <v>1156</v>
      </c>
      <c r="D243" s="1" t="s">
        <v>18</v>
      </c>
      <c r="E243">
        <v>999</v>
      </c>
      <c r="F243" t="str">
        <f t="shared" si="16"/>
        <v xml:space="preserve">-- Id: 241 / NombreQuery: DESCARGAR DATA trx_Logs  </v>
      </c>
      <c r="G243" s="1">
        <f t="shared" si="14"/>
        <v>0</v>
      </c>
      <c r="H243" s="1" t="s">
        <v>135</v>
      </c>
      <c r="I243" s="1" t="s">
        <v>1087</v>
      </c>
      <c r="J243" s="1" t="s">
        <v>126</v>
      </c>
      <c r="K243" s="1" t="s">
        <v>24</v>
      </c>
      <c r="L243" s="1" t="s">
        <v>25</v>
      </c>
      <c r="M243" s="1" t="s">
        <v>171</v>
      </c>
      <c r="N243" s="1" t="s">
        <v>25</v>
      </c>
      <c r="O243" s="1" t="s">
        <v>171</v>
      </c>
      <c r="P243" s="1" t="s">
        <v>1791</v>
      </c>
      <c r="Q243" s="9" t="str">
        <f>RIGHT(VLOOKUP(C243,'EsteSi-AquiSePegaLaData'!C:F,4,0),LEN(VLOOKUP(C243,'EsteSi-AquiSePegaLaData'!C:F,4,0))-LEN(TRIM(C243))-26)</f>
        <v xml:space="preserve"> </v>
      </c>
      <c r="R243" s="6" t="str">
        <f t="shared" si="15"/>
        <v>INSERT INTO mst_QuerysSqlite VALUES('01','241','DESCARGAR DATA trx_Logs','0','999','-- Id: 241 / NombreQuery: DESCARGAR DATA trx_Logs  ','0','DATATABLE','trx_Logs','READ','AC','44363337',GETDATE(),'44363337',GETDATE())</v>
      </c>
    </row>
    <row r="244" spans="1:18" x14ac:dyDescent="0.35">
      <c r="A244" s="1" t="s">
        <v>15</v>
      </c>
      <c r="B244" s="1" t="s">
        <v>1192</v>
      </c>
      <c r="C244" t="s">
        <v>1157</v>
      </c>
      <c r="D244" s="1" t="s">
        <v>18</v>
      </c>
      <c r="E244">
        <v>999</v>
      </c>
      <c r="F244" t="str">
        <f t="shared" si="16"/>
        <v xml:space="preserve">-- Id: 242 / NombreQuery: ELIMINAR trx_Logs  </v>
      </c>
      <c r="G244" s="1">
        <f t="shared" si="14"/>
        <v>0</v>
      </c>
      <c r="H244" s="1" t="s">
        <v>21</v>
      </c>
      <c r="I244" s="1" t="s">
        <v>1087</v>
      </c>
      <c r="J244" s="1" t="s">
        <v>143</v>
      </c>
      <c r="K244" s="1" t="s">
        <v>24</v>
      </c>
      <c r="L244" s="1" t="s">
        <v>25</v>
      </c>
      <c r="M244" s="1" t="s">
        <v>178</v>
      </c>
      <c r="N244" s="1" t="s">
        <v>25</v>
      </c>
      <c r="O244" s="1" t="s">
        <v>178</v>
      </c>
      <c r="P244" s="1" t="s">
        <v>1791</v>
      </c>
      <c r="Q244" s="9" t="str">
        <f>RIGHT(VLOOKUP(C244,'EsteSi-AquiSePegaLaData'!C:F,4,0),LEN(VLOOKUP(C244,'EsteSi-AquiSePegaLaData'!C:F,4,0))-LEN(TRIM(C244))-26)</f>
        <v xml:space="preserve"> </v>
      </c>
      <c r="R244" s="6" t="str">
        <f t="shared" si="15"/>
        <v>INSERT INTO mst_QuerysSqlite VALUES('01','242','ELIMINAR trx_Logs','0','999','-- Id: 242 / NombreQuery: ELIMINAR trx_Logs  ','0','NONQUERY','trx_Logs','DELETE','AC','44363337',GETDATE(),'44363337',GETDATE())</v>
      </c>
    </row>
    <row r="245" spans="1:18" x14ac:dyDescent="0.35">
      <c r="A245" s="1" t="s">
        <v>15</v>
      </c>
      <c r="B245" s="1" t="s">
        <v>1193</v>
      </c>
      <c r="C245" t="s">
        <v>1158</v>
      </c>
      <c r="D245" s="1" t="s">
        <v>18</v>
      </c>
      <c r="E245">
        <v>999</v>
      </c>
      <c r="F245" t="str">
        <f t="shared" si="16"/>
        <v xml:space="preserve">-- Id: 243 / NombreQuery: ELIMINAR TABLA trx_Logs  </v>
      </c>
      <c r="G245" s="1">
        <f t="shared" si="14"/>
        <v>0</v>
      </c>
      <c r="H245" s="1" t="s">
        <v>21</v>
      </c>
      <c r="I245" s="1" t="s">
        <v>1087</v>
      </c>
      <c r="J245" s="1" t="s">
        <v>148</v>
      </c>
      <c r="K245" s="1" t="s">
        <v>24</v>
      </c>
      <c r="L245" s="1" t="s">
        <v>25</v>
      </c>
      <c r="M245" s="1" t="s">
        <v>178</v>
      </c>
      <c r="N245" s="1" t="s">
        <v>25</v>
      </c>
      <c r="O245" s="1" t="s">
        <v>178</v>
      </c>
      <c r="P245" s="1" t="s">
        <v>1791</v>
      </c>
      <c r="Q245" s="9" t="str">
        <f>RIGHT(VLOOKUP(C245,'EsteSi-AquiSePegaLaData'!C:F,4,0),LEN(VLOOKUP(C245,'EsteSi-AquiSePegaLaData'!C:F,4,0))-LEN(TRIM(C245))-26)</f>
        <v xml:space="preserve"> </v>
      </c>
      <c r="R245" s="6" t="str">
        <f t="shared" si="15"/>
        <v>INSERT INTO mst_QuerysSqlite VALUES('01','243','ELIMINAR TABLA trx_Logs','0','999','-- Id: 243 / NombreQuery: ELIMINAR TABLA trx_Logs  ','0','NONQUERY','trx_Logs','DELETE TABLE','AC','44363337',GETDATE(),'44363337',GETDATE())</v>
      </c>
    </row>
    <row r="246" spans="1:18" x14ac:dyDescent="0.35">
      <c r="A246" s="1" t="s">
        <v>15</v>
      </c>
      <c r="B246" s="1" t="s">
        <v>1194</v>
      </c>
      <c r="C246" s="10" t="s">
        <v>1159</v>
      </c>
      <c r="D246" s="1" t="s">
        <v>18</v>
      </c>
      <c r="E246">
        <v>999</v>
      </c>
      <c r="F246" t="str">
        <f t="shared" si="16"/>
        <v>-- Id: 244 / NombreQuery: INSERTAR trx_Logs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v>
      </c>
      <c r="G246" s="1">
        <f t="shared" si="14"/>
        <v>9</v>
      </c>
      <c r="H246" s="1" t="s">
        <v>21</v>
      </c>
      <c r="I246" s="1" t="s">
        <v>1087</v>
      </c>
      <c r="J246" s="1" t="s">
        <v>152</v>
      </c>
      <c r="K246" s="1" t="s">
        <v>24</v>
      </c>
      <c r="L246" s="1" t="s">
        <v>25</v>
      </c>
      <c r="M246" s="1" t="s">
        <v>185</v>
      </c>
      <c r="N246" s="1" t="s">
        <v>25</v>
      </c>
      <c r="O246" s="1" t="s">
        <v>185</v>
      </c>
      <c r="P246" s="1" t="s">
        <v>1791</v>
      </c>
      <c r="Q246" s="9" t="str">
        <f>RIGHT(VLOOKUP(C246,'EsteSi-AquiSePegaLaData'!C:F,4,0),LEN(VLOOKUP(C246,'EsteSi-AquiSePegaLaData'!C:F,4,0))-LEN(TRIM(C246))-26)</f>
        <v xml:space="preserve">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v>
      </c>
      <c r="R246" s="6" t="str">
        <f t="shared" si="15"/>
        <v>INSERT INTO mst_QuerysSqlite VALUES('01','244','INSERTAR trx_Logs','0','999','-- Id: 244 / NombreQuery: INSERTAR trx_Logs  _x000D_
INSERT INTO_x000D_
    trx_Logs _x000D_
VALUES_x000D_
    (_x000D_
        DATETIME(''''now'''', ''''LOCALTIME''''), 		--Momento DATETIME,_x000D_
        ? , 		--Host VARCHAR(100),_x000D_
        ? , 		--IdEmpresa VARCHAR(2),_x000D_
        ? , 		--Mac VARCHAR(30),_x000D_
        ? , 		--Imei VARCHAR(30),_x000D_
        ? , 		--IpV4 VARCHAR(15),_x000D_
        ? , 		--Aplicativo VARCHAR(500),_x000D_
        ? , 		--IdUsuario VARCHAR(50),_x000D_
        ? , 		--StoreProcedure VARCHAR(500),_x000D_
        ? 		--Parametros TEXT,_x000D_
    );','9','NONQUERY','trx_Logs','CREATE','AC','44363337',GETDATE(),'44363337',GETDATE())</v>
      </c>
    </row>
    <row r="247" spans="1:18" x14ac:dyDescent="0.35">
      <c r="A247" s="1" t="s">
        <v>15</v>
      </c>
      <c r="B247" s="1" t="s">
        <v>1195</v>
      </c>
      <c r="C247" t="s">
        <v>1160</v>
      </c>
      <c r="D247" s="1" t="s">
        <v>18</v>
      </c>
      <c r="E247">
        <v>999</v>
      </c>
      <c r="F247" t="str">
        <f t="shared" si="16"/>
        <v xml:space="preserve">-- Id: 245 / NombreQuery: LIMPIAR TABLA trx_Logs  </v>
      </c>
      <c r="G247" s="1">
        <f t="shared" si="14"/>
        <v>0</v>
      </c>
      <c r="H247" s="1" t="s">
        <v>21</v>
      </c>
      <c r="I247" s="1" t="s">
        <v>1087</v>
      </c>
      <c r="J247" s="1" t="s">
        <v>143</v>
      </c>
      <c r="K247" s="1" t="s">
        <v>24</v>
      </c>
      <c r="L247" s="1" t="s">
        <v>25</v>
      </c>
      <c r="M247" s="1" t="s">
        <v>185</v>
      </c>
      <c r="N247" s="1" t="s">
        <v>25</v>
      </c>
      <c r="O247" s="1" t="s">
        <v>185</v>
      </c>
      <c r="P247" s="1" t="s">
        <v>1791</v>
      </c>
      <c r="Q247" s="9" t="str">
        <f>RIGHT(VLOOKUP(C247,'EsteSi-AquiSePegaLaData'!C:F,4,0),LEN(VLOOKUP(C247,'EsteSi-AquiSePegaLaData'!C:F,4,0))-LEN(TRIM(C247))-26)</f>
        <v xml:space="preserve"> </v>
      </c>
      <c r="R247" s="6" t="str">
        <f t="shared" si="15"/>
        <v>INSERT INTO mst_QuerysSqlite VALUES('01','245','LIMPIAR TABLA trx_Logs','0','999','-- Id: 245 / NombreQuery: LIMPIAR TABLA trx_Logs  ','0','NONQUERY','trx_Logs','DELETE','AC','44363337',GETDATE(),'44363337',GETDATE())</v>
      </c>
    </row>
    <row r="248" spans="1:18" x14ac:dyDescent="0.35">
      <c r="A248" s="1" t="s">
        <v>15</v>
      </c>
      <c r="B248" s="1" t="s">
        <v>1196</v>
      </c>
      <c r="C248" t="s">
        <v>1161</v>
      </c>
      <c r="D248" s="1" t="s">
        <v>18</v>
      </c>
      <c r="E248">
        <v>999</v>
      </c>
      <c r="F248" t="str">
        <f t="shared" si="16"/>
        <v xml:space="preserve">-- Id: 246 / NombreQuery: LISTAR trx_Logs  </v>
      </c>
      <c r="G248" s="1">
        <f t="shared" si="14"/>
        <v>0</v>
      </c>
      <c r="H248" s="1" t="s">
        <v>135</v>
      </c>
      <c r="I248" s="1" t="s">
        <v>1087</v>
      </c>
      <c r="J248" s="1" t="s">
        <v>126</v>
      </c>
      <c r="K248" s="1" t="s">
        <v>24</v>
      </c>
      <c r="L248" s="1" t="s">
        <v>25</v>
      </c>
      <c r="M248" s="1" t="s">
        <v>192</v>
      </c>
      <c r="N248" s="1" t="s">
        <v>25</v>
      </c>
      <c r="O248" s="1" t="s">
        <v>192</v>
      </c>
      <c r="P248" s="1" t="s">
        <v>1791</v>
      </c>
      <c r="Q248" s="9" t="str">
        <f>RIGHT(VLOOKUP(C248,'EsteSi-AquiSePegaLaData'!C:F,4,0),LEN(VLOOKUP(C248,'EsteSi-AquiSePegaLaData'!C:F,4,0))-LEN(TRIM(C248))-26)</f>
        <v xml:space="preserve"> </v>
      </c>
      <c r="R248" s="6" t="str">
        <f t="shared" si="15"/>
        <v>INSERT INTO mst_QuerysSqlite VALUES('01','246','LISTAR trx_Logs','0','999','-- Id: 246 / NombreQuery: LISTAR trx_Logs  ','0','DATATABLE','trx_Logs','READ','AC','44363337',GETDATE(),'44363337',GETDATE())</v>
      </c>
    </row>
    <row r="249" spans="1:18" x14ac:dyDescent="0.35">
      <c r="A249" s="1" t="s">
        <v>15</v>
      </c>
      <c r="B249" s="1" t="s">
        <v>1197</v>
      </c>
      <c r="C249" t="s">
        <v>1162</v>
      </c>
      <c r="D249" s="1" t="s">
        <v>18</v>
      </c>
      <c r="E249">
        <v>999</v>
      </c>
      <c r="F249" t="str">
        <f t="shared" si="16"/>
        <v xml:space="preserve">-- Id: 247 / NombreQuery: OBTENER trx_Logs  </v>
      </c>
      <c r="G249" s="1">
        <f t="shared" si="14"/>
        <v>0</v>
      </c>
      <c r="H249" s="1" t="s">
        <v>135</v>
      </c>
      <c r="I249" s="1" t="s">
        <v>1087</v>
      </c>
      <c r="J249" s="1" t="s">
        <v>126</v>
      </c>
      <c r="K249" s="1" t="s">
        <v>24</v>
      </c>
      <c r="L249" s="1" t="s">
        <v>25</v>
      </c>
      <c r="M249" s="1" t="s">
        <v>192</v>
      </c>
      <c r="N249" s="1" t="s">
        <v>25</v>
      </c>
      <c r="O249" s="1" t="s">
        <v>192</v>
      </c>
      <c r="P249" s="1" t="s">
        <v>1791</v>
      </c>
      <c r="Q249" s="9" t="str">
        <f>RIGHT(VLOOKUP(C249,'EsteSi-AquiSePegaLaData'!C:F,4,0),LEN(VLOOKUP(C249,'EsteSi-AquiSePegaLaData'!C:F,4,0))-LEN(TRIM(C249))-26)</f>
        <v xml:space="preserve"> </v>
      </c>
      <c r="R249" s="6" t="str">
        <f t="shared" si="15"/>
        <v>INSERT INTO mst_QuerysSqlite VALUES('01','247','OBTENER trx_Logs','0','999','-- Id: 247 / NombreQuery: OBTENER trx_Logs  ','0','DATATABLE','trx_Logs','READ','AC','44363337',GETDATE(),'44363337',GETDATE())</v>
      </c>
    </row>
    <row r="250" spans="1:18" x14ac:dyDescent="0.35">
      <c r="A250" s="1" t="s">
        <v>15</v>
      </c>
      <c r="B250" s="1" t="s">
        <v>1198</v>
      </c>
      <c r="C250" s="10" t="s">
        <v>1216</v>
      </c>
      <c r="D250" s="1" t="s">
        <v>18</v>
      </c>
      <c r="E250">
        <v>999</v>
      </c>
      <c r="F250" t="str">
        <f t="shared" si="16"/>
        <v>-- Id: 248 / NombreQuery: LISTAR trx_Logs X RANGO DE FECHA  _x000D_
SELECT_x000D_
    * _x000D_
FROM_x000D_
    trx_Logs _x000D_
WHERE_x000D_
    DATE(Momento) BETWEEN ? AND ?;</v>
      </c>
      <c r="G250" s="1">
        <f t="shared" si="14"/>
        <v>2</v>
      </c>
      <c r="H250" s="1" t="s">
        <v>135</v>
      </c>
      <c r="I250" s="1" t="s">
        <v>1087</v>
      </c>
      <c r="J250" s="1" t="s">
        <v>126</v>
      </c>
      <c r="K250" s="1" t="s">
        <v>24</v>
      </c>
      <c r="L250" s="1" t="s">
        <v>25</v>
      </c>
      <c r="M250" s="1" t="s">
        <v>192</v>
      </c>
      <c r="N250" s="1" t="s">
        <v>25</v>
      </c>
      <c r="O250" s="1" t="s">
        <v>192</v>
      </c>
      <c r="P250" s="1" t="s">
        <v>1791</v>
      </c>
      <c r="Q250" s="9" t="str">
        <f>RIGHT(VLOOKUP(C250,'EsteSi-AquiSePegaLaData'!C:F,4,0),LEN(VLOOKUP(C250,'EsteSi-AquiSePegaLaData'!C:F,4,0))-LEN(TRIM(C250))-26)</f>
        <v xml:space="preserve"> _x000D_
SELECT_x000D_
    * _x000D_
FROM_x000D_
    trx_Logs _x000D_
WHERE_x000D_
    DATE(Momento) BETWEEN ? AND ?;</v>
      </c>
      <c r="R250" s="6" t="str">
        <f t="shared" si="15"/>
        <v>INSERT INTO mst_QuerysSqlite VALUES('01','248','LISTAR trx_Logs X RANGO DE FECHA','0','999','-- Id: 248 / NombreQuery: LISTAR trx_Logs X RANGO DE FECHA  _x000D_
SELECT_x000D_
    * _x000D_
FROM_x000D_
    trx_Logs _x000D_
WHERE_x000D_
    DATE(Momento) BETWEEN ? AND ?;','2','DATATABLE','trx_Logs','READ','AC','44363337',GETDATE(),'44363337',GETDATE())</v>
      </c>
    </row>
    <row r="251" spans="1:18" x14ac:dyDescent="0.35">
      <c r="A251" s="1" t="s">
        <v>15</v>
      </c>
      <c r="B251" s="1" t="s">
        <v>1199</v>
      </c>
      <c r="C251" s="10" t="s">
        <v>1246</v>
      </c>
      <c r="D251" s="1" t="s">
        <v>40</v>
      </c>
      <c r="E251">
        <v>999</v>
      </c>
      <c r="F251" t="str">
        <f>CONCATENATE("-- Id: ",B251," / NombreQuery: ",C251," ",Q251)</f>
        <v>-- Id: 249 / NombreQuery: LISTAR trx_Logs X SP LIKE  _x000D_
SELECT_x000D_
    *_x000D_
FROM_x000D_
    trx_Logs_x000D_
WHERE_x000D_
    StoreProcedure LIKE ''%'' | | ? | | ''%'';</v>
      </c>
      <c r="G251" s="1">
        <f>LEN(F251)-LEN(SUBSTITUTE(F251,"?",""))</f>
        <v>1</v>
      </c>
      <c r="H251" s="1" t="s">
        <v>135</v>
      </c>
      <c r="I251" s="1" t="s">
        <v>1087</v>
      </c>
      <c r="J251" s="1" t="s">
        <v>126</v>
      </c>
      <c r="K251" s="1" t="s">
        <v>24</v>
      </c>
      <c r="L251" s="1" t="s">
        <v>25</v>
      </c>
      <c r="M251" s="1" t="s">
        <v>192</v>
      </c>
      <c r="N251" s="1" t="s">
        <v>25</v>
      </c>
      <c r="O251" s="1" t="s">
        <v>192</v>
      </c>
      <c r="P251" s="1" t="s">
        <v>1791</v>
      </c>
      <c r="Q251" s="9" t="str">
        <f>RIGHT(VLOOKUP(C251,'EsteSi-AquiSePegaLaData'!C:F,4,0),LEN(VLOOKUP(C251,'EsteSi-AquiSePegaLaData'!C:F,4,0))-LEN(TRIM(C251))-26)</f>
        <v xml:space="preserve"> _x000D_
SELECT_x000D_
    *_x000D_
FROM_x000D_
    trx_Logs_x000D_
WHERE_x000D_
    StoreProcedure LIKE ''%'' | | ? | | ''%'';</v>
      </c>
      <c r="R251" s="6" t="str">
        <f>CONCATENATE("INSERT INTO mst_QuerysSqlite VALUES('",A251,"','",B251,"','",C251,"','",D251,"','",E251,"','",SUBSTITUTE(F251,"''","''''"),"','",G251,"','",H251,"','",I251,"','",J251,"','",K251,"','44363337',GETDATE(),'44363337',GETDATE())")</f>
        <v>INSERT INTO mst_QuerysSqlite VALUES('01','249','LISTAR trx_Logs X SP LIKE','4','999','-- Id: 249 / NombreQuery: LISTAR trx_Logs X SP LIKE  _x000D_
SELECT_x000D_
    *_x000D_
FROM_x000D_
    trx_Logs_x000D_
WHERE_x000D_
    StoreProcedure LIKE ''''%'''' | | ? | | ''''%'''';','1','DATATABLE','trx_Logs','READ','AC','44363337',GETDATE(),'44363337',GETDATE())</v>
      </c>
    </row>
    <row r="252" spans="1:18" x14ac:dyDescent="0.35">
      <c r="A252" s="1" t="s">
        <v>15</v>
      </c>
      <c r="B252" s="1" t="s">
        <v>1200</v>
      </c>
      <c r="C252" s="10" t="s">
        <v>1247</v>
      </c>
      <c r="D252" s="1" t="s">
        <v>40</v>
      </c>
      <c r="E252">
        <v>999</v>
      </c>
      <c r="F252" t="str">
        <f>CONCATENATE("-- Id: ",B252," / NombreQuery: ",C252," ",Q252)</f>
        <v>-- Id: 250 / NombreQuery: LISTAR trx_Logs X PARAMETROS LIKE  _x000D_
SELECT_x000D_
    *_x000D_
FROM_x000D_
    trx_Logs_x000D_
WHERE_x000D_
    Parametros LIKE ''%'' | | ? | | ''%'';</v>
      </c>
      <c r="G252" s="1">
        <f>LEN(F252)-LEN(SUBSTITUTE(F252,"?",""))</f>
        <v>1</v>
      </c>
      <c r="H252" s="1" t="s">
        <v>135</v>
      </c>
      <c r="I252" s="1" t="s">
        <v>1087</v>
      </c>
      <c r="J252" s="1" t="s">
        <v>126</v>
      </c>
      <c r="K252" s="1" t="s">
        <v>24</v>
      </c>
      <c r="L252" s="1" t="s">
        <v>25</v>
      </c>
      <c r="M252" s="1" t="s">
        <v>192</v>
      </c>
      <c r="N252" s="1" t="s">
        <v>25</v>
      </c>
      <c r="O252" s="1" t="s">
        <v>192</v>
      </c>
      <c r="P252" s="1" t="s">
        <v>1791</v>
      </c>
      <c r="Q252" s="9" t="str">
        <f>RIGHT(VLOOKUP(C252,'EsteSi-AquiSePegaLaData'!C:F,4,0),LEN(VLOOKUP(C252,'EsteSi-AquiSePegaLaData'!C:F,4,0))-LEN(TRIM(C252))-26)</f>
        <v xml:space="preserve"> _x000D_
SELECT_x000D_
    *_x000D_
FROM_x000D_
    trx_Logs_x000D_
WHERE_x000D_
    Parametros LIKE ''%'' | | ? | | ''%'';</v>
      </c>
      <c r="R252" s="6" t="str">
        <f>CONCATENATE("INSERT INTO mst_QuerysSqlite VALUES('",A252,"','",B252,"','",C252,"','",D252,"','",E252,"','",SUBSTITUTE(F252,"''","''''"),"','",G252,"','",H252,"','",I252,"','",J252,"','",K252,"','44363337',GETDATE(),'44363337',GETDATE())")</f>
        <v>INSERT INTO mst_QuerysSqlite VALUES('01','250','LISTAR trx_Logs X PARAMETROS LIKE','4','999','-- Id: 250 / NombreQuery: LISTAR trx_Logs X PARAMETROS LIKE  _x000D_
SELECT_x000D_
    *_x000D_
FROM_x000D_
    trx_Logs_x000D_
WHERE_x000D_
    Parametros LIKE ''''%'''' | | ? | | ''''%'''';','1','DATATABLE','trx_Logs','READ','AC','44363337',GETDATE(),'44363337',GETDATE())</v>
      </c>
    </row>
    <row r="253" spans="1:18" s="12" customFormat="1" x14ac:dyDescent="0.35">
      <c r="A253" s="12" t="s">
        <v>15</v>
      </c>
      <c r="B253" s="1" t="s">
        <v>1201</v>
      </c>
      <c r="C253" s="11" t="s">
        <v>1224</v>
      </c>
      <c r="E253" s="13">
        <v>999</v>
      </c>
      <c r="F253" s="13" t="str">
        <f t="shared" si="16"/>
        <v xml:space="preserve">-- Id: 251 / NombreQuery: TRANSFERIR trx_Logs  _x000D_
EXEC sp_Dgm_Tareos_TransferirLogs </v>
      </c>
      <c r="G253" s="12">
        <f t="shared" ref="G253:G266" si="17">LEN(F253)-LEN(SUBSTITUTE(F253,"?",""))</f>
        <v>0</v>
      </c>
      <c r="H253" s="12" t="s">
        <v>135</v>
      </c>
      <c r="I253" s="12" t="s">
        <v>1087</v>
      </c>
      <c r="J253" s="12" t="s">
        <v>126</v>
      </c>
      <c r="K253" s="12" t="s">
        <v>24</v>
      </c>
      <c r="L253" s="12" t="s">
        <v>25</v>
      </c>
      <c r="M253" s="12" t="s">
        <v>192</v>
      </c>
      <c r="N253" s="12" t="s">
        <v>25</v>
      </c>
      <c r="O253" s="12" t="s">
        <v>192</v>
      </c>
      <c r="P253" s="1" t="s">
        <v>1791</v>
      </c>
      <c r="Q253" s="9" t="str">
        <f>RIGHT(VLOOKUP(C253,'EsteSi-AquiSePegaLaData'!C:F,4,0),LEN(VLOOKUP(C253,'EsteSi-AquiSePegaLaData'!C:F,4,0))-LEN(TRIM(C253))-26)</f>
        <v xml:space="preserve"> _x000D_
EXEC sp_Dgm_Tareos_TransferirLogs </v>
      </c>
      <c r="R253" s="15" t="str">
        <f>CONCATENATE("INSERT INTO mst_QuerysSqlite VALUES('",A253,"','",B253,"','",C253,"','",D253,"','",E253,"','",SUBSTITUTE(F253,"''","''''"),"','",G253,"','",H253,"','",I253,"','",J253,"','",K253,"','44363337',GETDATE(),'44363337',GETDATE())")</f>
        <v>INSERT INTO mst_QuerysSqlite VALUES('01','251','TRANSFERIR trx_Logs','','999','-- Id: 251 / NombreQuery: TRANSFERIR trx_Logs  _x000D_
EXEC sp_Dgm_Tareos_TransferirLogs ','0','DATATABLE','trx_Logs','READ','AC','44363337',GETDATE(),'44363337',GETDATE())</v>
      </c>
    </row>
    <row r="254" spans="1:18" x14ac:dyDescent="0.35">
      <c r="A254" s="1" t="s">
        <v>15</v>
      </c>
      <c r="B254" s="1" t="s">
        <v>1202</v>
      </c>
      <c r="C254" s="10" t="s">
        <v>1163</v>
      </c>
      <c r="D254" s="1" t="s">
        <v>18</v>
      </c>
      <c r="E254">
        <v>24</v>
      </c>
      <c r="F254" t="str">
        <f t="shared" si="16"/>
        <v>-- Id: 252 / NombreQuery: CREAR TABLA trx_Correlativos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v>
      </c>
      <c r="G254" s="1">
        <f t="shared" si="17"/>
        <v>0</v>
      </c>
      <c r="H254" s="1" t="s">
        <v>21</v>
      </c>
      <c r="I254" s="1" t="s">
        <v>1088</v>
      </c>
      <c r="J254" s="1" t="s">
        <v>23</v>
      </c>
      <c r="K254" s="1" t="s">
        <v>24</v>
      </c>
      <c r="L254" s="1" t="s">
        <v>25</v>
      </c>
      <c r="M254" s="1" t="s">
        <v>81</v>
      </c>
      <c r="N254" s="1" t="s">
        <v>25</v>
      </c>
      <c r="O254" s="1" t="s">
        <v>81</v>
      </c>
      <c r="P254" s="1" t="s">
        <v>2072</v>
      </c>
      <c r="Q254" s="9" t="str">
        <f>RIGHT(VLOOKUP(C254,'EsteSi-AquiSePegaLaData'!C:F,4,0),LEN(VLOOKUP(C254,'EsteSi-AquiSePegaLaData'!C:F,4,0))-LEN(TRIM(C254))-26)</f>
        <v xml:space="preserve">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v>
      </c>
      <c r="R254" s="6" t="str">
        <f t="shared" si="15"/>
        <v>INSERT INTO mst_QuerysSqlite VALUES('01','252','CREAR TABLA trx_Correlativos','0','24','-- Id: 252 / NombreQuery: CREAR TABLA trx_Correlativos  _x000D_
CREATE TABLE IF NOT EXISTS trx_Correlativos(_x000D_
IdEmpresa              VARCHAR (2),_x000D_
Mac                    VARCHAR (30),_x000D_
Imei                   VARCHAR (30),_x000D_
IdTabla				   VARCHAR(3),_x000D_
Correlativo			   VARCHAR (500),_x000D_
IdUsuarioCrea          VARCHAR (50),_x000D_
FechaHoraCreacion      DATETIME,_x000D_
IdUsuarioActualiza     VARCHAR (50),_x000D_
FechaHoraActualizacion DATETIME,_x000D_
PRIMARY KEY (IdEmpresa,Mac,Imei,IdTabla),_x000D_
FOREIGN KEY (IdEmpresa,Mac,Imei) REFERENCES mst_DispositivosMoviles (IdEmpresa,Mac,Imei),_x000D_
FOREIGN KEY (IdTabla) REFERENCES mst_Tablas (Id),_x000D_
FOREIGN KEY (IdEmpresa,IdUsuarioCrea) REFERENCES mst_Usuarios (IdEmpresa,Id),_x000D_
FOREIGN KEY (IdEmpresa,IdUsuarioActualiza) REFERENCES mst_Usuarios (IdEmpresa,Id)_x000D_
);','0','NONQUERY','trx_Correlativos','CREATE TABLE','AC','44363337',GETDATE(),'44363337',GETDATE())</v>
      </c>
    </row>
    <row r="255" spans="1:18" x14ac:dyDescent="0.35">
      <c r="A255" s="1" t="s">
        <v>15</v>
      </c>
      <c r="B255" s="1" t="s">
        <v>1203</v>
      </c>
      <c r="C255" s="10" t="s">
        <v>1164</v>
      </c>
      <c r="D255" s="1" t="s">
        <v>18</v>
      </c>
      <c r="E255">
        <v>999</v>
      </c>
      <c r="F255" t="str">
        <f t="shared" si="16"/>
        <v>-- Id: 253 / NombreQuery: ACTUALIZAR trx_Correlativos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v>
      </c>
      <c r="G255" s="1">
        <f t="shared" si="17"/>
        <v>7</v>
      </c>
      <c r="H255" s="1" t="s">
        <v>21</v>
      </c>
      <c r="I255" s="1" t="s">
        <v>1088</v>
      </c>
      <c r="J255" s="1" t="s">
        <v>131</v>
      </c>
      <c r="K255" s="1" t="s">
        <v>24</v>
      </c>
      <c r="L255" s="1" t="s">
        <v>25</v>
      </c>
      <c r="M255" s="1" t="s">
        <v>164</v>
      </c>
      <c r="N255" s="1" t="s">
        <v>25</v>
      </c>
      <c r="O255" s="1" t="s">
        <v>164</v>
      </c>
      <c r="P255" s="1" t="s">
        <v>2072</v>
      </c>
      <c r="Q255" s="9" t="str">
        <f>RIGHT(VLOOKUP(C255,'EsteSi-AquiSePegaLaData'!C:F,4,0),LEN(VLOOKUP(C255,'EsteSi-AquiSePegaLaData'!C:F,4,0))-LEN(TRIM(C255))-26)</f>
        <v xml:space="preserve">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v>
      </c>
      <c r="R255" s="6" t="str">
        <f t="shared" ref="R255:R266" si="18">CONCATENATE("INSERT INTO mst_QuerysSqlite VALUES('",A255,"','",B255,"','",C255,"','",D255,"','",E255,"','",SUBSTITUTE(F255,"''","''''"),"','",G255,"','",H255,"','",I255,"','",J255,"','",K255,"','44363337',GETDATE(),'44363337',GETDATE())")</f>
        <v>INSERT INTO mst_QuerysSqlite VALUES('01','253','ACTUALIZAR trx_Correlativos','0','999','-- Id: 253 / NombreQuery: ACTUALIZAR trx_Correlativos  _x000D_
UPDATE_x000D_
    trx_Correlativos_x000D_
SET_x000D_
    Correlativo = ?,_x000D_
    IdUsuarioActualiza = ?,_x000D_
    FechaHoraActualizacion = DATETIME(''''now'''', ''''localtime'''')_x000D_
WHERE_x000D_
    IdEmpresa = ?_x000D_
    AND Mac = ?_x000D_
    AND Imei = ?_x000D_
    AND IdTabla = (_x000D_
        SELECT_x000D_
            Id_x000D_
        FROM_x000D_
            mst_Tablas_x000D_
        WHERE_x000D_
            IdEmpresa = ?_x000D_
            AND Dex = ?_x000D_
        LIMIT 1_x000D_
    );','7','NONQUERY','trx_Correlativos','UPDATE','AC','44363337',GETDATE(),'44363337',GETDATE())</v>
      </c>
    </row>
    <row r="256" spans="1:18" x14ac:dyDescent="0.35">
      <c r="A256" s="1" t="s">
        <v>15</v>
      </c>
      <c r="B256" s="1" t="s">
        <v>1204</v>
      </c>
      <c r="C256" t="s">
        <v>1165</v>
      </c>
      <c r="D256" s="1" t="s">
        <v>18</v>
      </c>
      <c r="E256">
        <v>999</v>
      </c>
      <c r="F256" t="str">
        <f t="shared" si="16"/>
        <v xml:space="preserve">-- Id: 254 / NombreQuery: CLAVE VALOR trx_Correlativos  </v>
      </c>
      <c r="G256" s="1">
        <f t="shared" si="17"/>
        <v>0</v>
      </c>
      <c r="H256" s="1" t="s">
        <v>135</v>
      </c>
      <c r="I256" s="1" t="s">
        <v>1088</v>
      </c>
      <c r="J256" s="1" t="s">
        <v>126</v>
      </c>
      <c r="K256" s="1" t="s">
        <v>24</v>
      </c>
      <c r="L256" s="1" t="s">
        <v>25</v>
      </c>
      <c r="M256" s="1" t="s">
        <v>171</v>
      </c>
      <c r="N256" s="1" t="s">
        <v>25</v>
      </c>
      <c r="O256" s="1" t="s">
        <v>171</v>
      </c>
      <c r="P256" s="1" t="s">
        <v>2072</v>
      </c>
      <c r="Q256" s="9" t="str">
        <f>RIGHT(VLOOKUP(C256,'EsteSi-AquiSePegaLaData'!C:F,4,0),LEN(VLOOKUP(C256,'EsteSi-AquiSePegaLaData'!C:F,4,0))-LEN(TRIM(C256))-26)</f>
        <v xml:space="preserve"> </v>
      </c>
      <c r="R256" s="6" t="str">
        <f t="shared" si="18"/>
        <v>INSERT INTO mst_QuerysSqlite VALUES('01','254','CLAVE VALOR trx_Correlativos','0','999','-- Id: 254 / NombreQuery: CLAVE VALOR trx_Correlativos  ','0','DATATABLE','trx_Correlativos','READ','AC','44363337',GETDATE(),'44363337',GETDATE())</v>
      </c>
    </row>
    <row r="257" spans="1:18" x14ac:dyDescent="0.35">
      <c r="A257" s="1" t="s">
        <v>15</v>
      </c>
      <c r="B257" s="1" t="s">
        <v>1205</v>
      </c>
      <c r="C257" s="10" t="s">
        <v>1166</v>
      </c>
      <c r="D257" s="1" t="s">
        <v>18</v>
      </c>
      <c r="E257">
        <v>999</v>
      </c>
      <c r="F257" t="str">
        <f t="shared" si="16"/>
        <v xml:space="preserve">-- Id: 255 / NombreQuery: DESCARGAR DATA trx_Correlativos  _x000D_
EXEC sp_Dgm_Gen_ListarCorrelativos </v>
      </c>
      <c r="G257" s="1">
        <f t="shared" si="17"/>
        <v>0</v>
      </c>
      <c r="H257" s="1" t="s">
        <v>135</v>
      </c>
      <c r="I257" s="1" t="s">
        <v>1088</v>
      </c>
      <c r="J257" s="1" t="s">
        <v>126</v>
      </c>
      <c r="K257" s="1" t="s">
        <v>24</v>
      </c>
      <c r="L257" s="1" t="s">
        <v>25</v>
      </c>
      <c r="M257" s="1" t="s">
        <v>171</v>
      </c>
      <c r="N257" s="1" t="s">
        <v>25</v>
      </c>
      <c r="O257" s="1" t="s">
        <v>171</v>
      </c>
      <c r="P257" s="1" t="s">
        <v>2072</v>
      </c>
      <c r="Q257" s="9" t="str">
        <f>RIGHT(VLOOKUP(C257,'EsteSi-AquiSePegaLaData'!C:F,4,0),LEN(VLOOKUP(C257,'EsteSi-AquiSePegaLaData'!C:F,4,0))-LEN(TRIM(C257))-26)</f>
        <v xml:space="preserve"> _x000D_
EXEC sp_Dgm_Gen_ListarCorrelativos </v>
      </c>
      <c r="R257" s="6" t="str">
        <f t="shared" si="18"/>
        <v>INSERT INTO mst_QuerysSqlite VALUES('01','255','DESCARGAR DATA trx_Correlativos','0','999','-- Id: 255 / NombreQuery: DESCARGAR DATA trx_Correlativos  _x000D_
EXEC sp_Dgm_Gen_ListarCorrelativos ','0','DATATABLE','trx_Correlativos','READ','AC','44363337',GETDATE(),'44363337',GETDATE())</v>
      </c>
    </row>
    <row r="258" spans="1:18" x14ac:dyDescent="0.35">
      <c r="A258" s="1" t="s">
        <v>15</v>
      </c>
      <c r="B258" s="1" t="s">
        <v>1206</v>
      </c>
      <c r="C258" t="s">
        <v>1167</v>
      </c>
      <c r="D258" s="1" t="s">
        <v>18</v>
      </c>
      <c r="E258">
        <v>999</v>
      </c>
      <c r="F258" t="str">
        <f t="shared" si="16"/>
        <v xml:space="preserve">-- Id: 256 / NombreQuery: ELIMINAR trx_Correlativos  </v>
      </c>
      <c r="G258" s="1">
        <f t="shared" si="17"/>
        <v>0</v>
      </c>
      <c r="H258" s="1" t="s">
        <v>21</v>
      </c>
      <c r="I258" s="1" t="s">
        <v>1088</v>
      </c>
      <c r="J258" s="1" t="s">
        <v>143</v>
      </c>
      <c r="K258" s="1" t="s">
        <v>24</v>
      </c>
      <c r="L258" s="1" t="s">
        <v>25</v>
      </c>
      <c r="M258" s="1" t="s">
        <v>178</v>
      </c>
      <c r="N258" s="1" t="s">
        <v>25</v>
      </c>
      <c r="O258" s="1" t="s">
        <v>178</v>
      </c>
      <c r="P258" s="1" t="s">
        <v>2072</v>
      </c>
      <c r="Q258" s="9" t="str">
        <f>RIGHT(VLOOKUP(C258,'EsteSi-AquiSePegaLaData'!C:F,4,0),LEN(VLOOKUP(C258,'EsteSi-AquiSePegaLaData'!C:F,4,0))-LEN(TRIM(C258))-26)</f>
        <v xml:space="preserve"> </v>
      </c>
      <c r="R258" s="6" t="str">
        <f t="shared" si="18"/>
        <v>INSERT INTO mst_QuerysSqlite VALUES('01','256','ELIMINAR trx_Correlativos','0','999','-- Id: 256 / NombreQuery: ELIMINAR trx_Correlativos  ','0','NONQUERY','trx_Correlativos','DELETE','AC','44363337',GETDATE(),'44363337',GETDATE())</v>
      </c>
    </row>
    <row r="259" spans="1:18" x14ac:dyDescent="0.35">
      <c r="A259" s="1" t="s">
        <v>15</v>
      </c>
      <c r="B259" s="1" t="s">
        <v>1207</v>
      </c>
      <c r="C259" t="s">
        <v>1168</v>
      </c>
      <c r="D259" s="1" t="s">
        <v>18</v>
      </c>
      <c r="E259">
        <v>999</v>
      </c>
      <c r="F259" t="str">
        <f t="shared" si="16"/>
        <v xml:space="preserve">-- Id: 257 / NombreQuery: ELIMINAR TABLA trx_Correlativos  </v>
      </c>
      <c r="G259" s="1">
        <f t="shared" si="17"/>
        <v>0</v>
      </c>
      <c r="H259" s="1" t="s">
        <v>21</v>
      </c>
      <c r="I259" s="1" t="s">
        <v>1088</v>
      </c>
      <c r="J259" s="1" t="s">
        <v>148</v>
      </c>
      <c r="K259" s="1" t="s">
        <v>24</v>
      </c>
      <c r="L259" s="1" t="s">
        <v>25</v>
      </c>
      <c r="M259" s="1" t="s">
        <v>178</v>
      </c>
      <c r="N259" s="1" t="s">
        <v>25</v>
      </c>
      <c r="O259" s="1" t="s">
        <v>178</v>
      </c>
      <c r="P259" s="1" t="s">
        <v>2072</v>
      </c>
      <c r="Q259" s="9" t="str">
        <f>RIGHT(VLOOKUP(C259,'EsteSi-AquiSePegaLaData'!C:F,4,0),LEN(VLOOKUP(C259,'EsteSi-AquiSePegaLaData'!C:F,4,0))-LEN(TRIM(C259))-26)</f>
        <v xml:space="preserve"> </v>
      </c>
      <c r="R259" s="6" t="str">
        <f t="shared" si="18"/>
        <v>INSERT INTO mst_QuerysSqlite VALUES('01','257','ELIMINAR TABLA trx_Correlativos','0','999','-- Id: 257 / NombreQuery: ELIMINAR TABLA trx_Correlativos  ','0','NONQUERY','trx_Correlativos','DELETE TABLE','AC','44363337',GETDATE(),'44363337',GETDATE())</v>
      </c>
    </row>
    <row r="260" spans="1:18" x14ac:dyDescent="0.35">
      <c r="A260" s="1" t="s">
        <v>15</v>
      </c>
      <c r="B260" s="1" t="s">
        <v>1208</v>
      </c>
      <c r="C260" s="10" t="s">
        <v>1169</v>
      </c>
      <c r="D260" s="1" t="s">
        <v>18</v>
      </c>
      <c r="E260">
        <v>999</v>
      </c>
      <c r="F260" t="str">
        <f t="shared" si="16"/>
        <v>-- Id: 258 / NombreQuery: INSERTAR trx_Correlativos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v>
      </c>
      <c r="G260" s="1">
        <f t="shared" si="17"/>
        <v>8</v>
      </c>
      <c r="H260" s="1" t="s">
        <v>21</v>
      </c>
      <c r="I260" s="1" t="s">
        <v>1088</v>
      </c>
      <c r="J260" s="1" t="s">
        <v>152</v>
      </c>
      <c r="K260" s="1" t="s">
        <v>24</v>
      </c>
      <c r="L260" s="1" t="s">
        <v>25</v>
      </c>
      <c r="M260" s="1" t="s">
        <v>185</v>
      </c>
      <c r="N260" s="1" t="s">
        <v>25</v>
      </c>
      <c r="O260" s="1" t="s">
        <v>185</v>
      </c>
      <c r="P260" s="1" t="s">
        <v>2072</v>
      </c>
      <c r="Q260" s="9" t="str">
        <f>RIGHT(VLOOKUP(C260,'EsteSi-AquiSePegaLaData'!C:F,4,0),LEN(VLOOKUP(C260,'EsteSi-AquiSePegaLaData'!C:F,4,0))-LEN(TRIM(C260))-26)</f>
        <v xml:space="preserve">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v>
      </c>
      <c r="R260" s="6" t="str">
        <f t="shared" si="18"/>
        <v>INSERT INTO mst_QuerysSqlite VALUES('01','258','INSERTAR trx_Correlativos','0','999','-- Id: 258 / NombreQuery: INSERTAR trx_Correlativos  _x000D_
INSERT INTO_x000D_
    trx_Correlativos_x000D_
VALUES_x000D_
    (_x000D_
        ?, --IdEmpresa VARCHAR (2),_x000D_
        ?,--Mac VARCHAR (30),_x000D_
        ?,--Imei VARCHAR (30),_x000D_
        (_x000D_
            SELECT_x000D_
                Id_x000D_
            FROM_x000D_
                mst_Tablas_x000D_
            WHERE_x000D_
                IdEmpresa = ?_x000D_
                AND Dex = ?_x000D_
            LIMIT 1_x000D_
        ), --IdTabla VARCHAR(3),_x000D_
        ?, --Correlativo VARCHAR (500),_x000D_
        ?, --IdUsuarioCrea VARCHAR (50),_x000D_
        DATETIME(''''now'''', ''''localtime''''), --FechaHoraCreacion DATETIME,_x000D_
        ?, --IdUsuarioActualiza VARCHAR (50),_x000D_
        DATETIME(''''now'''', ''''localtime'''') --FechaHoraActualizacion DATETIME_x000D_
    );','8','NONQUERY','trx_Correlativos','CREATE','AC','44363337',GETDATE(),'44363337',GETDATE())</v>
      </c>
    </row>
    <row r="261" spans="1:18" x14ac:dyDescent="0.35">
      <c r="A261" s="1" t="s">
        <v>15</v>
      </c>
      <c r="B261" s="1" t="s">
        <v>1209</v>
      </c>
      <c r="C261" t="s">
        <v>1170</v>
      </c>
      <c r="D261" s="1" t="s">
        <v>18</v>
      </c>
      <c r="E261">
        <v>999</v>
      </c>
      <c r="F261" t="str">
        <f t="shared" si="16"/>
        <v xml:space="preserve">-- Id: 259 / NombreQuery: LIMPIAR TABLA trx_Correlativos  </v>
      </c>
      <c r="G261" s="1">
        <f t="shared" si="17"/>
        <v>0</v>
      </c>
      <c r="H261" s="1" t="s">
        <v>21</v>
      </c>
      <c r="I261" s="1" t="s">
        <v>1088</v>
      </c>
      <c r="J261" s="1" t="s">
        <v>143</v>
      </c>
      <c r="K261" s="1" t="s">
        <v>24</v>
      </c>
      <c r="L261" s="1" t="s">
        <v>25</v>
      </c>
      <c r="M261" s="1" t="s">
        <v>185</v>
      </c>
      <c r="N261" s="1" t="s">
        <v>25</v>
      </c>
      <c r="O261" s="1" t="s">
        <v>185</v>
      </c>
      <c r="P261" s="1" t="s">
        <v>2072</v>
      </c>
      <c r="Q261" s="9" t="str">
        <f>RIGHT(VLOOKUP(C261,'EsteSi-AquiSePegaLaData'!C:F,4,0),LEN(VLOOKUP(C261,'EsteSi-AquiSePegaLaData'!C:F,4,0))-LEN(TRIM(C261))-26)</f>
        <v xml:space="preserve"> </v>
      </c>
      <c r="R261" s="6" t="str">
        <f t="shared" si="18"/>
        <v>INSERT INTO mst_QuerysSqlite VALUES('01','259','LIMPIAR TABLA trx_Correlativos','0','999','-- Id: 259 / NombreQuery: LIMPIAR TABLA trx_Correlativos  ','0','NONQUERY','trx_Correlativos','DELETE','AC','44363337',GETDATE(),'44363337',GETDATE())</v>
      </c>
    </row>
    <row r="262" spans="1:18" x14ac:dyDescent="0.35">
      <c r="A262" s="1" t="s">
        <v>15</v>
      </c>
      <c r="B262" s="1" t="s">
        <v>1210</v>
      </c>
      <c r="C262" t="s">
        <v>1171</v>
      </c>
      <c r="D262" s="1" t="s">
        <v>18</v>
      </c>
      <c r="E262">
        <v>999</v>
      </c>
      <c r="F262" t="str">
        <f t="shared" si="16"/>
        <v xml:space="preserve">-- Id: 260 / NombreQuery: LISTAR trx_Correlativos  </v>
      </c>
      <c r="G262" s="1">
        <f t="shared" si="17"/>
        <v>0</v>
      </c>
      <c r="H262" s="1" t="s">
        <v>135</v>
      </c>
      <c r="I262" s="1" t="s">
        <v>1088</v>
      </c>
      <c r="J262" s="1" t="s">
        <v>126</v>
      </c>
      <c r="K262" s="1" t="s">
        <v>24</v>
      </c>
      <c r="L262" s="1" t="s">
        <v>25</v>
      </c>
      <c r="M262" s="1" t="s">
        <v>192</v>
      </c>
      <c r="N262" s="1" t="s">
        <v>25</v>
      </c>
      <c r="O262" s="1" t="s">
        <v>192</v>
      </c>
      <c r="P262" s="1" t="s">
        <v>2072</v>
      </c>
      <c r="Q262" s="9" t="str">
        <f>RIGHT(VLOOKUP(C262,'EsteSi-AquiSePegaLaData'!C:F,4,0),LEN(VLOOKUP(C262,'EsteSi-AquiSePegaLaData'!C:F,4,0))-LEN(TRIM(C262))-26)</f>
        <v xml:space="preserve"> </v>
      </c>
      <c r="R262" s="6" t="str">
        <f t="shared" si="18"/>
        <v>INSERT INTO mst_QuerysSqlite VALUES('01','260','LISTAR trx_Correlativos','0','999','-- Id: 260 / NombreQuery: LISTAR trx_Correlativos  ','0','DATATABLE','trx_Correlativos','READ','AC','44363337',GETDATE(),'44363337',GETDATE())</v>
      </c>
    </row>
    <row r="263" spans="1:18" x14ac:dyDescent="0.35">
      <c r="A263" s="1" t="s">
        <v>15</v>
      </c>
      <c r="B263" s="1" t="s">
        <v>1211</v>
      </c>
      <c r="C263" t="s">
        <v>1172</v>
      </c>
      <c r="D263" s="1" t="s">
        <v>18</v>
      </c>
      <c r="E263">
        <v>999</v>
      </c>
      <c r="F263" t="str">
        <f t="shared" si="16"/>
        <v xml:space="preserve">-- Id: 261 / NombreQuery: OBTENER trx_Correlativos  </v>
      </c>
      <c r="G263" s="1">
        <f t="shared" si="17"/>
        <v>0</v>
      </c>
      <c r="H263" s="1" t="s">
        <v>135</v>
      </c>
      <c r="I263" s="1" t="s">
        <v>1088</v>
      </c>
      <c r="J263" s="1" t="s">
        <v>126</v>
      </c>
      <c r="K263" s="1" t="s">
        <v>24</v>
      </c>
      <c r="L263" s="1" t="s">
        <v>25</v>
      </c>
      <c r="M263" s="1" t="s">
        <v>192</v>
      </c>
      <c r="N263" s="1" t="s">
        <v>25</v>
      </c>
      <c r="O263" s="1" t="s">
        <v>192</v>
      </c>
      <c r="P263" s="1" t="s">
        <v>2072</v>
      </c>
      <c r="Q263" s="9" t="str">
        <f>RIGHT(VLOOKUP(C263,'EsteSi-AquiSePegaLaData'!C:F,4,0),LEN(VLOOKUP(C263,'EsteSi-AquiSePegaLaData'!C:F,4,0))-LEN(TRIM(C263))-26)</f>
        <v xml:space="preserve"> </v>
      </c>
      <c r="R263" s="6" t="str">
        <f t="shared" si="18"/>
        <v>INSERT INTO mst_QuerysSqlite VALUES('01','261','OBTENER trx_Correlativos','0','999','-- Id: 261 / NombreQuery: OBTENER trx_Correlativos  ','0','DATATABLE','trx_Correlativos','READ','AC','44363337',GETDATE(),'44363337',GETDATE())</v>
      </c>
    </row>
    <row r="264" spans="1:18" x14ac:dyDescent="0.35">
      <c r="A264" s="1" t="s">
        <v>15</v>
      </c>
      <c r="B264" s="1" t="s">
        <v>1212</v>
      </c>
      <c r="C264" s="10" t="s">
        <v>1218</v>
      </c>
      <c r="D264" s="1" t="s">
        <v>18</v>
      </c>
      <c r="E264">
        <v>999</v>
      </c>
      <c r="F264" t="str">
        <f t="shared" si="16"/>
        <v>-- Id: 262 / NombreQuery: OBTENER trx_Correlativos X TABLA Y DISPOSITIVO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v>
      </c>
      <c r="G264" s="1">
        <f t="shared" si="17"/>
        <v>5</v>
      </c>
      <c r="H264" s="1" t="s">
        <v>135</v>
      </c>
      <c r="I264" s="1" t="s">
        <v>1088</v>
      </c>
      <c r="J264" s="1" t="s">
        <v>126</v>
      </c>
      <c r="K264" s="1" t="s">
        <v>24</v>
      </c>
      <c r="L264" s="1" t="s">
        <v>25</v>
      </c>
      <c r="M264" s="1" t="s">
        <v>192</v>
      </c>
      <c r="N264" s="1" t="s">
        <v>25</v>
      </c>
      <c r="O264" s="1" t="s">
        <v>192</v>
      </c>
      <c r="P264" s="1" t="s">
        <v>2072</v>
      </c>
      <c r="Q264" s="9" t="str">
        <f>RIGHT(VLOOKUP(C264,'EsteSi-AquiSePegaLaData'!C:F,4,0),LEN(VLOOKUP(C264,'EsteSi-AquiSePegaLaData'!C:F,4,0))-LEN(TRIM(C264))-26)</f>
        <v xml:space="preserve">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v>
      </c>
      <c r="R264" s="6" t="str">
        <f t="shared" si="18"/>
        <v>INSERT INTO mst_QuerysSqlite VALUES('01','262','OBTENER trx_Correlativos X TABLA Y DISPOSITIVO','0','999','-- Id: 262 / NombreQuery: OBTENER trx_Correlativos X TABLA Y DISPOSITIVO  _x000D_
SELECT_x000D_
    Correlativo_x000D_
FROM_x000D_
    trx_Correlativos_x000D_
WHERE_x000D_
    IdEmpresa = ?_x000D_
    AND Mac = ?_x000D_
    AND Imei = ?_x000D_
    AND IdTabla = (_x000D_
        SELECT_x000D_
            Id_x000D_
        FROM_x000D_
            mst_Tablas_x000D_
        WHERE_x000D_
            IdEmpresa = ?_x000D_
            AND Dex = ?_x000D_
        LIMIT 1_x000D_
    );','5','DATATABLE','trx_Correlativos','READ','AC','44363337',GETDATE(),'44363337',GETDATE())</v>
      </c>
    </row>
    <row r="265" spans="1:18" s="12" customFormat="1" ht="15" customHeight="1" x14ac:dyDescent="0.35">
      <c r="A265" s="12" t="s">
        <v>15</v>
      </c>
      <c r="B265" s="1" t="s">
        <v>1213</v>
      </c>
      <c r="C265" s="11" t="s">
        <v>1225</v>
      </c>
      <c r="D265" s="12" t="s">
        <v>18</v>
      </c>
      <c r="E265" s="13">
        <v>999</v>
      </c>
      <c r="F265" s="13" t="str">
        <f t="shared" si="16"/>
        <v xml:space="preserve">-- Id: 263 / NombreQuery: TRANSFERIR trx_Correlativos  _x000D_
EXEC sp_Dgm_Tareos_TransferirCorrelativos </v>
      </c>
      <c r="G265" s="12">
        <f t="shared" si="17"/>
        <v>0</v>
      </c>
      <c r="H265" s="12" t="s">
        <v>135</v>
      </c>
      <c r="I265" s="12" t="s">
        <v>1088</v>
      </c>
      <c r="J265" s="12" t="s">
        <v>126</v>
      </c>
      <c r="K265" s="12" t="s">
        <v>24</v>
      </c>
      <c r="L265" s="12" t="s">
        <v>25</v>
      </c>
      <c r="M265" s="12" t="s">
        <v>192</v>
      </c>
      <c r="N265" s="12" t="s">
        <v>25</v>
      </c>
      <c r="O265" s="12" t="s">
        <v>192</v>
      </c>
      <c r="P265" s="1" t="s">
        <v>2072</v>
      </c>
      <c r="Q265" s="9" t="str">
        <f>RIGHT(VLOOKUP(C265,'EsteSi-AquiSePegaLaData'!C:F,4,0),LEN(VLOOKUP(C265,'EsteSi-AquiSePegaLaData'!C:F,4,0))-LEN(TRIM(C265))-26)</f>
        <v xml:space="preserve"> _x000D_
EXEC sp_Dgm_Tareos_TransferirCorrelativos </v>
      </c>
      <c r="R265" s="15" t="str">
        <f t="shared" si="18"/>
        <v>INSERT INTO mst_QuerysSqlite VALUES('01','263','TRANSFERIR trx_Correlativos','0','999','-- Id: 263 / NombreQuery: TRANSFERIR trx_Correlativos  _x000D_
EXEC sp_Dgm_Tareos_TransferirCorrelativos ','0','DATATABLE','trx_Correlativos','READ','AC','44363337',GETDATE(),'44363337',GETDATE())</v>
      </c>
    </row>
    <row r="266" spans="1:18" x14ac:dyDescent="0.35">
      <c r="A266" s="1" t="s">
        <v>15</v>
      </c>
      <c r="B266" s="1" t="s">
        <v>1219</v>
      </c>
      <c r="C266" s="1" t="s">
        <v>2058</v>
      </c>
      <c r="D266" s="1" t="s">
        <v>19</v>
      </c>
      <c r="E266">
        <v>999</v>
      </c>
      <c r="F266" t="str">
        <f t="shared" si="16"/>
        <v>-- Id: 264 / NombreQuery: ACTUALIZAR SUBTOTALES trx_Tareos 
UPDATE
    trx_Tareos 
SET
    TotalHoras = 
    (
        SELECT
            SUM(SubTotalHoras) Horas 
        FROM
            trx_Tareos_Detalle 
        WHERE
            IdEmpresa = ? 
            AND IdTareo = ? 
    )
,
    TotalRendimientos = 
    (
        SELECT
            SUM(SubTotalRendimiento) Horas 
        FROM
            trx_Tareos_Detalle 
        WHERE
            IdEmpresa = ? 
            AND IdTareo = ? 
    )
,
    TotalDetalles = 
    (
        SELECT
            COUNT(*) Detalles 
        FROM
            trx_Tareos_Detalle 
        WHERE
            IdEmpresa = ? 
            AND IdTareo = ? 
    )
,
    IdUsuarioActualiza = ?,
    FechaHoraActualizacion = DATETIME('now', 'localtime') 
WHERE
    IdEmpresa = ? 
    AND Id =? ;</v>
      </c>
      <c r="G266" s="1">
        <f t="shared" si="17"/>
        <v>9</v>
      </c>
      <c r="H266" s="1" t="s">
        <v>21</v>
      </c>
      <c r="I266" s="1" t="s">
        <v>86</v>
      </c>
      <c r="J266" s="1" t="s">
        <v>131</v>
      </c>
      <c r="K266" s="1" t="s">
        <v>24</v>
      </c>
      <c r="L266" s="1" t="s">
        <v>25</v>
      </c>
      <c r="M266" s="1" t="s">
        <v>822</v>
      </c>
      <c r="N266" s="1" t="s">
        <v>25</v>
      </c>
      <c r="O266" s="1" t="s">
        <v>822</v>
      </c>
      <c r="P266">
        <v>19</v>
      </c>
      <c r="Q266" s="9" t="s">
        <v>2059</v>
      </c>
      <c r="R266" s="6" t="str">
        <f t="shared" si="18"/>
        <v>INSERT INTO mst_QuerysSqlite VALUES('01','264','ACTUALIZAR SUBTOTALES trx_Tareos','1','999','-- Id: 264 / NombreQuery: ACTUALIZAR SUBTOTALES trx_Tareos 
UPDATE
    trx_Tareos 
SET
    TotalHoras = 
    (
        SELECT
            SUM(SubTotalHoras) Horas 
        FROM
            trx_Tareos_Detalle 
        WHERE
            IdEmpresa = ? 
            AND IdTareo = ? 
    )
,
    TotalRendimientos = 
    (
        SELECT
            SUM(SubTotalRendimiento) Horas 
        FROM
            trx_Tareos_Detalle 
        WHERE
            IdEmpresa = ? 
            AND IdTareo = ? 
    )
,
    TotalDetalles = 
    (
        SELECT
            COUNT(*) Detalles 
        FROM
            trx_Tareos_Detalle 
        WHERE
            IdEmpresa = ? 
            AND IdTareo = ? 
    )
,
    IdUsuarioActualiza = ?,
    FechaHoraActualizacion = DATETIME('now', 'localtime') 
WHERE
    IdEmpresa = ? 
    AND Id =? ;','9','NONQUERY','trx_Tareos','UPDATE','AC','44363337',GETDATE(),'44363337',GETDATE())</v>
      </c>
    </row>
    <row r="267" spans="1:18" x14ac:dyDescent="0.35">
      <c r="A267" s="1" t="s">
        <v>15</v>
      </c>
      <c r="B267" s="1" t="s">
        <v>1220</v>
      </c>
      <c r="C267" s="1" t="s">
        <v>2061</v>
      </c>
      <c r="D267" s="1" t="s">
        <v>19</v>
      </c>
      <c r="E267">
        <v>999</v>
      </c>
      <c r="F267" t="str">
        <f t="shared" ref="F267" si="19">CONCATENATE("-- Id: ",B267," / NombreQuery: ",C267," ",Q267)</f>
        <v>-- Id: 265 / NombreQuery: ACTUALIZAR ID trx_Tareos 
UPDATE
    trx_Tareos
SET
    Id = ?
WHERE
    IdEmpresa = ?
    AND Id = ?</v>
      </c>
      <c r="G267" s="1">
        <f t="shared" ref="G267" si="20">LEN(F267)-LEN(SUBSTITUTE(F267,"?",""))</f>
        <v>3</v>
      </c>
      <c r="H267" s="1" t="s">
        <v>21</v>
      </c>
      <c r="I267" s="1" t="s">
        <v>86</v>
      </c>
      <c r="J267" s="1" t="s">
        <v>131</v>
      </c>
      <c r="K267" s="1" t="s">
        <v>24</v>
      </c>
      <c r="L267" s="1" t="s">
        <v>25</v>
      </c>
      <c r="M267" s="1" t="s">
        <v>822</v>
      </c>
      <c r="N267" s="1" t="s">
        <v>25</v>
      </c>
      <c r="O267" s="1" t="s">
        <v>822</v>
      </c>
      <c r="P267">
        <v>19</v>
      </c>
      <c r="Q267" s="9" t="s">
        <v>2060</v>
      </c>
      <c r="R267" s="6" t="str">
        <f t="shared" ref="R267:R269" si="21">CONCATENATE("INSERT INTO mst_QuerysSqlite VALUES('",A267,"','",B267,"','",C267,"','",D267,"','",E267,"','",SUBSTITUTE(F267,"''","''''"),"','",G267,"','",H267,"','",I267,"','",J267,"','",K267,"','44363337',GETDATE(),'44363337',GETDATE())")</f>
        <v>INSERT INTO mst_QuerysSqlite VALUES('01','265','ACTUALIZAR ID trx_Tareos','1','999','-- Id: 265 / NombreQuery: ACTUALIZAR ID trx_Tareos 
UPDATE
    trx_Tareos
SET
    Id = ?
WHERE
    IdEmpresa = ?
    AND Id = ?','3','NONQUERY','trx_Tareos','UPDATE','AC','44363337',GETDATE(),'44363337',GETDATE())</v>
      </c>
    </row>
    <row r="268" spans="1:18" x14ac:dyDescent="0.35">
      <c r="A268" s="1" t="s">
        <v>15</v>
      </c>
      <c r="B268" s="1" t="s">
        <v>1221</v>
      </c>
      <c r="C268" s="1" t="s">
        <v>2063</v>
      </c>
      <c r="D268" s="1" t="s">
        <v>19</v>
      </c>
      <c r="E268">
        <v>999</v>
      </c>
      <c r="F268" t="str">
        <f t="shared" ref="F268:F269" si="22">CONCATENATE("-- Id: ",B268," / NombreQuery: ",C268," ",Q268)</f>
        <v>-- Id: 266 / NombreQuery: OBTENER ID mst_Tablas 
SELECT
    Id
FROM
    mst_Tablas
WHERE
    Nombre = ?;</v>
      </c>
      <c r="G268" s="1">
        <f t="shared" ref="G268:G269" si="23">LEN(F268)-LEN(SUBSTITUTE(F268,"?",""))</f>
        <v>1</v>
      </c>
      <c r="H268" s="1" t="s">
        <v>21</v>
      </c>
      <c r="I268" s="1" t="s">
        <v>1085</v>
      </c>
      <c r="J268" s="1" t="s">
        <v>131</v>
      </c>
      <c r="K268" s="1" t="s">
        <v>24</v>
      </c>
      <c r="L268" s="1" t="s">
        <v>25</v>
      </c>
      <c r="M268" s="1" t="s">
        <v>822</v>
      </c>
      <c r="N268" s="1" t="s">
        <v>25</v>
      </c>
      <c r="O268" s="1" t="s">
        <v>822</v>
      </c>
      <c r="P268">
        <v>0</v>
      </c>
      <c r="Q268" s="9" t="s">
        <v>2062</v>
      </c>
      <c r="R268" s="6" t="str">
        <f t="shared" si="21"/>
        <v>INSERT INTO mst_QuerysSqlite VALUES('01','266','OBTENER ID mst_Tablas','1','999','-- Id: 266 / NombreQuery: OBTENER ID mst_Tablas 
SELECT
    Id
FROM
    mst_Tablas
WHERE
    Nombre = ?;','1','NONQUERY','mst_Tablas','UPDATE','AC','44363337',GETDATE(),'44363337',GETDATE())</v>
      </c>
    </row>
    <row r="269" spans="1:18" x14ac:dyDescent="0.35">
      <c r="A269" s="1" t="s">
        <v>15</v>
      </c>
      <c r="B269" s="1" t="s">
        <v>1222</v>
      </c>
      <c r="C269" s="1" t="s">
        <v>2065</v>
      </c>
      <c r="D269" s="1" t="s">
        <v>18</v>
      </c>
      <c r="E269">
        <v>999</v>
      </c>
      <c r="F269" t="str">
        <f t="shared" si="22"/>
        <v>-- Id: 267 / NombreQuery: ACTUALIZAR DATA PENDIENTE 
SELECT
    EXISTS 
    (
        SELECT
            * 
        FROM
            trx_Tareos 
        WHERE
            IdEstado = 'PE'
    )
    OR EXISTS 
    (
        SELECT
            * 
        FROM
            trx_Estandares 
        WHERE
            IdEstado = 'PE'
    )
    OR EXISTS 
    (
        SELECT
            * 
        FROM
            trx_Logs 
        WHERE
            IdEstado = 'PE'
    )
    AS ExisteDataPendiente;</v>
      </c>
      <c r="G269" s="1">
        <f t="shared" si="23"/>
        <v>0</v>
      </c>
      <c r="H269" s="1" t="s">
        <v>124</v>
      </c>
      <c r="I269" s="1" t="s">
        <v>125</v>
      </c>
      <c r="J269" s="1" t="s">
        <v>126</v>
      </c>
      <c r="K269" s="1" t="s">
        <v>24</v>
      </c>
      <c r="L269" s="1" t="s">
        <v>25</v>
      </c>
      <c r="M269" s="1" t="s">
        <v>127</v>
      </c>
      <c r="N269" s="1" t="s">
        <v>25</v>
      </c>
      <c r="O269" s="1" t="s">
        <v>127</v>
      </c>
      <c r="P269">
        <v>999</v>
      </c>
      <c r="Q269" s="9" t="s">
        <v>2064</v>
      </c>
      <c r="R269" s="6" t="str">
        <f t="shared" si="21"/>
        <v>INSERT INTO mst_QuerysSqlite VALUES('01','267','ACTUALIZAR DATA PENDIENTE','0','999','-- Id: 267 / NombreQuery: ACTUALIZAR DATA PENDIENTE 
SELECT
    EXISTS 
    (
        SELECT
            * 
        FROM
            trx_Tareos 
        WHERE
            IdEstado = 'PE'
    )
    OR EXISTS 
    (
        SELECT
            * 
        FROM
            trx_Estandares 
        WHERE
            IdEstado = 'PE'
    )
    OR EXISTS 
    (
        SELECT
            * 
        FROM
            trx_Logs 
        WHERE
            IdEstado = 'PE'
    )
    AS ExisteDataPendiente;','0','SCALAR','General','READ','AC','44363337',GETDATE(),'44363337',GETDATE())</v>
      </c>
    </row>
    <row r="270" spans="1:18" x14ac:dyDescent="0.35">
      <c r="A270" s="1" t="s">
        <v>15</v>
      </c>
      <c r="B270" s="1" t="s">
        <v>1227</v>
      </c>
      <c r="C270" s="1" t="s">
        <v>2079</v>
      </c>
      <c r="D270" s="1" t="s">
        <v>18</v>
      </c>
      <c r="E270">
        <v>25</v>
      </c>
      <c r="F270" t="str">
        <f t="shared" ref="F270:F329" si="24">CONCATENATE("-- Id: ",B270," / NombreQuery: ",C270," ",Q270)</f>
        <v>-- Id: 268 / NombreQuery: CREAR TABLA mst_Proveedores 
CREATE TABLE mst_Proveedores (
  IdEmpresa VARCHAR (2), 
  Id VARCHAR (11), 
  Dex VARCHAR (500),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c r="G270" s="1">
        <f t="shared" ref="G270:G329" si="25">LEN(F270)-LEN(SUBSTITUTE(F270,"?",""))</f>
        <v>0</v>
      </c>
      <c r="H270" s="1" t="s">
        <v>21</v>
      </c>
      <c r="I270" s="1" t="s">
        <v>2066</v>
      </c>
      <c r="J270" s="1" t="s">
        <v>23</v>
      </c>
      <c r="K270" s="1" t="s">
        <v>24</v>
      </c>
      <c r="L270" s="1" t="s">
        <v>25</v>
      </c>
      <c r="M270" s="1" t="s">
        <v>2139</v>
      </c>
      <c r="N270" s="1" t="s">
        <v>25</v>
      </c>
      <c r="O270" s="1" t="s">
        <v>2139</v>
      </c>
      <c r="P270" s="1" t="s">
        <v>2073</v>
      </c>
      <c r="Q270" s="9" t="s">
        <v>2196</v>
      </c>
    </row>
    <row r="271" spans="1:18" x14ac:dyDescent="0.35">
      <c r="A271" s="1" t="s">
        <v>15</v>
      </c>
      <c r="B271" s="1" t="s">
        <v>1228</v>
      </c>
      <c r="C271" s="1" t="s">
        <v>2080</v>
      </c>
      <c r="D271" s="1" t="s">
        <v>18</v>
      </c>
      <c r="E271">
        <v>999</v>
      </c>
      <c r="F271" t="str">
        <f>CONCATENATE("-- Id: ",B271," / NombreQuery: ",C271," ",Q271)</f>
        <v xml:space="preserve">-- Id: 269 / NombreQuery: ACTUALIZAR mst_Proveedores </v>
      </c>
      <c r="G271" s="1">
        <f t="shared" si="25"/>
        <v>0</v>
      </c>
      <c r="H271" s="1" t="s">
        <v>21</v>
      </c>
      <c r="I271" s="1" t="s">
        <v>2066</v>
      </c>
      <c r="J271" s="1" t="s">
        <v>131</v>
      </c>
      <c r="K271" s="1" t="s">
        <v>24</v>
      </c>
      <c r="L271" s="1" t="s">
        <v>25</v>
      </c>
      <c r="M271" s="1" t="s">
        <v>2139</v>
      </c>
      <c r="N271" s="1" t="s">
        <v>25</v>
      </c>
      <c r="O271" s="1" t="s">
        <v>2139</v>
      </c>
      <c r="P271" s="1" t="s">
        <v>2073</v>
      </c>
      <c r="Q271" s="9"/>
    </row>
    <row r="272" spans="1:18" x14ac:dyDescent="0.35">
      <c r="A272" s="1" t="s">
        <v>15</v>
      </c>
      <c r="B272" s="1" t="s">
        <v>1229</v>
      </c>
      <c r="C272" s="1" t="s">
        <v>2081</v>
      </c>
      <c r="D272" s="1" t="s">
        <v>18</v>
      </c>
      <c r="E272">
        <v>999</v>
      </c>
      <c r="F272" t="str">
        <f>CONCATENATE("-- Id: ",B272," / NombreQuery: ",C272," ",Q272)</f>
        <v>-- Id: 270 / NombreQuery: CLAVE VALOR mst_Proveedores 
SELECT Id Clave,
       Dex Valor,
       Id || ' | ' || Dex Concatenado
  FROM mst_Proveedores
 WHERE IdEmpresa = ?;</v>
      </c>
      <c r="G272" s="1">
        <f t="shared" si="25"/>
        <v>1</v>
      </c>
      <c r="H272" s="1" t="s">
        <v>135</v>
      </c>
      <c r="I272" s="1" t="s">
        <v>2066</v>
      </c>
      <c r="J272" s="1" t="s">
        <v>126</v>
      </c>
      <c r="K272" s="1" t="s">
        <v>24</v>
      </c>
      <c r="L272" s="1" t="s">
        <v>25</v>
      </c>
      <c r="M272" s="1" t="s">
        <v>2139</v>
      </c>
      <c r="N272" s="1" t="s">
        <v>25</v>
      </c>
      <c r="O272" s="1" t="s">
        <v>2139</v>
      </c>
      <c r="P272" s="1" t="s">
        <v>2073</v>
      </c>
      <c r="Q272" s="9" t="s">
        <v>2210</v>
      </c>
    </row>
    <row r="273" spans="1:17" x14ac:dyDescent="0.35">
      <c r="A273" s="1" t="s">
        <v>15</v>
      </c>
      <c r="B273" s="1" t="s">
        <v>1230</v>
      </c>
      <c r="C273" s="1" t="s">
        <v>2082</v>
      </c>
      <c r="D273" s="1" t="s">
        <v>18</v>
      </c>
      <c r="E273">
        <v>999</v>
      </c>
      <c r="F273" t="str">
        <f t="shared" si="24"/>
        <v>-- Id: 271 / NombreQuery: DESCARGAR DATA mst_Proveedores 
EXEC sp_Dgm_Gen_ListarProveedores</v>
      </c>
      <c r="G273" s="1">
        <f t="shared" si="25"/>
        <v>0</v>
      </c>
      <c r="H273" s="1" t="s">
        <v>135</v>
      </c>
      <c r="I273" s="1" t="s">
        <v>2066</v>
      </c>
      <c r="J273" s="1" t="s">
        <v>126</v>
      </c>
      <c r="K273" s="1" t="s">
        <v>24</v>
      </c>
      <c r="L273" s="1" t="s">
        <v>25</v>
      </c>
      <c r="M273" s="1" t="s">
        <v>2139</v>
      </c>
      <c r="N273" s="1" t="s">
        <v>25</v>
      </c>
      <c r="O273" s="1" t="s">
        <v>2139</v>
      </c>
      <c r="P273" s="1" t="s">
        <v>2073</v>
      </c>
      <c r="Q273" s="9" t="s">
        <v>2197</v>
      </c>
    </row>
    <row r="274" spans="1:17" x14ac:dyDescent="0.35">
      <c r="A274" s="1" t="s">
        <v>15</v>
      </c>
      <c r="B274" s="1" t="s">
        <v>2140</v>
      </c>
      <c r="C274" s="1" t="s">
        <v>2083</v>
      </c>
      <c r="D274" s="1" t="s">
        <v>18</v>
      </c>
      <c r="E274">
        <v>999</v>
      </c>
      <c r="F274" t="str">
        <f t="shared" si="24"/>
        <v>-- Id: 272 / NombreQuery: ELIMINAR mst_Proveedores  
DELETE FROM mst_Proveedores
      WHERE IdEmpresa = ? AND 
            Id = ?;</v>
      </c>
      <c r="G274" s="1">
        <f t="shared" si="25"/>
        <v>2</v>
      </c>
      <c r="H274" s="1" t="s">
        <v>21</v>
      </c>
      <c r="I274" s="1" t="s">
        <v>2066</v>
      </c>
      <c r="J274" s="1" t="s">
        <v>143</v>
      </c>
      <c r="K274" s="1" t="s">
        <v>24</v>
      </c>
      <c r="L274" s="1" t="s">
        <v>25</v>
      </c>
      <c r="M274" s="1" t="s">
        <v>2139</v>
      </c>
      <c r="N274" s="1" t="s">
        <v>25</v>
      </c>
      <c r="O274" s="1" t="s">
        <v>2139</v>
      </c>
      <c r="P274" s="1" t="s">
        <v>2073</v>
      </c>
      <c r="Q274" s="9" t="s">
        <v>2198</v>
      </c>
    </row>
    <row r="275" spans="1:17" x14ac:dyDescent="0.35">
      <c r="A275" s="1" t="s">
        <v>15</v>
      </c>
      <c r="B275" s="1" t="s">
        <v>2141</v>
      </c>
      <c r="C275" s="1" t="s">
        <v>2084</v>
      </c>
      <c r="D275" s="1" t="s">
        <v>18</v>
      </c>
      <c r="E275">
        <v>999</v>
      </c>
      <c r="F275" t="str">
        <f t="shared" si="24"/>
        <v>-- Id: 273 / NombreQuery: ELIMINAR TABLA mst_Proveedores 
DROP TABLE IF EXISTS mst_Actividades;</v>
      </c>
      <c r="G275" s="1">
        <f t="shared" si="25"/>
        <v>0</v>
      </c>
      <c r="H275" s="1" t="s">
        <v>21</v>
      </c>
      <c r="I275" s="1" t="s">
        <v>2066</v>
      </c>
      <c r="J275" s="1" t="s">
        <v>148</v>
      </c>
      <c r="K275" s="1" t="s">
        <v>24</v>
      </c>
      <c r="L275" s="1" t="s">
        <v>25</v>
      </c>
      <c r="M275" s="1" t="s">
        <v>2139</v>
      </c>
      <c r="N275" s="1" t="s">
        <v>25</v>
      </c>
      <c r="O275" s="1" t="s">
        <v>2139</v>
      </c>
      <c r="P275" s="1" t="s">
        <v>2073</v>
      </c>
      <c r="Q275" s="9" t="s">
        <v>2199</v>
      </c>
    </row>
    <row r="276" spans="1:17" x14ac:dyDescent="0.35">
      <c r="A276" s="1" t="s">
        <v>15</v>
      </c>
      <c r="B276" s="1" t="s">
        <v>2142</v>
      </c>
      <c r="C276" s="1" t="s">
        <v>2085</v>
      </c>
      <c r="D276" s="1" t="s">
        <v>18</v>
      </c>
      <c r="E276">
        <v>999</v>
      </c>
      <c r="F276" t="str">
        <f t="shared" si="24"/>
        <v>-- Id: 274 / NombreQuery: INSERTAR mst_Proveedores 
INSERT INTO mst_Proveedores VALUES (
                            ?,-- IdEmpresa VARCHAR(2),
                            ?,-- Id VARCHAR(11),
                            ?,-- Dex VARCHAR(MAX),
                            ?,-- IdEstado VARCHAR (3),
                            ?,-- IdUsuarioCrea VARCHAR (50),
                            DATETIME('now', 'localtime'),-- FechaHoraCreacion DATETIME,
                            ?,-- IdUsuarioActualiza VARCHAR (50),
                            DATETIME('now', 'localtime')/* FechaHoraActualizacion DATETIME, */ );</v>
      </c>
      <c r="G276" s="1">
        <f t="shared" si="25"/>
        <v>6</v>
      </c>
      <c r="H276" s="1" t="s">
        <v>21</v>
      </c>
      <c r="I276" s="1" t="s">
        <v>2066</v>
      </c>
      <c r="J276" s="1" t="s">
        <v>152</v>
      </c>
      <c r="K276" s="1" t="s">
        <v>24</v>
      </c>
      <c r="L276" s="1" t="s">
        <v>25</v>
      </c>
      <c r="M276" s="1" t="s">
        <v>2139</v>
      </c>
      <c r="N276" s="1" t="s">
        <v>25</v>
      </c>
      <c r="O276" s="1" t="s">
        <v>2139</v>
      </c>
      <c r="P276" s="1" t="s">
        <v>2073</v>
      </c>
      <c r="Q276" s="9" t="s">
        <v>2200</v>
      </c>
    </row>
    <row r="277" spans="1:17" x14ac:dyDescent="0.35">
      <c r="A277" s="1" t="s">
        <v>15</v>
      </c>
      <c r="B277" s="1" t="s">
        <v>2143</v>
      </c>
      <c r="C277" s="1" t="s">
        <v>2086</v>
      </c>
      <c r="D277" s="1" t="s">
        <v>18</v>
      </c>
      <c r="E277">
        <v>999</v>
      </c>
      <c r="F277" t="str">
        <f t="shared" si="24"/>
        <v>-- Id: 275 / NombreQuery: LIMPIAR TABLA mst_Proveedores 
DELETE FROM mst_Proveedores;</v>
      </c>
      <c r="G277" s="1">
        <f t="shared" si="25"/>
        <v>0</v>
      </c>
      <c r="H277" s="1" t="s">
        <v>21</v>
      </c>
      <c r="I277" s="1" t="s">
        <v>2066</v>
      </c>
      <c r="J277" s="1" t="s">
        <v>143</v>
      </c>
      <c r="K277" s="1" t="s">
        <v>24</v>
      </c>
      <c r="L277" s="1" t="s">
        <v>25</v>
      </c>
      <c r="M277" s="1" t="s">
        <v>2139</v>
      </c>
      <c r="N277" s="1" t="s">
        <v>25</v>
      </c>
      <c r="O277" s="1" t="s">
        <v>2139</v>
      </c>
      <c r="P277" s="1" t="s">
        <v>2073</v>
      </c>
      <c r="Q277" s="9" t="s">
        <v>2201</v>
      </c>
    </row>
    <row r="278" spans="1:17" x14ac:dyDescent="0.35">
      <c r="A278" s="1" t="s">
        <v>15</v>
      </c>
      <c r="B278" s="1" t="s">
        <v>2144</v>
      </c>
      <c r="C278" s="1" t="s">
        <v>2087</v>
      </c>
      <c r="D278" s="1" t="s">
        <v>18</v>
      </c>
      <c r="E278">
        <v>999</v>
      </c>
      <c r="F278" t="str">
        <f t="shared" si="24"/>
        <v>-- Id: 276 / NombreQuery: LISTAR mst_Proveedores 
SELECT *
  FROM mst_Proveedores;</v>
      </c>
      <c r="G278" s="1">
        <f t="shared" si="25"/>
        <v>0</v>
      </c>
      <c r="H278" s="1" t="s">
        <v>135</v>
      </c>
      <c r="I278" s="1" t="s">
        <v>2066</v>
      </c>
      <c r="J278" s="1" t="s">
        <v>126</v>
      </c>
      <c r="K278" s="1" t="s">
        <v>24</v>
      </c>
      <c r="L278" s="1" t="s">
        <v>25</v>
      </c>
      <c r="M278" s="1" t="s">
        <v>2139</v>
      </c>
      <c r="N278" s="1" t="s">
        <v>25</v>
      </c>
      <c r="O278" s="1" t="s">
        <v>2139</v>
      </c>
      <c r="P278" s="1" t="s">
        <v>2073</v>
      </c>
      <c r="Q278" s="9" t="s">
        <v>2202</v>
      </c>
    </row>
    <row r="279" spans="1:17" x14ac:dyDescent="0.35">
      <c r="A279" s="1" t="s">
        <v>15</v>
      </c>
      <c r="B279" s="1" t="s">
        <v>2145</v>
      </c>
      <c r="C279" s="1" t="s">
        <v>2088</v>
      </c>
      <c r="D279" s="1" t="s">
        <v>18</v>
      </c>
      <c r="E279">
        <v>999</v>
      </c>
      <c r="F279" t="str">
        <f t="shared" si="24"/>
        <v>-- Id: 277 / NombreQuery: OBTENER mst_Proveedores 
SELECT *
  FROM mst_Proveedores
 WHERE IdEmpresa = ? AND 
       Id = ?;</v>
      </c>
      <c r="G279" s="1">
        <f t="shared" si="25"/>
        <v>2</v>
      </c>
      <c r="H279" s="1" t="s">
        <v>135</v>
      </c>
      <c r="I279" s="1" t="s">
        <v>2066</v>
      </c>
      <c r="J279" s="1" t="s">
        <v>126</v>
      </c>
      <c r="K279" s="1" t="s">
        <v>24</v>
      </c>
      <c r="L279" s="1" t="s">
        <v>25</v>
      </c>
      <c r="M279" s="1" t="s">
        <v>2139</v>
      </c>
      <c r="N279" s="1" t="s">
        <v>25</v>
      </c>
      <c r="O279" s="1" t="s">
        <v>2139</v>
      </c>
      <c r="P279" s="1" t="s">
        <v>2073</v>
      </c>
      <c r="Q279" s="9" t="s">
        <v>2203</v>
      </c>
    </row>
    <row r="280" spans="1:17" x14ac:dyDescent="0.35">
      <c r="A280" s="1" t="s">
        <v>15</v>
      </c>
      <c r="B280" s="1" t="s">
        <v>2146</v>
      </c>
      <c r="C280" s="1" t="s">
        <v>2089</v>
      </c>
      <c r="D280" s="1" t="s">
        <v>18</v>
      </c>
      <c r="E280">
        <v>26</v>
      </c>
      <c r="F280" t="str">
        <f t="shared" si="24"/>
        <v>-- Id: 278 / NombreQuery: CREAR TABLA mst_Vehiculos 
CREATE TABLE mst_Vehiculos (
  IdEmpresa VARCHAR (2), 
  Id VARCHAR (15), 
  Capacidad INT, 
  VtoSoat DATE, 
  VtoRevTecnica DATE,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c r="G280" s="1">
        <f t="shared" si="25"/>
        <v>0</v>
      </c>
      <c r="H280" s="1" t="s">
        <v>21</v>
      </c>
      <c r="I280" s="1" t="s">
        <v>2067</v>
      </c>
      <c r="J280" s="1" t="s">
        <v>23</v>
      </c>
      <c r="K280" s="1" t="s">
        <v>24</v>
      </c>
      <c r="L280" s="1" t="s">
        <v>25</v>
      </c>
      <c r="M280" s="1" t="s">
        <v>2139</v>
      </c>
      <c r="N280" s="1" t="s">
        <v>25</v>
      </c>
      <c r="O280" s="1" t="s">
        <v>2139</v>
      </c>
      <c r="P280" s="1" t="s">
        <v>2074</v>
      </c>
      <c r="Q280" s="9" t="s">
        <v>2204</v>
      </c>
    </row>
    <row r="281" spans="1:17" x14ac:dyDescent="0.35">
      <c r="A281" s="1" t="s">
        <v>15</v>
      </c>
      <c r="B281" s="1" t="s">
        <v>2147</v>
      </c>
      <c r="C281" s="1" t="s">
        <v>2090</v>
      </c>
      <c r="D281" s="1" t="s">
        <v>18</v>
      </c>
      <c r="E281">
        <v>999</v>
      </c>
      <c r="F281" t="str">
        <f t="shared" si="24"/>
        <v xml:space="preserve">-- Id: 279 / NombreQuery: ACTUALIZAR mst_Vehiculos </v>
      </c>
      <c r="G281" s="1">
        <f t="shared" si="25"/>
        <v>0</v>
      </c>
      <c r="H281" s="1" t="s">
        <v>21</v>
      </c>
      <c r="I281" s="1" t="s">
        <v>2067</v>
      </c>
      <c r="J281" s="1" t="s">
        <v>131</v>
      </c>
      <c r="K281" s="1" t="s">
        <v>24</v>
      </c>
      <c r="L281" s="1" t="s">
        <v>25</v>
      </c>
      <c r="M281" s="1" t="s">
        <v>2139</v>
      </c>
      <c r="N281" s="1" t="s">
        <v>25</v>
      </c>
      <c r="O281" s="1" t="s">
        <v>2139</v>
      </c>
      <c r="P281" s="1" t="s">
        <v>2074</v>
      </c>
    </row>
    <row r="282" spans="1:17" x14ac:dyDescent="0.35">
      <c r="A282" s="1" t="s">
        <v>15</v>
      </c>
      <c r="B282" s="1" t="s">
        <v>2148</v>
      </c>
      <c r="C282" s="1" t="s">
        <v>2091</v>
      </c>
      <c r="D282" s="1" t="s">
        <v>18</v>
      </c>
      <c r="E282">
        <v>999</v>
      </c>
      <c r="F282" t="str">
        <f t="shared" si="24"/>
        <v>-- Id: 280 / NombreQuery: CLAVE VALOR mst_Vehiculos 
SELECT 
  Id Clave, 
  Capacidad Valor, 
  Id || ' | ' || Capacidad Concatenado 
FROM 
  mst_Vehiculos 
WHERE 
  IdEmpresa = ?;</v>
      </c>
      <c r="G282" s="1">
        <f t="shared" si="25"/>
        <v>1</v>
      </c>
      <c r="H282" s="1" t="s">
        <v>135</v>
      </c>
      <c r="I282" s="1" t="s">
        <v>2067</v>
      </c>
      <c r="J282" s="1" t="s">
        <v>126</v>
      </c>
      <c r="K282" s="1" t="s">
        <v>24</v>
      </c>
      <c r="L282" s="1" t="s">
        <v>25</v>
      </c>
      <c r="M282" s="1" t="s">
        <v>2139</v>
      </c>
      <c r="N282" s="1" t="s">
        <v>25</v>
      </c>
      <c r="O282" s="1" t="s">
        <v>2139</v>
      </c>
      <c r="P282" s="1" t="s">
        <v>2074</v>
      </c>
      <c r="Q282" s="9" t="s">
        <v>2209</v>
      </c>
    </row>
    <row r="283" spans="1:17" x14ac:dyDescent="0.35">
      <c r="A283" s="1" t="s">
        <v>15</v>
      </c>
      <c r="B283" s="1" t="s">
        <v>2149</v>
      </c>
      <c r="C283" s="1" t="s">
        <v>2092</v>
      </c>
      <c r="D283" s="1" t="s">
        <v>18</v>
      </c>
      <c r="E283">
        <v>999</v>
      </c>
      <c r="F283" t="str">
        <f t="shared" si="24"/>
        <v>-- Id: 281 / NombreQuery: DESCARGAR DATA mst_Vehiculos 
EXEC sp_Dgm_Gen_ListarVehiculos;</v>
      </c>
      <c r="G283" s="1">
        <f t="shared" si="25"/>
        <v>0</v>
      </c>
      <c r="H283" s="1" t="s">
        <v>135</v>
      </c>
      <c r="I283" s="1" t="s">
        <v>2067</v>
      </c>
      <c r="J283" s="1" t="s">
        <v>126</v>
      </c>
      <c r="K283" s="1" t="s">
        <v>24</v>
      </c>
      <c r="L283" s="1" t="s">
        <v>25</v>
      </c>
      <c r="M283" s="1" t="s">
        <v>2139</v>
      </c>
      <c r="N283" s="1" t="s">
        <v>25</v>
      </c>
      <c r="O283" s="1" t="s">
        <v>2139</v>
      </c>
      <c r="P283" s="1" t="s">
        <v>2074</v>
      </c>
      <c r="Q283" s="9" t="s">
        <v>2205</v>
      </c>
    </row>
    <row r="284" spans="1:17" x14ac:dyDescent="0.35">
      <c r="A284" s="1" t="s">
        <v>15</v>
      </c>
      <c r="B284" s="1" t="s">
        <v>2150</v>
      </c>
      <c r="C284" s="1" t="s">
        <v>2093</v>
      </c>
      <c r="D284" s="1" t="s">
        <v>18</v>
      </c>
      <c r="E284">
        <v>999</v>
      </c>
      <c r="F284" t="str">
        <f t="shared" si="24"/>
        <v xml:space="preserve">-- Id: 282 / NombreQuery: ELIMINAR mst_Vehiculos </v>
      </c>
      <c r="G284" s="1">
        <f t="shared" si="25"/>
        <v>0</v>
      </c>
      <c r="H284" s="1" t="s">
        <v>21</v>
      </c>
      <c r="I284" s="1" t="s">
        <v>2067</v>
      </c>
      <c r="J284" s="1" t="s">
        <v>143</v>
      </c>
      <c r="K284" s="1" t="s">
        <v>24</v>
      </c>
      <c r="L284" s="1" t="s">
        <v>25</v>
      </c>
      <c r="M284" s="1" t="s">
        <v>2139</v>
      </c>
      <c r="N284" s="1" t="s">
        <v>25</v>
      </c>
      <c r="O284" s="1" t="s">
        <v>2139</v>
      </c>
      <c r="P284" s="1" t="s">
        <v>2074</v>
      </c>
    </row>
    <row r="285" spans="1:17" x14ac:dyDescent="0.35">
      <c r="A285" s="1" t="s">
        <v>15</v>
      </c>
      <c r="B285" s="1" t="s">
        <v>2151</v>
      </c>
      <c r="C285" s="1" t="s">
        <v>2094</v>
      </c>
      <c r="D285" s="1" t="s">
        <v>18</v>
      </c>
      <c r="E285">
        <v>999</v>
      </c>
      <c r="F285" t="str">
        <f t="shared" si="24"/>
        <v xml:space="preserve">-- Id: 283 / NombreQuery: ELIMINAR TABLA mst_Vehiculos </v>
      </c>
      <c r="G285" s="1">
        <f t="shared" si="25"/>
        <v>0</v>
      </c>
      <c r="H285" s="1" t="s">
        <v>21</v>
      </c>
      <c r="I285" s="1" t="s">
        <v>2067</v>
      </c>
      <c r="J285" s="1" t="s">
        <v>148</v>
      </c>
      <c r="K285" s="1" t="s">
        <v>24</v>
      </c>
      <c r="L285" s="1" t="s">
        <v>25</v>
      </c>
      <c r="M285" s="1" t="s">
        <v>2139</v>
      </c>
      <c r="N285" s="1" t="s">
        <v>25</v>
      </c>
      <c r="O285" s="1" t="s">
        <v>2139</v>
      </c>
      <c r="P285" s="1" t="s">
        <v>2074</v>
      </c>
    </row>
    <row r="286" spans="1:17" x14ac:dyDescent="0.35">
      <c r="A286" s="1" t="s">
        <v>15</v>
      </c>
      <c r="B286" s="1" t="s">
        <v>2152</v>
      </c>
      <c r="C286" s="1" t="s">
        <v>2095</v>
      </c>
      <c r="D286" s="1" t="s">
        <v>18</v>
      </c>
      <c r="E286">
        <v>999</v>
      </c>
      <c r="F286" t="str">
        <f t="shared" si="24"/>
        <v>-- Id: 284 / NombreQuery: INSERTAR mst_Vehiculos 
INSERT INTO mst_Vehiculos VALUES (
                          ?,-- IdEmpresa VARCHAR(2),
                          ?,-- Id VARCHAR(15),
                          ?,-- Capacidad INT NULL,
                          ?,-- VtoSoat DATE NULL,
                          ?,-- VtoRevTecnica DATE NULL,
                          ?,-- IdEstado VARCHAR (3),
                          ?,-- IdUsuarioCrea VARCHAR (50),
                          DATETIME('now', 'localtime'),-- FechaHoraCreacion DATETIME,
                          ?,-- IdUsuarioActualiza VARCHAR (50),
                          DATETIME('now', 'localtime')/* FechaHoraCreacion DATETIME, */ );</v>
      </c>
      <c r="G286" s="1">
        <f t="shared" si="25"/>
        <v>8</v>
      </c>
      <c r="H286" s="1" t="s">
        <v>21</v>
      </c>
      <c r="I286" s="1" t="s">
        <v>2067</v>
      </c>
      <c r="J286" s="1" t="s">
        <v>152</v>
      </c>
      <c r="K286" s="1" t="s">
        <v>24</v>
      </c>
      <c r="L286" s="1" t="s">
        <v>25</v>
      </c>
      <c r="M286" s="1" t="s">
        <v>2139</v>
      </c>
      <c r="N286" s="1" t="s">
        <v>25</v>
      </c>
      <c r="O286" s="1" t="s">
        <v>2139</v>
      </c>
      <c r="P286" s="1" t="s">
        <v>2074</v>
      </c>
      <c r="Q286" s="9" t="s">
        <v>2206</v>
      </c>
    </row>
    <row r="287" spans="1:17" x14ac:dyDescent="0.35">
      <c r="A287" s="1" t="s">
        <v>15</v>
      </c>
      <c r="B287" s="1" t="s">
        <v>2153</v>
      </c>
      <c r="C287" s="1" t="s">
        <v>2096</v>
      </c>
      <c r="D287" s="1" t="s">
        <v>18</v>
      </c>
      <c r="E287">
        <v>999</v>
      </c>
      <c r="F287" t="str">
        <f t="shared" si="24"/>
        <v xml:space="preserve">-- Id: 285 / NombreQuery: LIMPIAR TABLA mst_Vehiculos </v>
      </c>
      <c r="G287" s="1">
        <f t="shared" si="25"/>
        <v>0</v>
      </c>
      <c r="H287" s="1" t="s">
        <v>21</v>
      </c>
      <c r="I287" s="1" t="s">
        <v>2067</v>
      </c>
      <c r="J287" s="1" t="s">
        <v>143</v>
      </c>
      <c r="K287" s="1" t="s">
        <v>24</v>
      </c>
      <c r="L287" s="1" t="s">
        <v>25</v>
      </c>
      <c r="M287" s="1" t="s">
        <v>2139</v>
      </c>
      <c r="N287" s="1" t="s">
        <v>25</v>
      </c>
      <c r="O287" s="1" t="s">
        <v>2139</v>
      </c>
      <c r="P287" s="1" t="s">
        <v>2074</v>
      </c>
    </row>
    <row r="288" spans="1:17" x14ac:dyDescent="0.35">
      <c r="A288" s="1" t="s">
        <v>15</v>
      </c>
      <c r="B288" s="1" t="s">
        <v>2154</v>
      </c>
      <c r="C288" s="1" t="s">
        <v>2097</v>
      </c>
      <c r="D288" s="1" t="s">
        <v>18</v>
      </c>
      <c r="E288">
        <v>999</v>
      </c>
      <c r="F288" t="str">
        <f t="shared" si="24"/>
        <v xml:space="preserve">-- Id: 286 / NombreQuery: LISTAR mst_Vehiculos </v>
      </c>
      <c r="G288" s="1">
        <f t="shared" si="25"/>
        <v>0</v>
      </c>
      <c r="H288" s="1" t="s">
        <v>135</v>
      </c>
      <c r="I288" s="1" t="s">
        <v>2067</v>
      </c>
      <c r="J288" s="1" t="s">
        <v>126</v>
      </c>
      <c r="K288" s="1" t="s">
        <v>24</v>
      </c>
      <c r="L288" s="1" t="s">
        <v>25</v>
      </c>
      <c r="M288" s="1" t="s">
        <v>2139</v>
      </c>
      <c r="N288" s="1" t="s">
        <v>25</v>
      </c>
      <c r="O288" s="1" t="s">
        <v>2139</v>
      </c>
      <c r="P288" s="1" t="s">
        <v>2074</v>
      </c>
    </row>
    <row r="289" spans="1:17" x14ac:dyDescent="0.35">
      <c r="A289" s="1" t="s">
        <v>15</v>
      </c>
      <c r="B289" s="1" t="s">
        <v>2155</v>
      </c>
      <c r="C289" s="1" t="s">
        <v>2098</v>
      </c>
      <c r="D289" s="1" t="s">
        <v>18</v>
      </c>
      <c r="E289">
        <v>999</v>
      </c>
      <c r="F289" t="str">
        <f t="shared" si="24"/>
        <v xml:space="preserve">-- Id: 287 / NombreQuery: OBTENER mst_Vehiculos </v>
      </c>
      <c r="G289" s="1">
        <f t="shared" si="25"/>
        <v>0</v>
      </c>
      <c r="H289" s="1" t="s">
        <v>135</v>
      </c>
      <c r="I289" s="1" t="s">
        <v>2067</v>
      </c>
      <c r="J289" s="1" t="s">
        <v>126</v>
      </c>
      <c r="K289" s="1" t="s">
        <v>24</v>
      </c>
      <c r="L289" s="1" t="s">
        <v>25</v>
      </c>
      <c r="M289" s="1" t="s">
        <v>2139</v>
      </c>
      <c r="N289" s="1" t="s">
        <v>25</v>
      </c>
      <c r="O289" s="1" t="s">
        <v>2139</v>
      </c>
      <c r="P289" s="1" t="s">
        <v>2074</v>
      </c>
    </row>
    <row r="290" spans="1:17" x14ac:dyDescent="0.35">
      <c r="A290" s="1" t="s">
        <v>15</v>
      </c>
      <c r="B290" s="1" t="s">
        <v>2156</v>
      </c>
      <c r="C290" s="1" t="s">
        <v>2099</v>
      </c>
      <c r="D290" s="1" t="s">
        <v>18</v>
      </c>
      <c r="E290">
        <v>27</v>
      </c>
      <c r="F290" t="str">
        <f t="shared" si="24"/>
        <v>-- Id: 288 / NombreQuery: CREAR TABLA mst_Rutas 
CREATE TABLE mst_Rutas (
  IdEmpresa VARCHAR (2), 
  Id VARCHAR (3) NOT NULL, 
  Dex VARCHAR (300) NOT NULL, 
  IdEstado VARCHAR (3), 
  IdUsuarioCrea VARCHAR (50), 
  FechaHoraCreacion DATETIME, 
  IdUsuarioActualiza VARCHAR (50), 
  FechaHoraActualizacion DATETIME, 
  PRIMARY KEY (IdEmpresa, Id), 
  FOREIGN KEY (IdEmpresa) REFERENCES mst_Empresas (Id), 
  FOREIGN KEY (IdEstado) REFERENCES mst_Estados (Id), 
  FOREIGN KEY (IdEmpresa, IdUsuarioCrea) REFERENCES mst_Usuarios (IdEmpresa, Id), 
  FOREIGN KEY (IdEmpresa, IdUsuarioActualiza) REFERENCES mst_Usuarios (IdEmpresa, Id)
);</v>
      </c>
      <c r="G290" s="1">
        <f t="shared" si="25"/>
        <v>0</v>
      </c>
      <c r="H290" s="1" t="s">
        <v>21</v>
      </c>
      <c r="I290" s="1" t="s">
        <v>2068</v>
      </c>
      <c r="J290" s="1" t="s">
        <v>23</v>
      </c>
      <c r="K290" s="1" t="s">
        <v>24</v>
      </c>
      <c r="L290" s="1" t="s">
        <v>25</v>
      </c>
      <c r="M290" s="1" t="s">
        <v>2139</v>
      </c>
      <c r="N290" s="1" t="s">
        <v>25</v>
      </c>
      <c r="O290" s="1" t="s">
        <v>2139</v>
      </c>
      <c r="P290" s="1" t="s">
        <v>2075</v>
      </c>
      <c r="Q290" s="9" t="s">
        <v>2207</v>
      </c>
    </row>
    <row r="291" spans="1:17" x14ac:dyDescent="0.35">
      <c r="A291" s="1" t="s">
        <v>15</v>
      </c>
      <c r="B291" s="1" t="s">
        <v>2157</v>
      </c>
      <c r="C291" s="1" t="s">
        <v>2100</v>
      </c>
      <c r="D291" s="1" t="s">
        <v>18</v>
      </c>
      <c r="E291">
        <v>999</v>
      </c>
      <c r="F291" t="str">
        <f t="shared" si="24"/>
        <v xml:space="preserve">-- Id: 289 / NombreQuery: ACTUALIZAR mst_Rutas </v>
      </c>
      <c r="G291" s="1">
        <f t="shared" si="25"/>
        <v>0</v>
      </c>
      <c r="H291" s="1" t="s">
        <v>21</v>
      </c>
      <c r="I291" s="1" t="s">
        <v>2068</v>
      </c>
      <c r="J291" s="1" t="s">
        <v>131</v>
      </c>
      <c r="K291" s="1" t="s">
        <v>24</v>
      </c>
      <c r="L291" s="1" t="s">
        <v>25</v>
      </c>
      <c r="M291" s="1" t="s">
        <v>2139</v>
      </c>
      <c r="N291" s="1" t="s">
        <v>25</v>
      </c>
      <c r="O291" s="1" t="s">
        <v>2139</v>
      </c>
      <c r="P291" s="1" t="s">
        <v>2075</v>
      </c>
    </row>
    <row r="292" spans="1:17" x14ac:dyDescent="0.35">
      <c r="A292" s="1" t="s">
        <v>15</v>
      </c>
      <c r="B292" s="1" t="s">
        <v>2158</v>
      </c>
      <c r="C292" s="1" t="s">
        <v>2101</v>
      </c>
      <c r="D292" s="1" t="s">
        <v>18</v>
      </c>
      <c r="E292">
        <v>999</v>
      </c>
      <c r="F292" t="str">
        <f t="shared" si="24"/>
        <v>-- Id: 290 / NombreQuery: CLAVE VALOR mst_Rutas 
SELECT Id Clave,
       Dex Valor,
       Id || ' | ' || Dex Concatenado
  FROM mst_Rutas
 WHERE IdEmpresa = ?;</v>
      </c>
      <c r="G292" s="1">
        <f t="shared" si="25"/>
        <v>1</v>
      </c>
      <c r="H292" s="1" t="s">
        <v>135</v>
      </c>
      <c r="I292" s="1" t="s">
        <v>2068</v>
      </c>
      <c r="J292" s="1" t="s">
        <v>126</v>
      </c>
      <c r="K292" s="1" t="s">
        <v>24</v>
      </c>
      <c r="L292" s="1" t="s">
        <v>25</v>
      </c>
      <c r="M292" s="1" t="s">
        <v>2139</v>
      </c>
      <c r="N292" s="1" t="s">
        <v>25</v>
      </c>
      <c r="O292" s="1" t="s">
        <v>2139</v>
      </c>
      <c r="P292" s="1" t="s">
        <v>2075</v>
      </c>
      <c r="Q292" s="9" t="s">
        <v>2208</v>
      </c>
    </row>
    <row r="293" spans="1:17" x14ac:dyDescent="0.35">
      <c r="A293" s="1" t="s">
        <v>15</v>
      </c>
      <c r="B293" s="1" t="s">
        <v>2159</v>
      </c>
      <c r="C293" s="1" t="s">
        <v>2102</v>
      </c>
      <c r="D293" s="1" t="s">
        <v>18</v>
      </c>
      <c r="E293">
        <v>999</v>
      </c>
      <c r="F293" t="str">
        <f t="shared" si="24"/>
        <v>-- Id: 291 / NombreQuery: DESCARGAR DATA mst_Rutas 
EXEC sp_Dgm_Gen_ListarRutas;</v>
      </c>
      <c r="G293" s="1">
        <f t="shared" si="25"/>
        <v>0</v>
      </c>
      <c r="H293" s="1" t="s">
        <v>135</v>
      </c>
      <c r="I293" s="1" t="s">
        <v>2068</v>
      </c>
      <c r="J293" s="1" t="s">
        <v>126</v>
      </c>
      <c r="K293" s="1" t="s">
        <v>24</v>
      </c>
      <c r="L293" s="1" t="s">
        <v>25</v>
      </c>
      <c r="M293" s="1" t="s">
        <v>2139</v>
      </c>
      <c r="N293" s="1" t="s">
        <v>25</v>
      </c>
      <c r="O293" s="1" t="s">
        <v>2139</v>
      </c>
      <c r="P293" s="1" t="s">
        <v>2075</v>
      </c>
      <c r="Q293" s="9" t="s">
        <v>2211</v>
      </c>
    </row>
    <row r="294" spans="1:17" x14ac:dyDescent="0.35">
      <c r="A294" s="1" t="s">
        <v>15</v>
      </c>
      <c r="B294" s="1" t="s">
        <v>2160</v>
      </c>
      <c r="C294" s="1" t="s">
        <v>2103</v>
      </c>
      <c r="D294" s="1" t="s">
        <v>18</v>
      </c>
      <c r="E294">
        <v>999</v>
      </c>
      <c r="F294" t="str">
        <f t="shared" si="24"/>
        <v xml:space="preserve">-- Id: 292 / NombreQuery: ELIMINAR mst_Rutas </v>
      </c>
      <c r="G294" s="1">
        <f t="shared" si="25"/>
        <v>0</v>
      </c>
      <c r="H294" s="1" t="s">
        <v>21</v>
      </c>
      <c r="I294" s="1" t="s">
        <v>2068</v>
      </c>
      <c r="J294" s="1" t="s">
        <v>143</v>
      </c>
      <c r="K294" s="1" t="s">
        <v>24</v>
      </c>
      <c r="L294" s="1" t="s">
        <v>25</v>
      </c>
      <c r="M294" s="1" t="s">
        <v>2139</v>
      </c>
      <c r="N294" s="1" t="s">
        <v>25</v>
      </c>
      <c r="O294" s="1" t="s">
        <v>2139</v>
      </c>
      <c r="P294" s="1" t="s">
        <v>2075</v>
      </c>
    </row>
    <row r="295" spans="1:17" x14ac:dyDescent="0.35">
      <c r="A295" s="1" t="s">
        <v>15</v>
      </c>
      <c r="B295" s="1" t="s">
        <v>2161</v>
      </c>
      <c r="C295" s="1" t="s">
        <v>2104</v>
      </c>
      <c r="D295" s="1" t="s">
        <v>18</v>
      </c>
      <c r="E295">
        <v>999</v>
      </c>
      <c r="F295" t="str">
        <f t="shared" si="24"/>
        <v xml:space="preserve">-- Id: 293 / NombreQuery: ELIMINAR TABLA mst_Rutas </v>
      </c>
      <c r="G295" s="1">
        <f t="shared" si="25"/>
        <v>0</v>
      </c>
      <c r="H295" s="1" t="s">
        <v>21</v>
      </c>
      <c r="I295" s="1" t="s">
        <v>2068</v>
      </c>
      <c r="J295" s="1" t="s">
        <v>148</v>
      </c>
      <c r="K295" s="1" t="s">
        <v>24</v>
      </c>
      <c r="L295" s="1" t="s">
        <v>25</v>
      </c>
      <c r="M295" s="1" t="s">
        <v>2139</v>
      </c>
      <c r="N295" s="1" t="s">
        <v>25</v>
      </c>
      <c r="O295" s="1" t="s">
        <v>2139</v>
      </c>
      <c r="P295" s="1" t="s">
        <v>2075</v>
      </c>
    </row>
    <row r="296" spans="1:17" x14ac:dyDescent="0.35">
      <c r="A296" s="1" t="s">
        <v>15</v>
      </c>
      <c r="B296" s="1" t="s">
        <v>2162</v>
      </c>
      <c r="C296" s="1" t="s">
        <v>2105</v>
      </c>
      <c r="D296" s="1" t="s">
        <v>18</v>
      </c>
      <c r="E296">
        <v>999</v>
      </c>
      <c r="F296" t="str">
        <f t="shared" si="24"/>
        <v>-- Id: 294 / NombreQuery: INSERTAR mst_Rutas 
INSERT INTO mst_Rutas VALUES (
                      ?,-- IdEmpresa VARCHAR(2),
                      ?,-- Id varchar(3) NOT NULL,
                      ?,-- Dex varchar(300) NOT NULL,
                      ?,-- IdEstado VARCHAR (3),
                      ?,-- IdUsuarioCrea VARCHAR (50),
                      ?,-- FechaHoraCreacion DATETIME,
                      ?,-- IdUsuarioActualiza VARCHAR (50),
                      ?/* FechaHoraActualizacion DATETIME */);</v>
      </c>
      <c r="G296" s="1">
        <f t="shared" si="25"/>
        <v>8</v>
      </c>
      <c r="H296" s="1" t="s">
        <v>21</v>
      </c>
      <c r="I296" s="1" t="s">
        <v>2068</v>
      </c>
      <c r="J296" s="1" t="s">
        <v>152</v>
      </c>
      <c r="K296" s="1" t="s">
        <v>24</v>
      </c>
      <c r="L296" s="1" t="s">
        <v>25</v>
      </c>
      <c r="M296" s="1" t="s">
        <v>2139</v>
      </c>
      <c r="N296" s="1" t="s">
        <v>25</v>
      </c>
      <c r="O296" s="1" t="s">
        <v>2139</v>
      </c>
      <c r="P296" s="1" t="s">
        <v>2075</v>
      </c>
      <c r="Q296" s="9" t="s">
        <v>2212</v>
      </c>
    </row>
    <row r="297" spans="1:17" x14ac:dyDescent="0.35">
      <c r="A297" s="1" t="s">
        <v>15</v>
      </c>
      <c r="B297" s="1" t="s">
        <v>2163</v>
      </c>
      <c r="C297" s="1" t="s">
        <v>2106</v>
      </c>
      <c r="D297" s="1" t="s">
        <v>18</v>
      </c>
      <c r="E297">
        <v>999</v>
      </c>
      <c r="F297" t="str">
        <f t="shared" si="24"/>
        <v xml:space="preserve">-- Id: 295 / NombreQuery: LIMPIAR TABLA mst_Rutas </v>
      </c>
      <c r="G297" s="1">
        <f t="shared" si="25"/>
        <v>0</v>
      </c>
      <c r="H297" s="1" t="s">
        <v>21</v>
      </c>
      <c r="I297" s="1" t="s">
        <v>2068</v>
      </c>
      <c r="J297" s="1" t="s">
        <v>143</v>
      </c>
      <c r="K297" s="1" t="s">
        <v>24</v>
      </c>
      <c r="L297" s="1" t="s">
        <v>25</v>
      </c>
      <c r="M297" s="1" t="s">
        <v>2139</v>
      </c>
      <c r="N297" s="1" t="s">
        <v>25</v>
      </c>
      <c r="O297" s="1" t="s">
        <v>2139</v>
      </c>
      <c r="P297" s="1" t="s">
        <v>2075</v>
      </c>
    </row>
    <row r="298" spans="1:17" x14ac:dyDescent="0.35">
      <c r="A298" s="1" t="s">
        <v>15</v>
      </c>
      <c r="B298" s="1" t="s">
        <v>2164</v>
      </c>
      <c r="C298" s="1" t="s">
        <v>2107</v>
      </c>
      <c r="D298" s="1" t="s">
        <v>18</v>
      </c>
      <c r="E298">
        <v>999</v>
      </c>
      <c r="F298" t="str">
        <f t="shared" si="24"/>
        <v xml:space="preserve">-- Id: 296 / NombreQuery: LISTAR mst_Rutas </v>
      </c>
      <c r="G298" s="1">
        <f t="shared" si="25"/>
        <v>0</v>
      </c>
      <c r="H298" s="1" t="s">
        <v>135</v>
      </c>
      <c r="I298" s="1" t="s">
        <v>2068</v>
      </c>
      <c r="J298" s="1" t="s">
        <v>126</v>
      </c>
      <c r="K298" s="1" t="s">
        <v>24</v>
      </c>
      <c r="L298" s="1" t="s">
        <v>25</v>
      </c>
      <c r="M298" s="1" t="s">
        <v>2139</v>
      </c>
      <c r="N298" s="1" t="s">
        <v>25</v>
      </c>
      <c r="O298" s="1" t="s">
        <v>2139</v>
      </c>
      <c r="P298" s="1" t="s">
        <v>2075</v>
      </c>
    </row>
    <row r="299" spans="1:17" x14ac:dyDescent="0.35">
      <c r="A299" s="1" t="s">
        <v>15</v>
      </c>
      <c r="B299" s="1" t="s">
        <v>2165</v>
      </c>
      <c r="C299" s="1" t="s">
        <v>2108</v>
      </c>
      <c r="D299" s="1" t="s">
        <v>18</v>
      </c>
      <c r="E299">
        <v>999</v>
      </c>
      <c r="F299" t="str">
        <f t="shared" si="24"/>
        <v xml:space="preserve">-- Id: 297 / NombreQuery: OBTENER mst_Rutas </v>
      </c>
      <c r="G299" s="1">
        <f t="shared" si="25"/>
        <v>0</v>
      </c>
      <c r="H299" s="1" t="s">
        <v>135</v>
      </c>
      <c r="I299" s="1" t="s">
        <v>2068</v>
      </c>
      <c r="J299" s="1" t="s">
        <v>126</v>
      </c>
      <c r="K299" s="1" t="s">
        <v>24</v>
      </c>
      <c r="L299" s="1" t="s">
        <v>25</v>
      </c>
      <c r="M299" s="1" t="s">
        <v>2139</v>
      </c>
      <c r="N299" s="1" t="s">
        <v>25</v>
      </c>
      <c r="O299" s="1" t="s">
        <v>2139</v>
      </c>
      <c r="P299" s="1" t="s">
        <v>2075</v>
      </c>
    </row>
    <row r="300" spans="1:17" x14ac:dyDescent="0.35">
      <c r="A300" s="1" t="s">
        <v>15</v>
      </c>
      <c r="B300" s="1" t="s">
        <v>2166</v>
      </c>
      <c r="C300" s="1" t="s">
        <v>2109</v>
      </c>
      <c r="D300" s="1" t="s">
        <v>18</v>
      </c>
      <c r="E300">
        <v>28</v>
      </c>
      <c r="F300" t="str">
        <f t="shared" si="24"/>
        <v>-- Id: 298 / NombreQuery: CREAR TABLA mst_Conductores 
CREATE TABLE mst_Conductores(
  IdEmpresa VARCHAR(2), 
  Id varchar(10) NOT NULL, 
  NroDocumento varchar(13) NOT NULL, 
  Clase varchar(3) NOT NULL, 
  Categoria varchar(20) NOT NULL, 
  FechaExpedicion date NOT NULL, 
  FechaRevalidacion date NOT NULL, 
  IdEstado VARCHAR (3), 
  IdUsuarioCrea VARCHAR (50), 
  FechaHoraCreacion DATETIME, 
  IdUsuarioActualiza VARCHAR (50), 
  FechaHoraActualizacion DATETIME, 
  PRIMARY KEY (IdEmpresa, Id), 
  FOREIGN KEY (IdEmpresa) REFERENCES mst_Empresas (Id), 
  FOREIGN KEY (NroDocumento) REFERENCES mst_Personas (NroDocumento), 
  FOREIGN KEY (IdEstado) REFERENCES mst_Estados (Id), 
  FOREIGN KEY (IdEmpresa, IdUsuarioCrea) REFERENCES mst_Usuarios (IdEmpresa, Id), 
  FOREIGN KEY (IdEmpresa, IdUsuarioActualiza) REFERENCES mst_Usuarios (IdEmpresa, Id)
);</v>
      </c>
      <c r="G300" s="1">
        <f t="shared" si="25"/>
        <v>0</v>
      </c>
      <c r="H300" s="1" t="s">
        <v>21</v>
      </c>
      <c r="I300" s="1" t="s">
        <v>2069</v>
      </c>
      <c r="J300" s="1" t="s">
        <v>23</v>
      </c>
      <c r="K300" s="1" t="s">
        <v>24</v>
      </c>
      <c r="L300" s="1" t="s">
        <v>25</v>
      </c>
      <c r="M300" s="1" t="s">
        <v>2139</v>
      </c>
      <c r="N300" s="1" t="s">
        <v>25</v>
      </c>
      <c r="O300" s="1" t="s">
        <v>2139</v>
      </c>
      <c r="P300" s="1" t="s">
        <v>2076</v>
      </c>
      <c r="Q300" s="9" t="s">
        <v>2213</v>
      </c>
    </row>
    <row r="301" spans="1:17" x14ac:dyDescent="0.35">
      <c r="A301" s="1" t="s">
        <v>15</v>
      </c>
      <c r="B301" s="1" t="s">
        <v>2167</v>
      </c>
      <c r="C301" s="1" t="s">
        <v>2110</v>
      </c>
      <c r="D301" s="1" t="s">
        <v>18</v>
      </c>
      <c r="E301">
        <v>999</v>
      </c>
      <c r="F301" t="str">
        <f t="shared" si="24"/>
        <v xml:space="preserve">-- Id: 299 / NombreQuery: ACTUALIZAR mst_Conductores </v>
      </c>
      <c r="G301" s="1">
        <f t="shared" si="25"/>
        <v>0</v>
      </c>
      <c r="H301" s="1" t="s">
        <v>21</v>
      </c>
      <c r="I301" s="1" t="s">
        <v>2069</v>
      </c>
      <c r="J301" s="1" t="s">
        <v>131</v>
      </c>
      <c r="K301" s="1" t="s">
        <v>24</v>
      </c>
      <c r="L301" s="1" t="s">
        <v>25</v>
      </c>
      <c r="M301" s="1" t="s">
        <v>2139</v>
      </c>
      <c r="N301" s="1" t="s">
        <v>25</v>
      </c>
      <c r="O301" s="1" t="s">
        <v>2139</v>
      </c>
      <c r="P301" s="1" t="s">
        <v>2076</v>
      </c>
    </row>
    <row r="302" spans="1:17" x14ac:dyDescent="0.35">
      <c r="A302" s="1" t="s">
        <v>15</v>
      </c>
      <c r="B302" s="1" t="s">
        <v>2168</v>
      </c>
      <c r="C302" s="1" t="s">
        <v>2111</v>
      </c>
      <c r="D302" s="1" t="s">
        <v>18</v>
      </c>
      <c r="E302">
        <v>999</v>
      </c>
      <c r="F302" t="str">
        <f t="shared" si="24"/>
        <v>-- Id: 300 / NombreQuery: CLAVE VALOR mst_Conductores 
SELECT 
  C.Id Clave, 
  P.Nombres || ' ' || P.Paterno || ' ' || P.Materno Valor, 
  C.Id || ' | ' || P.Nombres || ' ' || P.Paterno || ' ' || P.Materno Concatenado, 
  C.Clase || '-' || C.Categoria, 
  C.FechaRevalidacion 
FROM 
  mst_Conductores C 
  INNER JOIN mst_Personas P ON C.NroDocumento = P.NroDocumento 
WHERE 
  C.IdEstado = 'AC';</v>
      </c>
      <c r="G302" s="1">
        <f t="shared" si="25"/>
        <v>0</v>
      </c>
      <c r="H302" s="1" t="s">
        <v>135</v>
      </c>
      <c r="I302" s="1" t="s">
        <v>2069</v>
      </c>
      <c r="J302" s="1" t="s">
        <v>126</v>
      </c>
      <c r="K302" s="1" t="s">
        <v>24</v>
      </c>
      <c r="L302" s="1" t="s">
        <v>25</v>
      </c>
      <c r="M302" s="1" t="s">
        <v>2139</v>
      </c>
      <c r="N302" s="1" t="s">
        <v>25</v>
      </c>
      <c r="O302" s="1" t="s">
        <v>2139</v>
      </c>
      <c r="P302" s="1" t="s">
        <v>2076</v>
      </c>
      <c r="Q302" s="9" t="s">
        <v>2214</v>
      </c>
    </row>
    <row r="303" spans="1:17" x14ac:dyDescent="0.35">
      <c r="A303" s="1" t="s">
        <v>15</v>
      </c>
      <c r="B303" s="1" t="s">
        <v>2169</v>
      </c>
      <c r="C303" s="1" t="s">
        <v>2112</v>
      </c>
      <c r="D303" s="1" t="s">
        <v>18</v>
      </c>
      <c r="E303">
        <v>999</v>
      </c>
      <c r="F303" t="str">
        <f t="shared" si="24"/>
        <v>-- Id: 301 / NombreQuery: DESCARGAR DATA mst_Conductores 
EXEC sp_Dgm_Gen_ListarConductores;</v>
      </c>
      <c r="G303" s="1">
        <f t="shared" si="25"/>
        <v>0</v>
      </c>
      <c r="H303" s="1" t="s">
        <v>135</v>
      </c>
      <c r="I303" s="1" t="s">
        <v>2069</v>
      </c>
      <c r="J303" s="1" t="s">
        <v>126</v>
      </c>
      <c r="K303" s="1" t="s">
        <v>24</v>
      </c>
      <c r="L303" s="1" t="s">
        <v>25</v>
      </c>
      <c r="M303" s="1" t="s">
        <v>2139</v>
      </c>
      <c r="N303" s="1" t="s">
        <v>25</v>
      </c>
      <c r="O303" s="1" t="s">
        <v>2139</v>
      </c>
      <c r="P303" s="1" t="s">
        <v>2076</v>
      </c>
      <c r="Q303" s="9" t="s">
        <v>2215</v>
      </c>
    </row>
    <row r="304" spans="1:17" x14ac:dyDescent="0.35">
      <c r="A304" s="1" t="s">
        <v>15</v>
      </c>
      <c r="B304" s="1" t="s">
        <v>2170</v>
      </c>
      <c r="C304" s="1" t="s">
        <v>2113</v>
      </c>
      <c r="D304" s="1" t="s">
        <v>18</v>
      </c>
      <c r="E304">
        <v>999</v>
      </c>
      <c r="F304" t="str">
        <f t="shared" si="24"/>
        <v xml:space="preserve">-- Id: 302 / NombreQuery: ELIMINAR mst_Conductores </v>
      </c>
      <c r="G304" s="1">
        <f t="shared" si="25"/>
        <v>0</v>
      </c>
      <c r="H304" s="1" t="s">
        <v>21</v>
      </c>
      <c r="I304" s="1" t="s">
        <v>2069</v>
      </c>
      <c r="J304" s="1" t="s">
        <v>143</v>
      </c>
      <c r="K304" s="1" t="s">
        <v>24</v>
      </c>
      <c r="L304" s="1" t="s">
        <v>25</v>
      </c>
      <c r="M304" s="1" t="s">
        <v>2139</v>
      </c>
      <c r="N304" s="1" t="s">
        <v>25</v>
      </c>
      <c r="O304" s="1" t="s">
        <v>2139</v>
      </c>
      <c r="P304" s="1" t="s">
        <v>2076</v>
      </c>
    </row>
    <row r="305" spans="1:17" x14ac:dyDescent="0.35">
      <c r="A305" s="1" t="s">
        <v>15</v>
      </c>
      <c r="B305" s="1" t="s">
        <v>2171</v>
      </c>
      <c r="C305" s="1" t="s">
        <v>2114</v>
      </c>
      <c r="D305" s="1" t="s">
        <v>18</v>
      </c>
      <c r="E305">
        <v>999</v>
      </c>
      <c r="F305" t="str">
        <f t="shared" si="24"/>
        <v xml:space="preserve">-- Id: 303 / NombreQuery: ELIMINAR TABLA mst_Conductores </v>
      </c>
      <c r="G305" s="1">
        <f t="shared" si="25"/>
        <v>0</v>
      </c>
      <c r="H305" s="1" t="s">
        <v>21</v>
      </c>
      <c r="I305" s="1" t="s">
        <v>2069</v>
      </c>
      <c r="J305" s="1" t="s">
        <v>148</v>
      </c>
      <c r="K305" s="1" t="s">
        <v>24</v>
      </c>
      <c r="L305" s="1" t="s">
        <v>25</v>
      </c>
      <c r="M305" s="1" t="s">
        <v>2139</v>
      </c>
      <c r="N305" s="1" t="s">
        <v>25</v>
      </c>
      <c r="O305" s="1" t="s">
        <v>2139</v>
      </c>
      <c r="P305" s="1" t="s">
        <v>2076</v>
      </c>
    </row>
    <row r="306" spans="1:17" x14ac:dyDescent="0.35">
      <c r="A306" s="1" t="s">
        <v>15</v>
      </c>
      <c r="B306" s="1" t="s">
        <v>2172</v>
      </c>
      <c r="C306" s="1" t="s">
        <v>2115</v>
      </c>
      <c r="D306" s="1" t="s">
        <v>18</v>
      </c>
      <c r="E306">
        <v>999</v>
      </c>
      <c r="F306" t="str">
        <f t="shared" si="24"/>
        <v>-- Id: 304 / NombreQuery: INSERTAR mst_Conductores 
INSERT INTO mst_Conductores VALUES (
                            ?,-- IdEmpresa VARCHAR(2),
                            ?,-- Id varchar(10) NOT NULL,
                            ?,-- NroDocumento varchar(13) NOT NULL,
                            ?,-- Clase varchar(3) NOT NULL,
                            ?,-- Categoria varchar(20) NOT NULL,
                            ?,-- FechaExpedicion date NOT NULL,
                            ?,-- FechaRevalidacion date NOT NULL,
                            ?,-- IdEstado VARCHAR (3),
                            ?,-- IdUsuarioCrea VARCHAR (50),
                            DATETIME('now', 'localtime'),-- FechaHoraCreacion DATETIME,
                            ?,-- IdUsuarioActualiza VARCHAR (50),
                            DATETIME('now', 'localtime')/* FechaHoraCreacion DATETIME, */ );</v>
      </c>
      <c r="G306" s="1">
        <f t="shared" si="25"/>
        <v>10</v>
      </c>
      <c r="H306" s="1" t="s">
        <v>21</v>
      </c>
      <c r="I306" s="1" t="s">
        <v>2069</v>
      </c>
      <c r="J306" s="1" t="s">
        <v>152</v>
      </c>
      <c r="K306" s="1" t="s">
        <v>24</v>
      </c>
      <c r="L306" s="1" t="s">
        <v>25</v>
      </c>
      <c r="M306" s="1" t="s">
        <v>2139</v>
      </c>
      <c r="N306" s="1" t="s">
        <v>25</v>
      </c>
      <c r="O306" s="1" t="s">
        <v>2139</v>
      </c>
      <c r="P306" s="1" t="s">
        <v>2076</v>
      </c>
      <c r="Q306" s="9" t="s">
        <v>2216</v>
      </c>
    </row>
    <row r="307" spans="1:17" x14ac:dyDescent="0.35">
      <c r="A307" s="1" t="s">
        <v>15</v>
      </c>
      <c r="B307" s="1" t="s">
        <v>2173</v>
      </c>
      <c r="C307" s="1" t="s">
        <v>2116</v>
      </c>
      <c r="D307" s="1" t="s">
        <v>18</v>
      </c>
      <c r="E307">
        <v>999</v>
      </c>
      <c r="F307" t="str">
        <f t="shared" si="24"/>
        <v xml:space="preserve">-- Id: 305 / NombreQuery: LIMPIAR TABLA mst_Conductores </v>
      </c>
      <c r="G307" s="1">
        <f t="shared" si="25"/>
        <v>0</v>
      </c>
      <c r="H307" s="1" t="s">
        <v>21</v>
      </c>
      <c r="I307" s="1" t="s">
        <v>2069</v>
      </c>
      <c r="J307" s="1" t="s">
        <v>143</v>
      </c>
      <c r="K307" s="1" t="s">
        <v>24</v>
      </c>
      <c r="L307" s="1" t="s">
        <v>25</v>
      </c>
      <c r="M307" s="1" t="s">
        <v>2139</v>
      </c>
      <c r="N307" s="1" t="s">
        <v>25</v>
      </c>
      <c r="O307" s="1" t="s">
        <v>2139</v>
      </c>
      <c r="P307" s="1" t="s">
        <v>2076</v>
      </c>
    </row>
    <row r="308" spans="1:17" x14ac:dyDescent="0.35">
      <c r="A308" s="1" t="s">
        <v>15</v>
      </c>
      <c r="B308" s="1" t="s">
        <v>2174</v>
      </c>
      <c r="C308" s="1" t="s">
        <v>2117</v>
      </c>
      <c r="D308" s="1" t="s">
        <v>18</v>
      </c>
      <c r="E308">
        <v>999</v>
      </c>
      <c r="F308" t="str">
        <f t="shared" si="24"/>
        <v xml:space="preserve">-- Id: 306 / NombreQuery: LISTAR mst_Conductores </v>
      </c>
      <c r="G308" s="1">
        <f t="shared" si="25"/>
        <v>0</v>
      </c>
      <c r="H308" s="1" t="s">
        <v>135</v>
      </c>
      <c r="I308" s="1" t="s">
        <v>2069</v>
      </c>
      <c r="J308" s="1" t="s">
        <v>126</v>
      </c>
      <c r="K308" s="1" t="s">
        <v>24</v>
      </c>
      <c r="L308" s="1" t="s">
        <v>25</v>
      </c>
      <c r="M308" s="1" t="s">
        <v>2139</v>
      </c>
      <c r="N308" s="1" t="s">
        <v>25</v>
      </c>
      <c r="O308" s="1" t="s">
        <v>2139</v>
      </c>
      <c r="P308" s="1" t="s">
        <v>2076</v>
      </c>
    </row>
    <row r="309" spans="1:17" x14ac:dyDescent="0.35">
      <c r="A309" s="1" t="s">
        <v>15</v>
      </c>
      <c r="B309" s="1" t="s">
        <v>2175</v>
      </c>
      <c r="C309" s="1" t="s">
        <v>2118</v>
      </c>
      <c r="D309" s="1" t="s">
        <v>18</v>
      </c>
      <c r="E309">
        <v>999</v>
      </c>
      <c r="F309" t="str">
        <f t="shared" si="24"/>
        <v xml:space="preserve">-- Id: 307 / NombreQuery: OBTENER mst_Conductores </v>
      </c>
      <c r="G309" s="1">
        <f t="shared" si="25"/>
        <v>0</v>
      </c>
      <c r="H309" s="1" t="s">
        <v>135</v>
      </c>
      <c r="I309" s="1" t="s">
        <v>2069</v>
      </c>
      <c r="J309" s="1" t="s">
        <v>126</v>
      </c>
      <c r="K309" s="1" t="s">
        <v>24</v>
      </c>
      <c r="L309" s="1" t="s">
        <v>25</v>
      </c>
      <c r="M309" s="1" t="s">
        <v>2139</v>
      </c>
      <c r="N309" s="1" t="s">
        <v>25</v>
      </c>
      <c r="O309" s="1" t="s">
        <v>2139</v>
      </c>
      <c r="P309" s="1" t="s">
        <v>2076</v>
      </c>
    </row>
    <row r="310" spans="1:17" x14ac:dyDescent="0.35">
      <c r="A310" s="1" t="s">
        <v>15</v>
      </c>
      <c r="B310" s="1" t="s">
        <v>2176</v>
      </c>
      <c r="C310" s="1" t="s">
        <v>2119</v>
      </c>
      <c r="D310" s="1" t="s">
        <v>18</v>
      </c>
      <c r="E310">
        <v>29</v>
      </c>
      <c r="F310" t="str">
        <f t="shared" si="24"/>
        <v>-- Id: 308 / NombreQuery: CREAR TABLA trx_ServiciosTransporte 
CREATE TABLE trx_ServiciosTransporte(
  IdEmpresa VARCHAR(2) NOT NULL, 
  Id varchar(12) NOT NULL, 
  Fecha date NOT NULL, 
  IdVehiculo varchar(15) NOT NULL, 
  IdProveedor varchar(11) NOT NULL, 
  IdConductor varchar(10) NOT NULL, 
  IdRuta varchar(3) NOT NULL, 
  HoraPartida time(7) NULL, 
  HoraRetorno time(7) NULL, 
  Pasajeros int NOT NULL, 
  Observacion varchar(500) NULL, 
  IdEstado VARCHAR (3), 
  IdUsuarioCrea VARCHAR (50), 
  FechaHoraCreacion DATETIME, 
  IdUsuarioActualiza VARCHAR (50), 
  FechaHoraActualizacion DATETIME, 
  PRIMARY KEY (IdEmpresa, Id), 
  FOREIGN KEY (IdEmpresa) REFERENCES mst_Empresas (Id), 
  FOREIGN KEY (IdEmpresa, IdVehiculo) REFERENCES mst_Vehiculos (IdEmpresa, Id), 
  FOREIGN KEY (IdEmpresa, IdConductor) REFERENCES mst_Conductores (IdEmpresa, Id), 
  FOREIGN KEY (IdEmpresa, IdRuta) REFERENCES mst_Rutas (IdEmpresa, Id), 
  FOREIGN KEY (IdEstado) REFERENCES mst_Estados (Id), 
  FOREIGN KEY (IdEmpresa, IdUsuarioCrea) REFERENCES mst_Usuarios (IdEmpresa, Id), 
  FOREIGN KEY (IdEmpresa, IdUsuarioActualiza) REFERENCES mst_Usuarios (IdEmpresa, Id)
);</v>
      </c>
      <c r="G310" s="1">
        <f t="shared" si="25"/>
        <v>0</v>
      </c>
      <c r="H310" s="1" t="s">
        <v>21</v>
      </c>
      <c r="I310" s="1" t="s">
        <v>2070</v>
      </c>
      <c r="J310" s="1" t="s">
        <v>23</v>
      </c>
      <c r="K310" s="1" t="s">
        <v>24</v>
      </c>
      <c r="L310" s="1" t="s">
        <v>25</v>
      </c>
      <c r="M310" s="1" t="s">
        <v>2139</v>
      </c>
      <c r="N310" s="1" t="s">
        <v>25</v>
      </c>
      <c r="O310" s="1" t="s">
        <v>2139</v>
      </c>
      <c r="P310" s="1" t="s">
        <v>2077</v>
      </c>
      <c r="Q310" s="9" t="s">
        <v>2217</v>
      </c>
    </row>
    <row r="311" spans="1:17" x14ac:dyDescent="0.35">
      <c r="A311" s="1" t="s">
        <v>15</v>
      </c>
      <c r="B311" s="1" t="s">
        <v>2177</v>
      </c>
      <c r="C311" s="1" t="s">
        <v>2120</v>
      </c>
      <c r="D311" s="1" t="s">
        <v>18</v>
      </c>
      <c r="E311">
        <v>999</v>
      </c>
      <c r="F311" t="str">
        <f t="shared" si="24"/>
        <v>-- Id: 309 / NombreQuery: ACTUALIZAR trx_ServiciosTransporte 
UPDATE trx_ServiciosTransporte
   SET Fecha = ?,-- date NOT NULL,
       IdVehiculo = ?,-- varchar(15) NOT NULL,
       IdProveedor = ?,-- varchar(11) NOT NULL,
       IdConductor = ?,-- varchar(10) NOT NULL,
       IdRuta = ?,-- varchar(3) NOT NULL,
       Pasajeros = ?,-- int NOT NULL,
       Observacion = ?,-- varchar(500) NULL,
       IdEstado = ?,-- VARCHAR (3),
       IdUsuarioActualiza = ?,-- VARCHAR (50),
       DATETIME('now', 'localtime')-- FechaHoraActualizacion DATETIME, 
 WHERE IdEmpresa = ? AND 
       Id = ?;</v>
      </c>
      <c r="G311" s="1">
        <f t="shared" si="25"/>
        <v>11</v>
      </c>
      <c r="H311" s="1" t="s">
        <v>21</v>
      </c>
      <c r="I311" s="1" t="s">
        <v>2070</v>
      </c>
      <c r="J311" s="1" t="s">
        <v>131</v>
      </c>
      <c r="K311" s="1" t="s">
        <v>24</v>
      </c>
      <c r="L311" s="1" t="s">
        <v>25</v>
      </c>
      <c r="M311" s="1" t="s">
        <v>2139</v>
      </c>
      <c r="N311" s="1" t="s">
        <v>25</v>
      </c>
      <c r="O311" s="1" t="s">
        <v>2139</v>
      </c>
      <c r="P311" s="1" t="s">
        <v>2077</v>
      </c>
      <c r="Q311" s="9" t="s">
        <v>2218</v>
      </c>
    </row>
    <row r="312" spans="1:17" x14ac:dyDescent="0.35">
      <c r="A312" s="1" t="s">
        <v>15</v>
      </c>
      <c r="B312" s="1" t="s">
        <v>2178</v>
      </c>
      <c r="C312" s="1" t="s">
        <v>2121</v>
      </c>
      <c r="D312" s="1" t="s">
        <v>18</v>
      </c>
      <c r="E312">
        <v>999</v>
      </c>
      <c r="F312" t="str">
        <f t="shared" si="24"/>
        <v xml:space="preserve">-- Id: 310 / NombreQuery: CLAVE VALOR trx_ServiciosTransporte </v>
      </c>
      <c r="G312" s="1">
        <f t="shared" si="25"/>
        <v>0</v>
      </c>
      <c r="H312" s="1" t="s">
        <v>135</v>
      </c>
      <c r="I312" s="1" t="s">
        <v>2070</v>
      </c>
      <c r="J312" s="1" t="s">
        <v>126</v>
      </c>
      <c r="K312" s="1" t="s">
        <v>24</v>
      </c>
      <c r="L312" s="1" t="s">
        <v>25</v>
      </c>
      <c r="M312" s="1" t="s">
        <v>2139</v>
      </c>
      <c r="N312" s="1" t="s">
        <v>25</v>
      </c>
      <c r="O312" s="1" t="s">
        <v>2139</v>
      </c>
      <c r="P312" s="1" t="s">
        <v>2077</v>
      </c>
    </row>
    <row r="313" spans="1:17" x14ac:dyDescent="0.35">
      <c r="A313" s="1" t="s">
        <v>15</v>
      </c>
      <c r="B313" s="1" t="s">
        <v>2179</v>
      </c>
      <c r="C313" s="1" t="s">
        <v>2122</v>
      </c>
      <c r="D313" s="1" t="s">
        <v>18</v>
      </c>
      <c r="E313">
        <v>999</v>
      </c>
      <c r="F313" t="str">
        <f t="shared" si="24"/>
        <v xml:space="preserve">-- Id: 311 / NombreQuery: DESCARGAR DATA trx_ServiciosTransporte </v>
      </c>
      <c r="G313" s="1">
        <f t="shared" si="25"/>
        <v>0</v>
      </c>
      <c r="H313" s="1" t="s">
        <v>135</v>
      </c>
      <c r="I313" s="1" t="s">
        <v>2070</v>
      </c>
      <c r="J313" s="1" t="s">
        <v>126</v>
      </c>
      <c r="K313" s="1" t="s">
        <v>24</v>
      </c>
      <c r="L313" s="1" t="s">
        <v>25</v>
      </c>
      <c r="M313" s="1" t="s">
        <v>2139</v>
      </c>
      <c r="N313" s="1" t="s">
        <v>25</v>
      </c>
      <c r="O313" s="1" t="s">
        <v>2139</v>
      </c>
      <c r="P313" s="1" t="s">
        <v>2077</v>
      </c>
    </row>
    <row r="314" spans="1:17" x14ac:dyDescent="0.35">
      <c r="A314" s="1" t="s">
        <v>15</v>
      </c>
      <c r="B314" s="1" t="s">
        <v>2180</v>
      </c>
      <c r="C314" s="1" t="s">
        <v>2123</v>
      </c>
      <c r="D314" s="1" t="s">
        <v>18</v>
      </c>
      <c r="E314">
        <v>999</v>
      </c>
      <c r="F314" t="str">
        <f t="shared" si="24"/>
        <v>-- Id: 312 / NombreQuery: ELIMINAR trx_ServiciosTransporte 
DELETE FROM 
  trx_ServiciosTransporte 
WHERE 
  IdEmpresa = ? 
  AND Id = ?;</v>
      </c>
      <c r="G314" s="1">
        <f t="shared" si="25"/>
        <v>2</v>
      </c>
      <c r="H314" s="1" t="s">
        <v>21</v>
      </c>
      <c r="I314" s="1" t="s">
        <v>2070</v>
      </c>
      <c r="J314" s="1" t="s">
        <v>143</v>
      </c>
      <c r="K314" s="1" t="s">
        <v>24</v>
      </c>
      <c r="L314" s="1" t="s">
        <v>25</v>
      </c>
      <c r="M314" s="1" t="s">
        <v>2139</v>
      </c>
      <c r="N314" s="1" t="s">
        <v>25</v>
      </c>
      <c r="O314" s="1" t="s">
        <v>2139</v>
      </c>
      <c r="P314" s="1" t="s">
        <v>2077</v>
      </c>
      <c r="Q314" s="9" t="s">
        <v>2219</v>
      </c>
    </row>
    <row r="315" spans="1:17" x14ac:dyDescent="0.35">
      <c r="A315" s="1" t="s">
        <v>15</v>
      </c>
      <c r="B315" s="1" t="s">
        <v>2181</v>
      </c>
      <c r="C315" s="1" t="s">
        <v>2124</v>
      </c>
      <c r="D315" s="1" t="s">
        <v>18</v>
      </c>
      <c r="E315">
        <v>999</v>
      </c>
      <c r="F315" t="str">
        <f t="shared" si="24"/>
        <v>-- Id: 313 / NombreQuery: ELIMINAR TABLA trx_ServiciosTransporte 
DROP TABLE trx_ServiciosTransporte;</v>
      </c>
      <c r="G315" s="1">
        <f t="shared" si="25"/>
        <v>0</v>
      </c>
      <c r="H315" s="1" t="s">
        <v>21</v>
      </c>
      <c r="I315" s="1" t="s">
        <v>2070</v>
      </c>
      <c r="J315" s="1" t="s">
        <v>148</v>
      </c>
      <c r="K315" s="1" t="s">
        <v>24</v>
      </c>
      <c r="L315" s="1" t="s">
        <v>25</v>
      </c>
      <c r="M315" s="1" t="s">
        <v>2139</v>
      </c>
      <c r="N315" s="1" t="s">
        <v>25</v>
      </c>
      <c r="O315" s="1" t="s">
        <v>2139</v>
      </c>
      <c r="P315" s="1" t="s">
        <v>2077</v>
      </c>
      <c r="Q315" s="9" t="s">
        <v>2220</v>
      </c>
    </row>
    <row r="316" spans="1:17" x14ac:dyDescent="0.35">
      <c r="A316" s="1" t="s">
        <v>15</v>
      </c>
      <c r="B316" s="1" t="s">
        <v>2182</v>
      </c>
      <c r="C316" s="1" t="s">
        <v>2125</v>
      </c>
      <c r="D316" s="1" t="s">
        <v>18</v>
      </c>
      <c r="E316">
        <v>999</v>
      </c>
      <c r="F316" t="str">
        <f t="shared" si="24"/>
        <v>-- Id: 314 / NombreQuery: INSERTAR trx_ServiciosTransporte 
INSERT INTO trx_ServiciosTransporte VALUES (
                                    ?,-- IdEmpresa VARCHAR(2) NOT NULL,
                                    ?,-- Id varchar(12) NOT NULL,
                                    ?,-- Fecha date NOT NULL,
                                    ?,-- IdVehiculo varchar(15) NOT NULL,
                                    ?,-- IdProveedor varchar(11) NOT NULL,
                                    ?,-- IdConductor varchar(10) NOT NULL,
                                    ?,-- IdRuta varchar(3) NOT NULL,
                                    NULL,-- HoraPartida time(7) NULL,
                                    NULL,-- HoraRetorno time(7) NULL,
                                    ?,-- Pasajeros int NOT NULL,
                                    ?,-- Observacion varchar(500) NULL,
                                    ?,-- IdEstado VARCHAR (3),
                                    ?,-- IdUsuarioCrea VARCHAR (50),
                                    DATETIME('now', 'localtime'),-- FechaHoraCreacion DATETIME,
                                    ?,-- IdUsuarioActualiza VARCHAR (50),
                                    DATETIME('now', 'localtime')/* FechaHoraActualizacion DATETIME */ );</v>
      </c>
      <c r="G316" s="1">
        <f t="shared" si="25"/>
        <v>12</v>
      </c>
      <c r="H316" s="1" t="s">
        <v>21</v>
      </c>
      <c r="I316" s="1" t="s">
        <v>2070</v>
      </c>
      <c r="J316" s="1" t="s">
        <v>152</v>
      </c>
      <c r="K316" s="1" t="s">
        <v>24</v>
      </c>
      <c r="L316" s="1" t="s">
        <v>25</v>
      </c>
      <c r="M316" s="1" t="s">
        <v>2139</v>
      </c>
      <c r="N316" s="1" t="s">
        <v>25</v>
      </c>
      <c r="O316" s="1" t="s">
        <v>2139</v>
      </c>
      <c r="P316" s="1" t="s">
        <v>2077</v>
      </c>
      <c r="Q316" s="9" t="s">
        <v>2221</v>
      </c>
    </row>
    <row r="317" spans="1:17" x14ac:dyDescent="0.35">
      <c r="A317" s="1" t="s">
        <v>15</v>
      </c>
      <c r="B317" s="1" t="s">
        <v>2183</v>
      </c>
      <c r="C317" s="1" t="s">
        <v>2126</v>
      </c>
      <c r="D317" s="1" t="s">
        <v>18</v>
      </c>
      <c r="E317">
        <v>999</v>
      </c>
      <c r="F317" t="str">
        <f t="shared" si="24"/>
        <v xml:space="preserve">-- Id: 315 / NombreQuery: LIMPIAR TABLA trx_ServiciosTransporte 
DELETE FROM 
  trx_ServiciosTransporte; </v>
      </c>
      <c r="G317" s="1">
        <f t="shared" si="25"/>
        <v>0</v>
      </c>
      <c r="H317" s="1" t="s">
        <v>21</v>
      </c>
      <c r="I317" s="1" t="s">
        <v>2070</v>
      </c>
      <c r="J317" s="1" t="s">
        <v>143</v>
      </c>
      <c r="K317" s="1" t="s">
        <v>24</v>
      </c>
      <c r="L317" s="1" t="s">
        <v>25</v>
      </c>
      <c r="M317" s="1" t="s">
        <v>2139</v>
      </c>
      <c r="N317" s="1" t="s">
        <v>25</v>
      </c>
      <c r="O317" s="1" t="s">
        <v>2139</v>
      </c>
      <c r="P317" s="1" t="s">
        <v>2077</v>
      </c>
      <c r="Q317" s="9" t="s">
        <v>2222</v>
      </c>
    </row>
    <row r="318" spans="1:17" x14ac:dyDescent="0.35">
      <c r="A318" s="1" t="s">
        <v>15</v>
      </c>
      <c r="B318" s="1" t="s">
        <v>2184</v>
      </c>
      <c r="C318" s="1" t="s">
        <v>2127</v>
      </c>
      <c r="D318" s="1" t="s">
        <v>18</v>
      </c>
      <c r="E318">
        <v>999</v>
      </c>
      <c r="F318" t="str">
        <f t="shared" si="24"/>
        <v xml:space="preserve">-- Id: 316 / NombreQuery: LISTAR trx_ServiciosTransporte </v>
      </c>
      <c r="G318" s="1">
        <f t="shared" si="25"/>
        <v>0</v>
      </c>
      <c r="H318" s="1" t="s">
        <v>135</v>
      </c>
      <c r="I318" s="1" t="s">
        <v>2070</v>
      </c>
      <c r="J318" s="1" t="s">
        <v>126</v>
      </c>
      <c r="K318" s="1" t="s">
        <v>24</v>
      </c>
      <c r="L318" s="1" t="s">
        <v>25</v>
      </c>
      <c r="M318" s="1" t="s">
        <v>2139</v>
      </c>
      <c r="N318" s="1" t="s">
        <v>25</v>
      </c>
      <c r="O318" s="1" t="s">
        <v>2139</v>
      </c>
      <c r="P318" s="1" t="s">
        <v>2077</v>
      </c>
    </row>
    <row r="319" spans="1:17" x14ac:dyDescent="0.35">
      <c r="A319" s="1" t="s">
        <v>15</v>
      </c>
      <c r="B319" s="1" t="s">
        <v>2185</v>
      </c>
      <c r="C319" s="1" t="s">
        <v>2128</v>
      </c>
      <c r="D319" s="1" t="s">
        <v>18</v>
      </c>
      <c r="E319">
        <v>999</v>
      </c>
      <c r="F319" t="str">
        <f t="shared" si="24"/>
        <v>-- Id: 317 / NombreQuery: OBTENER trx_ServiciosTransporte 
SELECT *
  FROM trx_ServiciosTransporte
 WHERE IdEmpresa = ? AND 
       Id = ?;</v>
      </c>
      <c r="G319" s="1">
        <f t="shared" si="25"/>
        <v>2</v>
      </c>
      <c r="H319" s="1" t="s">
        <v>135</v>
      </c>
      <c r="I319" s="1" t="s">
        <v>2070</v>
      </c>
      <c r="J319" s="1" t="s">
        <v>126</v>
      </c>
      <c r="K319" s="1" t="s">
        <v>24</v>
      </c>
      <c r="L319" s="1" t="s">
        <v>25</v>
      </c>
      <c r="M319" s="1" t="s">
        <v>2139</v>
      </c>
      <c r="N319" s="1" t="s">
        <v>25</v>
      </c>
      <c r="O319" s="1" t="s">
        <v>2139</v>
      </c>
      <c r="P319" s="1" t="s">
        <v>2077</v>
      </c>
      <c r="Q319" s="9" t="s">
        <v>2223</v>
      </c>
    </row>
    <row r="320" spans="1:17" x14ac:dyDescent="0.35">
      <c r="A320" s="1" t="s">
        <v>15</v>
      </c>
      <c r="B320" s="1" t="s">
        <v>2186</v>
      </c>
      <c r="C320" s="1" t="s">
        <v>2129</v>
      </c>
      <c r="D320" s="1" t="s">
        <v>18</v>
      </c>
      <c r="E320">
        <v>30</v>
      </c>
      <c r="F320" t="str">
        <f t="shared" si="24"/>
        <v>-- Id: 318 / NombreQuery: CREAR TABLA trx_ServiciosTransporte_Detalle 
CREATE TABLE trx_ServiciosTransporte_Detalle(
  IdEmpresa VARCHAR(2) NOT NULL, 
  IdServicioTransporte VARCHAR(12) NOT NULL, 
  Item INT NOT NULL, 
  NroDocumento VARCHAR(13) NOT NULL, 
  FechaHora DATETIME NOT NULL, 
  PRIMARY KEY (IdEmpresa,IdServicioTransporte,Item), 
  FOREIGN KEY (IdEmpresa) REFERENCES mst_Empresas (Id), 
  FOREIGN KEY (IdEmpresa, IdServicioTransporte) REFERENCES trx_ServiciosTransporte(IdEmpresa, Id), 
  FOREIGN KEY (NroDocumento) REFERENCES mst_Personas(NroDocumento)
);</v>
      </c>
      <c r="G320" s="1">
        <f t="shared" si="25"/>
        <v>0</v>
      </c>
      <c r="H320" s="1" t="s">
        <v>21</v>
      </c>
      <c r="I320" s="1" t="s">
        <v>2071</v>
      </c>
      <c r="J320" s="1" t="s">
        <v>23</v>
      </c>
      <c r="K320" s="1" t="s">
        <v>24</v>
      </c>
      <c r="L320" s="1" t="s">
        <v>25</v>
      </c>
      <c r="M320" s="1" t="s">
        <v>2139</v>
      </c>
      <c r="N320" s="1" t="s">
        <v>25</v>
      </c>
      <c r="O320" s="1" t="s">
        <v>2139</v>
      </c>
      <c r="P320" s="1" t="s">
        <v>2078</v>
      </c>
      <c r="Q320" s="9" t="s">
        <v>2224</v>
      </c>
    </row>
    <row r="321" spans="1:17" x14ac:dyDescent="0.35">
      <c r="A321" s="1" t="s">
        <v>15</v>
      </c>
      <c r="B321" s="1" t="s">
        <v>2187</v>
      </c>
      <c r="C321" s="1" t="s">
        <v>2130</v>
      </c>
      <c r="D321" s="1" t="s">
        <v>18</v>
      </c>
      <c r="E321">
        <v>999</v>
      </c>
      <c r="F321" t="str">
        <f t="shared" si="24"/>
        <v xml:space="preserve">-- Id: 319 / NombreQuery: ACTUALIZAR trx_ServiciosTransporte_Detalle </v>
      </c>
      <c r="G321" s="1">
        <f t="shared" si="25"/>
        <v>0</v>
      </c>
      <c r="H321" s="1" t="s">
        <v>21</v>
      </c>
      <c r="I321" s="1" t="s">
        <v>2071</v>
      </c>
      <c r="J321" s="1" t="s">
        <v>131</v>
      </c>
      <c r="K321" s="1" t="s">
        <v>24</v>
      </c>
      <c r="L321" s="1" t="s">
        <v>25</v>
      </c>
      <c r="M321" s="1" t="s">
        <v>2139</v>
      </c>
      <c r="N321" s="1" t="s">
        <v>25</v>
      </c>
      <c r="O321" s="1" t="s">
        <v>2139</v>
      </c>
      <c r="P321" s="1" t="s">
        <v>2078</v>
      </c>
    </row>
    <row r="322" spans="1:17" x14ac:dyDescent="0.35">
      <c r="A322" s="1" t="s">
        <v>15</v>
      </c>
      <c r="B322" s="1" t="s">
        <v>2188</v>
      </c>
      <c r="C322" s="1" t="s">
        <v>2131</v>
      </c>
      <c r="D322" s="1" t="s">
        <v>18</v>
      </c>
      <c r="E322">
        <v>999</v>
      </c>
      <c r="F322" t="str">
        <f t="shared" si="24"/>
        <v xml:space="preserve">-- Id: 320 / NombreQuery: CLAVE VALOR trx_ServiciosTransporte_Detalle </v>
      </c>
      <c r="G322" s="1">
        <f t="shared" si="25"/>
        <v>0</v>
      </c>
      <c r="H322" s="1" t="s">
        <v>135</v>
      </c>
      <c r="I322" s="1" t="s">
        <v>2071</v>
      </c>
      <c r="J322" s="1" t="s">
        <v>126</v>
      </c>
      <c r="K322" s="1" t="s">
        <v>24</v>
      </c>
      <c r="L322" s="1" t="s">
        <v>25</v>
      </c>
      <c r="M322" s="1" t="s">
        <v>2139</v>
      </c>
      <c r="N322" s="1" t="s">
        <v>25</v>
      </c>
      <c r="O322" s="1" t="s">
        <v>2139</v>
      </c>
      <c r="P322" s="1" t="s">
        <v>2078</v>
      </c>
    </row>
    <row r="323" spans="1:17" x14ac:dyDescent="0.35">
      <c r="A323" s="1" t="s">
        <v>15</v>
      </c>
      <c r="B323" s="1" t="s">
        <v>2189</v>
      </c>
      <c r="C323" s="1" t="s">
        <v>2132</v>
      </c>
      <c r="D323" s="1" t="s">
        <v>18</v>
      </c>
      <c r="E323">
        <v>999</v>
      </c>
      <c r="F323" t="str">
        <f t="shared" si="24"/>
        <v xml:space="preserve">-- Id: 321 / NombreQuery: DESCARGAR DATA trx_ServiciosTransporte_Detalle </v>
      </c>
      <c r="G323" s="1">
        <f t="shared" si="25"/>
        <v>0</v>
      </c>
      <c r="H323" s="1" t="s">
        <v>135</v>
      </c>
      <c r="I323" s="1" t="s">
        <v>2071</v>
      </c>
      <c r="J323" s="1" t="s">
        <v>126</v>
      </c>
      <c r="K323" s="1" t="s">
        <v>24</v>
      </c>
      <c r="L323" s="1" t="s">
        <v>25</v>
      </c>
      <c r="M323" s="1" t="s">
        <v>2139</v>
      </c>
      <c r="N323" s="1" t="s">
        <v>25</v>
      </c>
      <c r="O323" s="1" t="s">
        <v>2139</v>
      </c>
      <c r="P323" s="1" t="s">
        <v>2078</v>
      </c>
    </row>
    <row r="324" spans="1:17" x14ac:dyDescent="0.35">
      <c r="A324" s="1" t="s">
        <v>15</v>
      </c>
      <c r="B324" s="1" t="s">
        <v>2190</v>
      </c>
      <c r="C324" s="1" t="s">
        <v>2133</v>
      </c>
      <c r="D324" s="1" t="s">
        <v>18</v>
      </c>
      <c r="E324">
        <v>999</v>
      </c>
      <c r="F324" t="str">
        <f t="shared" si="24"/>
        <v>-- Id: 322 / NombreQuery: ELIMINAR trx_ServiciosTransporte_Detalle 
DELETE FROM 
  trx_ServiciosTransporte_Detalle 
WHERE 
  IdEmpresa = ? 
  AND IdServicioTransporte = ? 
  AND Item = ?;</v>
      </c>
      <c r="G324" s="1">
        <f t="shared" si="25"/>
        <v>3</v>
      </c>
      <c r="H324" s="1" t="s">
        <v>21</v>
      </c>
      <c r="I324" s="1" t="s">
        <v>2071</v>
      </c>
      <c r="J324" s="1" t="s">
        <v>143</v>
      </c>
      <c r="K324" s="1" t="s">
        <v>24</v>
      </c>
      <c r="L324" s="1" t="s">
        <v>25</v>
      </c>
      <c r="M324" s="1" t="s">
        <v>2139</v>
      </c>
      <c r="N324" s="1" t="s">
        <v>25</v>
      </c>
      <c r="O324" s="1" t="s">
        <v>2139</v>
      </c>
      <c r="P324" s="1" t="s">
        <v>2078</v>
      </c>
      <c r="Q324" s="9" t="s">
        <v>2225</v>
      </c>
    </row>
    <row r="325" spans="1:17" x14ac:dyDescent="0.35">
      <c r="A325" s="1" t="s">
        <v>15</v>
      </c>
      <c r="B325" s="1" t="s">
        <v>2191</v>
      </c>
      <c r="C325" s="1" t="s">
        <v>2134</v>
      </c>
      <c r="D325" s="1" t="s">
        <v>18</v>
      </c>
      <c r="E325">
        <v>999</v>
      </c>
      <c r="F325" t="str">
        <f t="shared" si="24"/>
        <v>-- Id: 323 / NombreQuery: ELIMINAR TABLA trx_ServiciosTransporte_Detalle 
DROP TABLE trx_ServiciosTransporte_Detalle;</v>
      </c>
      <c r="G325" s="1">
        <f t="shared" si="25"/>
        <v>0</v>
      </c>
      <c r="H325" s="1" t="s">
        <v>21</v>
      </c>
      <c r="I325" s="1" t="s">
        <v>2071</v>
      </c>
      <c r="J325" s="1" t="s">
        <v>148</v>
      </c>
      <c r="K325" s="1" t="s">
        <v>24</v>
      </c>
      <c r="L325" s="1" t="s">
        <v>25</v>
      </c>
      <c r="M325" s="1" t="s">
        <v>2139</v>
      </c>
      <c r="N325" s="1" t="s">
        <v>25</v>
      </c>
      <c r="O325" s="1" t="s">
        <v>2139</v>
      </c>
      <c r="P325" s="1" t="s">
        <v>2078</v>
      </c>
      <c r="Q325" s="9" t="s">
        <v>2226</v>
      </c>
    </row>
    <row r="326" spans="1:17" x14ac:dyDescent="0.35">
      <c r="A326" s="1" t="s">
        <v>15</v>
      </c>
      <c r="B326" s="1" t="s">
        <v>2192</v>
      </c>
      <c r="C326" s="1" t="s">
        <v>2135</v>
      </c>
      <c r="D326" s="1" t="s">
        <v>18</v>
      </c>
      <c r="E326">
        <v>999</v>
      </c>
      <c r="F326" t="str">
        <f t="shared" si="24"/>
        <v>-- Id: 324 / NombreQuery: INSERTAR trx_ServiciosTransporte_Detalle 
INSERT INTO trx_ServiciosTransporte_Detalle VALUES (
                                            ?,-- IdEmpresa VARCHAR(2) NOT NULL,
                                            ?,-- IdServicioTransporte VARCHAR(12) NOT NULL,
                                            ?,-- Item INT NOT NULL,
                                            ?,-- NroDocumento VARCHAR(13) NOT NULL,
                                            DATETIME('now', 'localtime')/* FechaHora DATETIME NOT NULL */ );</v>
      </c>
      <c r="G326" s="1">
        <f t="shared" si="25"/>
        <v>4</v>
      </c>
      <c r="H326" s="1" t="s">
        <v>21</v>
      </c>
      <c r="I326" s="1" t="s">
        <v>2071</v>
      </c>
      <c r="J326" s="1" t="s">
        <v>152</v>
      </c>
      <c r="K326" s="1" t="s">
        <v>24</v>
      </c>
      <c r="L326" s="1" t="s">
        <v>25</v>
      </c>
      <c r="M326" s="1" t="s">
        <v>2139</v>
      </c>
      <c r="N326" s="1" t="s">
        <v>25</v>
      </c>
      <c r="O326" s="1" t="s">
        <v>2139</v>
      </c>
      <c r="P326" s="1" t="s">
        <v>2078</v>
      </c>
      <c r="Q326" s="9" t="s">
        <v>2227</v>
      </c>
    </row>
    <row r="327" spans="1:17" x14ac:dyDescent="0.35">
      <c r="A327" s="1" t="s">
        <v>15</v>
      </c>
      <c r="B327" s="1" t="s">
        <v>2193</v>
      </c>
      <c r="C327" s="1" t="s">
        <v>2136</v>
      </c>
      <c r="D327" s="1" t="s">
        <v>18</v>
      </c>
      <c r="E327">
        <v>999</v>
      </c>
      <c r="F327" t="str">
        <f t="shared" si="24"/>
        <v xml:space="preserve">-- Id: 325 / NombreQuery: LIMPIAR TABLA trx_ServiciosTransporte_Detalle </v>
      </c>
      <c r="G327" s="1">
        <f t="shared" si="25"/>
        <v>0</v>
      </c>
      <c r="H327" s="1" t="s">
        <v>21</v>
      </c>
      <c r="I327" s="1" t="s">
        <v>2071</v>
      </c>
      <c r="J327" s="1" t="s">
        <v>143</v>
      </c>
      <c r="K327" s="1" t="s">
        <v>24</v>
      </c>
      <c r="L327" s="1" t="s">
        <v>25</v>
      </c>
      <c r="M327" s="1" t="s">
        <v>2139</v>
      </c>
      <c r="N327" s="1" t="s">
        <v>25</v>
      </c>
      <c r="O327" s="1" t="s">
        <v>2139</v>
      </c>
      <c r="P327" s="1" t="s">
        <v>2078</v>
      </c>
    </row>
    <row r="328" spans="1:17" x14ac:dyDescent="0.35">
      <c r="A328" s="1" t="s">
        <v>15</v>
      </c>
      <c r="B328" s="1" t="s">
        <v>2194</v>
      </c>
      <c r="C328" s="1" t="s">
        <v>2137</v>
      </c>
      <c r="D328" s="1" t="s">
        <v>18</v>
      </c>
      <c r="E328">
        <v>999</v>
      </c>
      <c r="F328" t="str">
        <f t="shared" si="24"/>
        <v xml:space="preserve">-- Id: 326 / NombreQuery: LISTAR trx_ServiciosTransporte_Detalle </v>
      </c>
      <c r="G328" s="1">
        <f t="shared" si="25"/>
        <v>0</v>
      </c>
      <c r="H328" s="1" t="s">
        <v>135</v>
      </c>
      <c r="I328" s="1" t="s">
        <v>2071</v>
      </c>
      <c r="J328" s="1" t="s">
        <v>126</v>
      </c>
      <c r="K328" s="1" t="s">
        <v>24</v>
      </c>
      <c r="L328" s="1" t="s">
        <v>25</v>
      </c>
      <c r="M328" s="1" t="s">
        <v>2139</v>
      </c>
      <c r="N328" s="1" t="s">
        <v>25</v>
      </c>
      <c r="O328" s="1" t="s">
        <v>2139</v>
      </c>
      <c r="P328" s="1" t="s">
        <v>2078</v>
      </c>
    </row>
    <row r="329" spans="1:17" x14ac:dyDescent="0.35">
      <c r="A329" s="1" t="s">
        <v>15</v>
      </c>
      <c r="B329" s="1" t="s">
        <v>2195</v>
      </c>
      <c r="C329" s="1" t="s">
        <v>2138</v>
      </c>
      <c r="D329" s="1" t="s">
        <v>18</v>
      </c>
      <c r="E329">
        <v>999</v>
      </c>
      <c r="F329" t="str">
        <f t="shared" si="24"/>
        <v>-- Id: 327 / NombreQuery: OBTENER trx_ServiciosTransporte_Detalle 
SELECT *
  FROM mst_ServiciosTransporte_Detalle
 WHERE IdEmpresa = ? AND 
       IdServicioTransporte = ?;</v>
      </c>
      <c r="G329" s="1">
        <f t="shared" si="25"/>
        <v>2</v>
      </c>
      <c r="H329" s="1" t="s">
        <v>135</v>
      </c>
      <c r="I329" s="1" t="s">
        <v>2071</v>
      </c>
      <c r="J329" s="1" t="s">
        <v>126</v>
      </c>
      <c r="K329" s="1" t="s">
        <v>24</v>
      </c>
      <c r="L329" s="1" t="s">
        <v>25</v>
      </c>
      <c r="M329" s="1" t="s">
        <v>2139</v>
      </c>
      <c r="N329" s="1" t="s">
        <v>25</v>
      </c>
      <c r="O329" s="1" t="s">
        <v>2139</v>
      </c>
      <c r="P329" s="1" t="s">
        <v>2078</v>
      </c>
      <c r="Q329" s="9" t="s">
        <v>2228</v>
      </c>
    </row>
    <row r="330" spans="1:17" x14ac:dyDescent="0.35">
      <c r="A330" s="1" t="s">
        <v>15</v>
      </c>
      <c r="B330" s="1" t="s">
        <v>2245</v>
      </c>
      <c r="C330" s="1" t="s">
        <v>2229</v>
      </c>
      <c r="D330" s="1" t="s">
        <v>18</v>
      </c>
      <c r="E330">
        <v>999</v>
      </c>
      <c r="F330" t="str">
        <f t="shared" ref="F330:F337" si="26">CONCATENATE("-- Id: ",B330," / NombreQuery: ",C330," ",Q330)</f>
        <v>-- Id: 328 / NombreQuery: TRANSFERIR trx_ServiciosTransporte 
EXEC sp_Dgm_Tareos_TransferirServicioTransporte</v>
      </c>
      <c r="G330" s="1">
        <f t="shared" ref="G330:G337" si="27">LEN(F330)-LEN(SUBSTITUTE(F330,"?",""))</f>
        <v>0</v>
      </c>
      <c r="H330" s="1" t="s">
        <v>135</v>
      </c>
      <c r="I330" s="1" t="s">
        <v>2070</v>
      </c>
      <c r="J330" s="1" t="s">
        <v>126</v>
      </c>
      <c r="K330" s="1" t="s">
        <v>24</v>
      </c>
      <c r="L330" s="1" t="s">
        <v>25</v>
      </c>
      <c r="M330" s="1" t="s">
        <v>2139</v>
      </c>
      <c r="N330" s="1" t="s">
        <v>25</v>
      </c>
      <c r="O330" s="1" t="s">
        <v>2139</v>
      </c>
      <c r="P330" s="1" t="s">
        <v>2077</v>
      </c>
      <c r="Q330" s="9" t="s">
        <v>2237</v>
      </c>
    </row>
    <row r="331" spans="1:17" x14ac:dyDescent="0.35">
      <c r="A331" s="1" t="s">
        <v>15</v>
      </c>
      <c r="B331" s="1" t="s">
        <v>2246</v>
      </c>
      <c r="C331" s="1" t="s">
        <v>2230</v>
      </c>
      <c r="D331" s="1" t="s">
        <v>18</v>
      </c>
      <c r="E331">
        <v>999</v>
      </c>
      <c r="F331" t="str">
        <f t="shared" si="26"/>
        <v>-- Id: 329 / NombreQuery: OBTENER trx_ServiciosTransporte XA TRANSFERIR 
SELECT IdEmpresa,
       Id,
       Fecha,
       IdVehiculo,
       IdProveedor,
       IdConductor,
       IdRuta,
       HoraPartida,
       HoraRetorno,
       Pasajeros,
       Observacion,
       IdEstado,
       IdUsuarioCrea,
       FechaHoraCreacion,
       IdUsuarioActualiza,
       FechaHoraActualizacion
  FROM trx_ServiciosTransporte
 WHERE IdEmpresa = ? AND 
       Id = ?;</v>
      </c>
      <c r="G331" s="1">
        <f t="shared" si="27"/>
        <v>2</v>
      </c>
      <c r="H331" s="1" t="s">
        <v>135</v>
      </c>
      <c r="I331" s="1" t="s">
        <v>2070</v>
      </c>
      <c r="J331" s="1" t="s">
        <v>126</v>
      </c>
      <c r="K331" s="1" t="s">
        <v>24</v>
      </c>
      <c r="L331" s="1" t="s">
        <v>25</v>
      </c>
      <c r="M331" s="1" t="s">
        <v>2139</v>
      </c>
      <c r="N331" s="1" t="s">
        <v>25</v>
      </c>
      <c r="O331" s="1" t="s">
        <v>2139</v>
      </c>
      <c r="P331" s="1" t="s">
        <v>2077</v>
      </c>
      <c r="Q331" s="9" t="s">
        <v>2238</v>
      </c>
    </row>
    <row r="332" spans="1:17" x14ac:dyDescent="0.35">
      <c r="A332" s="1" t="s">
        <v>15</v>
      </c>
      <c r="B332" s="1" t="s">
        <v>2247</v>
      </c>
      <c r="C332" s="1" t="s">
        <v>2231</v>
      </c>
      <c r="D332" s="1" t="s">
        <v>18</v>
      </c>
      <c r="E332">
        <v>999</v>
      </c>
      <c r="F332" t="str">
        <f t="shared" si="26"/>
        <v>-- Id: 330 / NombreQuery: MARCAR trx_ServiciosTransporte COMO TRANSFERIDO 
UPDATE trx_ServiciosTransporte
   SET IdEstado = 'TR',
       FechaHoraTransferencia = DATETIME('now', 'localtime'),
       IdUsuarioActualiza = ?,
       FechaHoraActualizacion = DATETIME('now', 'localtime') 
 WHERE IdEmpresa = ? AND 
       Id = ?;</v>
      </c>
      <c r="G332" s="1">
        <f t="shared" si="27"/>
        <v>3</v>
      </c>
      <c r="H332" s="1" t="s">
        <v>135</v>
      </c>
      <c r="I332" s="1" t="s">
        <v>2070</v>
      </c>
      <c r="J332" s="1" t="s">
        <v>126</v>
      </c>
      <c r="K332" s="1" t="s">
        <v>24</v>
      </c>
      <c r="L332" s="1" t="s">
        <v>25</v>
      </c>
      <c r="M332" s="1" t="s">
        <v>2139</v>
      </c>
      <c r="N332" s="1" t="s">
        <v>25</v>
      </c>
      <c r="O332" s="1" t="s">
        <v>2139</v>
      </c>
      <c r="P332" s="1" t="s">
        <v>2077</v>
      </c>
      <c r="Q332" s="9" t="s">
        <v>2239</v>
      </c>
    </row>
    <row r="333" spans="1:17" x14ac:dyDescent="0.35">
      <c r="A333" s="1" t="s">
        <v>15</v>
      </c>
      <c r="B333" s="1" t="s">
        <v>2248</v>
      </c>
      <c r="C333" s="1" t="s">
        <v>2232</v>
      </c>
      <c r="D333" s="1" t="s">
        <v>18</v>
      </c>
      <c r="E333">
        <v>999</v>
      </c>
      <c r="F333" t="str">
        <f t="shared" si="26"/>
        <v>-- Id: 331 / NombreQuery: ELIMINAR trx_ServiciosTransporte PENDIENTES X ID 
DELETE FROM trx_ServiciosTransporte
      WHERE IdEstado = ''PE'' AND 
            IdEmpresa = ? AND 
            Id = ?;
SELECT '1';</v>
      </c>
      <c r="G333" s="1">
        <f t="shared" si="27"/>
        <v>2</v>
      </c>
      <c r="H333" s="1" t="s">
        <v>21</v>
      </c>
      <c r="I333" s="1" t="s">
        <v>2070</v>
      </c>
      <c r="J333" s="1" t="s">
        <v>143</v>
      </c>
      <c r="K333" s="1" t="s">
        <v>24</v>
      </c>
      <c r="L333" s="1" t="s">
        <v>25</v>
      </c>
      <c r="M333" s="1" t="s">
        <v>2139</v>
      </c>
      <c r="N333" s="1" t="s">
        <v>25</v>
      </c>
      <c r="O333" s="1" t="s">
        <v>2139</v>
      </c>
      <c r="P333" s="1" t="s">
        <v>2077</v>
      </c>
      <c r="Q333" s="9" t="s">
        <v>2240</v>
      </c>
    </row>
    <row r="334" spans="1:17" x14ac:dyDescent="0.35">
      <c r="A334" s="1" t="s">
        <v>15</v>
      </c>
      <c r="B334" s="1" t="s">
        <v>2249</v>
      </c>
      <c r="C334" s="1" t="s">
        <v>2233</v>
      </c>
      <c r="D334" s="1" t="s">
        <v>18</v>
      </c>
      <c r="E334">
        <v>999</v>
      </c>
      <c r="F334" t="str">
        <f t="shared" si="26"/>
        <v>-- Id: 332 / NombreQuery: ELIMINAR trx_ServiciosTransporte_Detalle EN BLOQUE DELETE FROM trx_ServiciosTransporte_Detalle
      WHERE IdEmpresa = ? AND 
            IdTareo = ?;</v>
      </c>
      <c r="G334" s="1">
        <f t="shared" si="27"/>
        <v>2</v>
      </c>
      <c r="H334" s="1" t="s">
        <v>21</v>
      </c>
      <c r="I334" s="1" t="s">
        <v>91</v>
      </c>
      <c r="J334" s="1" t="s">
        <v>143</v>
      </c>
      <c r="K334" s="1" t="s">
        <v>24</v>
      </c>
      <c r="L334" s="1" t="s">
        <v>25</v>
      </c>
      <c r="M334" s="1" t="s">
        <v>2139</v>
      </c>
      <c r="N334" s="1" t="s">
        <v>25</v>
      </c>
      <c r="O334" s="1" t="s">
        <v>2139</v>
      </c>
      <c r="P334" s="1" t="s">
        <v>2078</v>
      </c>
      <c r="Q334" s="9" t="s">
        <v>2241</v>
      </c>
    </row>
    <row r="335" spans="1:17" x14ac:dyDescent="0.35">
      <c r="A335" s="1" t="s">
        <v>15</v>
      </c>
      <c r="B335" s="1" t="s">
        <v>2250</v>
      </c>
      <c r="C335" s="1" t="s">
        <v>2234</v>
      </c>
      <c r="D335" s="1" t="s">
        <v>18</v>
      </c>
      <c r="E335">
        <v>999</v>
      </c>
      <c r="F335" t="str">
        <f t="shared" si="26"/>
        <v>-- Id: 333 / NombreQuery: TRANSFERIR trx_ServiciosTransporte_Detalle 
EXEC sp_Dgm_Tareos_TransferirServiciosTransporte_Detalle</v>
      </c>
      <c r="G335" s="1">
        <f t="shared" si="27"/>
        <v>0</v>
      </c>
      <c r="H335" s="1" t="s">
        <v>135</v>
      </c>
      <c r="I335" s="1" t="s">
        <v>91</v>
      </c>
      <c r="J335" s="1" t="s">
        <v>126</v>
      </c>
      <c r="K335" s="1" t="s">
        <v>24</v>
      </c>
      <c r="L335" s="1" t="s">
        <v>25</v>
      </c>
      <c r="M335" s="1" t="s">
        <v>2139</v>
      </c>
      <c r="N335" s="1" t="s">
        <v>25</v>
      </c>
      <c r="O335" s="1" t="s">
        <v>2139</v>
      </c>
      <c r="P335" s="1" t="s">
        <v>2078</v>
      </c>
      <c r="Q335" s="9" t="s">
        <v>2242</v>
      </c>
    </row>
    <row r="336" spans="1:17" x14ac:dyDescent="0.35">
      <c r="A336" s="1" t="s">
        <v>15</v>
      </c>
      <c r="B336" s="1" t="s">
        <v>2251</v>
      </c>
      <c r="C336" s="1" t="s">
        <v>2235</v>
      </c>
      <c r="D336" s="1" t="s">
        <v>18</v>
      </c>
      <c r="E336">
        <v>999</v>
      </c>
      <c r="F336" t="str">
        <f t="shared" si="26"/>
        <v>-- Id: 334 / NombreQuery: OBTENER trx_ServiciosTransporte_Detalle XA TRANSFERIR 
SELECT *
  FROM trx_ServiciosTransporte_Detalle
 WHERE IdEmpresa = ? AND 
       IdTareo = ?;</v>
      </c>
      <c r="G336" s="1">
        <f t="shared" si="27"/>
        <v>2</v>
      </c>
      <c r="H336" s="1" t="s">
        <v>135</v>
      </c>
      <c r="I336" s="1" t="s">
        <v>91</v>
      </c>
      <c r="J336" s="1" t="s">
        <v>126</v>
      </c>
      <c r="K336" s="1" t="s">
        <v>24</v>
      </c>
      <c r="L336" s="1" t="s">
        <v>25</v>
      </c>
      <c r="M336" s="1" t="s">
        <v>2139</v>
      </c>
      <c r="N336" s="1" t="s">
        <v>25</v>
      </c>
      <c r="O336" s="1" t="s">
        <v>2139</v>
      </c>
      <c r="P336" s="1" t="s">
        <v>2078</v>
      </c>
      <c r="Q336" s="9" t="s">
        <v>2243</v>
      </c>
    </row>
    <row r="337" spans="1:17" x14ac:dyDescent="0.35">
      <c r="A337" s="1" t="s">
        <v>15</v>
      </c>
      <c r="B337" s="1" t="s">
        <v>2252</v>
      </c>
      <c r="C337" s="1" t="s">
        <v>2236</v>
      </c>
      <c r="D337" s="1" t="s">
        <v>18</v>
      </c>
      <c r="E337">
        <v>999</v>
      </c>
      <c r="F337" t="str">
        <f t="shared" si="26"/>
        <v>-- Id: 335 / NombreQuery: ELIMINAR trx_ServiciosTransporte_Detalle PENDIENTES X ID 
DELETE FROM trx_ServiciosTransporte_Detalle
      WHERE IdServicioTransporte IN (
SELECT Id
  FROM trx_ServiciosTransporte
 WHERE IdEstado = 'PE' AND 
       IdEmpresa = ? AND 
       Id = ?);</v>
      </c>
      <c r="G337" s="1">
        <f t="shared" si="27"/>
        <v>2</v>
      </c>
      <c r="H337" s="1" t="s">
        <v>21</v>
      </c>
      <c r="I337" s="1" t="s">
        <v>91</v>
      </c>
      <c r="J337" s="1" t="s">
        <v>143</v>
      </c>
      <c r="K337" s="1" t="s">
        <v>24</v>
      </c>
      <c r="L337" s="1" t="s">
        <v>25</v>
      </c>
      <c r="M337" s="1" t="s">
        <v>2139</v>
      </c>
      <c r="N337" s="1" t="s">
        <v>25</v>
      </c>
      <c r="O337" s="1" t="s">
        <v>2139</v>
      </c>
      <c r="P337" s="1" t="s">
        <v>2078</v>
      </c>
      <c r="Q337" s="9" t="s">
        <v>2244</v>
      </c>
    </row>
  </sheetData>
  <autoFilter ref="A1:R226" xr:uid="{0BD8BA85-7B8C-44B6-91C6-1B854B1EC797}">
    <filterColumn colId="8">
      <filters>
        <filter val="trx_Tareos"/>
        <filter val="trx_Tareos_Detalle"/>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Tablas</vt:lpstr>
      <vt:lpstr>Base</vt:lpstr>
      <vt:lpstr>Modificacion</vt:lpstr>
      <vt:lpstr>Todos</vt:lpstr>
      <vt:lpstr>Hoja1</vt:lpstr>
      <vt:lpstr>QuerysEnBase</vt:lpstr>
      <vt:lpstr>Hoja3</vt:lpstr>
      <vt:lpstr>EsteSi-AquiSePegaLaData</vt:lpstr>
      <vt:lpstr>EsteTambien-DeAquiSeSacaElInser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Luis Mera Montaño</dc:creator>
  <cp:lastModifiedBy>Jorge Luis Mera Montaño</cp:lastModifiedBy>
  <dcterms:created xsi:type="dcterms:W3CDTF">2023-05-23T14:24:45Z</dcterms:created>
  <dcterms:modified xsi:type="dcterms:W3CDTF">2023-08-17T04:40:41Z</dcterms:modified>
</cp:coreProperties>
</file>