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PIn Map" sheetId="1" r:id="rId1"/>
    <sheet name="TODO" sheetId="2" r:id="rId2"/>
    <sheet name="Timer Reload Value" sheetId="4" r:id="rId3"/>
    <sheet name="Sheet3" sheetId="3" r:id="rId4"/>
  </sheets>
  <externalReferences>
    <externalReference r:id="rId5"/>
  </externalReferences>
  <definedNames>
    <definedName name="R_1">'[1]Light sensor #1'!$D$1</definedName>
    <definedName name="R_2">'[1]Light sensor #1'!$D$2</definedName>
    <definedName name="R_3">'[1]Light sensor #1'!$D$3</definedName>
    <definedName name="R_4">'[1]Light sensor #1'!$D$4</definedName>
    <definedName name="V_in">'[1]Light sensor #1'!$B$5</definedName>
  </definedNames>
  <calcPr calcId="124519"/>
</workbook>
</file>

<file path=xl/calcChain.xml><?xml version="1.0" encoding="utf-8"?>
<calcChain xmlns="http://schemas.openxmlformats.org/spreadsheetml/2006/main">
  <c r="F6" i="4"/>
  <c r="H3"/>
  <c r="B3"/>
  <c r="D3" s="1"/>
  <c r="B2"/>
  <c r="D2" s="1"/>
  <c r="D1"/>
  <c r="H1" s="1"/>
  <c r="F1" l="1"/>
  <c r="B4"/>
  <c r="H5"/>
  <c r="F2"/>
  <c r="H2" s="1"/>
  <c r="H4" l="1"/>
  <c r="B6" s="1"/>
  <c r="D4"/>
  <c r="F4" s="1"/>
  <c r="B7" l="1"/>
</calcChain>
</file>

<file path=xl/sharedStrings.xml><?xml version="1.0" encoding="utf-8"?>
<sst xmlns="http://schemas.openxmlformats.org/spreadsheetml/2006/main" count="129" uniqueCount="103">
  <si>
    <t>Port / Pin</t>
  </si>
  <si>
    <t>Direction</t>
  </si>
  <si>
    <t>Type</t>
  </si>
  <si>
    <t>Function Description</t>
  </si>
  <si>
    <t>On device</t>
  </si>
  <si>
    <t>Wire color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</si>
  <si>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</si>
  <si>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</si>
  <si>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</si>
  <si>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</si>
  <si>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</si>
  <si>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</si>
  <si>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</si>
  <si>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</si>
  <si>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</si>
  <si>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B</t>
  </si>
  <si>
    <t>PB0</t>
  </si>
  <si>
    <t>PB1</t>
  </si>
  <si>
    <t>PB2</t>
  </si>
  <si>
    <t>PB3</t>
  </si>
  <si>
    <t>Input</t>
  </si>
  <si>
    <t>PB4</t>
  </si>
  <si>
    <t>PB5</t>
  </si>
  <si>
    <t>PB6</t>
  </si>
  <si>
    <t>C</t>
  </si>
  <si>
    <t>Do not use</t>
  </si>
  <si>
    <t>PC4</t>
  </si>
  <si>
    <t>PC5</t>
  </si>
  <si>
    <t>PC6</t>
  </si>
  <si>
    <t>PC7</t>
  </si>
  <si>
    <t>D</t>
  </si>
  <si>
    <t>PD0</t>
  </si>
  <si>
    <t>PD1</t>
  </si>
  <si>
    <t>PD2</t>
  </si>
  <si>
    <t>PD3</t>
  </si>
  <si>
    <t>PD6</t>
  </si>
  <si>
    <t>PD7</t>
  </si>
  <si>
    <t>E</t>
  </si>
  <si>
    <t>PE0</t>
  </si>
  <si>
    <t>PE1</t>
  </si>
  <si>
    <t>PE2</t>
  </si>
  <si>
    <t>PE3</t>
  </si>
  <si>
    <t>F</t>
  </si>
  <si>
    <t>PF0 (SW 2)</t>
  </si>
  <si>
    <t>PF1 (Red LED)</t>
  </si>
  <si>
    <t>PF2 ( Blue LED)</t>
  </si>
  <si>
    <t>PF3 (Green LED)</t>
  </si>
  <si>
    <t>PF4 (SW1)</t>
  </si>
  <si>
    <t>Rx</t>
  </si>
  <si>
    <t>Tx</t>
  </si>
  <si>
    <t>UART0 RX</t>
  </si>
  <si>
    <t>UART0 TX</t>
  </si>
  <si>
    <t>Serial comunication through USB with PC, for debugging</t>
  </si>
  <si>
    <t>N/A</t>
  </si>
  <si>
    <t>Serial comunication with GSM module</t>
  </si>
  <si>
    <t>TBD</t>
  </si>
  <si>
    <t>PE4</t>
  </si>
  <si>
    <t>PE5</t>
  </si>
  <si>
    <t>UART2 RX</t>
  </si>
  <si>
    <t>UART2 TX</t>
  </si>
  <si>
    <t>GPIO Input</t>
  </si>
  <si>
    <t>Rising edge interrupt for PIR A trigger</t>
  </si>
  <si>
    <t>Rising edge interrupt for PIR B trigger</t>
  </si>
  <si>
    <t>OUT</t>
  </si>
  <si>
    <t>required period</t>
  </si>
  <si>
    <t>s</t>
  </si>
  <si>
    <t>ms</t>
  </si>
  <si>
    <t>us</t>
  </si>
  <si>
    <t>ns</t>
  </si>
  <si>
    <t>req freq</t>
  </si>
  <si>
    <t>Hz</t>
  </si>
  <si>
    <t>kHz</t>
  </si>
  <si>
    <t>MHz</t>
  </si>
  <si>
    <t>Ghz</t>
  </si>
  <si>
    <t>1Hz = 1/s</t>
  </si>
  <si>
    <t>onece / 1 second</t>
  </si>
  <si>
    <t>bus clock</t>
  </si>
  <si>
    <t>GHz</t>
  </si>
  <si>
    <t>100Hz =  100/s</t>
  </si>
  <si>
    <t>100 times / 1 second</t>
  </si>
  <si>
    <t>bus cycle duration</t>
  </si>
  <si>
    <t>80 MHz</t>
  </si>
  <si>
    <t>80*10^6 times / second</t>
  </si>
  <si>
    <t>Reload Value DEC</t>
  </si>
  <si>
    <t>Period ms</t>
  </si>
  <si>
    <t>Reload Value HEX</t>
  </si>
  <si>
    <t>Reload value</t>
  </si>
  <si>
    <t>Clock KHz</t>
  </si>
  <si>
    <t>Input datas</t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</si>
  <si>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</si>
  <si>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</si>
  <si>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t>Load cell input (DOUT)</t>
  </si>
  <si>
    <t>Load cell output (SLK)</t>
  </si>
  <si>
    <t>Temperature sensor in/out (onewire)</t>
  </si>
  <si>
    <t>GSM:</t>
  </si>
  <si>
    <t>PIR</t>
  </si>
  <si>
    <t>Temperature Sensor:</t>
  </si>
  <si>
    <t>Driver</t>
  </si>
  <si>
    <t>Weight Sensor:</t>
  </si>
  <si>
    <t>Test SIM800
Function to Read &amp; Interpret SMS
Enter GSM module in sleep
Add pending SMS messages to FIFO (FIFO to be processed every 10 Seconds)</t>
  </si>
  <si>
    <t>RFID access</t>
  </si>
  <si>
    <t>Trigger SMS warning</t>
  </si>
  <si>
    <r>
      <rPr>
        <strike/>
        <sz val="11"/>
        <color theme="1"/>
        <rFont val="Calibri"/>
        <family val="2"/>
        <scheme val="minor"/>
      </rPr>
      <t>Shield PIR sensor (with connection to GND)</t>
    </r>
    <r>
      <rPr>
        <sz val="11"/>
        <color theme="1"/>
        <rFont val="Calibri"/>
        <family val="2"/>
        <scheme val="minor"/>
      </rPr>
      <t xml:space="preserve">
Large capacitor on PIR power supply
</t>
    </r>
    <r>
      <rPr>
        <strike/>
        <sz val="11"/>
        <color theme="1"/>
        <rFont val="Calibri"/>
        <family val="2"/>
        <scheme val="minor"/>
      </rPr>
      <t>Trigger ALARM only after X nr of PIR triggers within Y seconds</t>
    </r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</si>
</sst>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5" borderId="1" xfId="0" applyFill="1" applyBorder="1"/>
    <xf numFmtId="0" fontId="0" fillId="6" borderId="0" xfId="0" applyFill="1"/>
    <xf numFmtId="0" fontId="0" fillId="0" borderId="1" xfId="0" applyFill="1" applyBorder="1" applyAlignment="1">
      <alignment vertical="center"/>
    </xf>
    <xf numFmtId="0" fontId="1" fillId="4" borderId="1" xfId="0" applyFont="1" applyFill="1" applyBorder="1"/>
    <xf numFmtId="0" fontId="1" fillId="7" borderId="1" xfId="0" applyFont="1" applyFill="1" applyBorder="1"/>
    <xf numFmtId="0" fontId="4" fillId="8" borderId="1" xfId="0" applyFont="1" applyFill="1" applyBorder="1"/>
    <xf numFmtId="0" fontId="5" fillId="9" borderId="1" xfId="0" applyFont="1" applyFill="1" applyBorder="1"/>
    <xf numFmtId="0" fontId="5" fillId="10" borderId="1" xfId="0" applyFont="1" applyFill="1" applyBorder="1"/>
    <xf numFmtId="0" fontId="5" fillId="11" borderId="1" xfId="0" applyFont="1" applyFill="1" applyBorder="1"/>
    <xf numFmtId="0" fontId="0" fillId="12" borderId="0" xfId="0" applyFill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4" fillId="17" borderId="1" xfId="0" applyFont="1" applyFill="1" applyBorder="1"/>
    <xf numFmtId="0" fontId="4" fillId="18" borderId="1" xfId="0" applyFont="1" applyFill="1" applyBorder="1"/>
    <xf numFmtId="0" fontId="4" fillId="19" borderId="1" xfId="0" applyFont="1" applyFill="1" applyBorder="1"/>
    <xf numFmtId="0" fontId="4" fillId="2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7" borderId="0" xfId="0" applyFill="1"/>
    <xf numFmtId="164" fontId="0" fillId="0" borderId="0" xfId="0" applyNumberFormat="1"/>
    <xf numFmtId="0" fontId="6" fillId="7" borderId="1" xfId="0" applyFont="1" applyFill="1" applyBorder="1"/>
    <xf numFmtId="0" fontId="7" fillId="0" borderId="0" xfId="0" applyFont="1"/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_Projects\droidbot\documentation\Droidbo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 Do!!!"/>
      <sheetName val="Sys setup"/>
      <sheetName val="Pin Layout"/>
      <sheetName val="I2C"/>
      <sheetName val="Light sensor #1"/>
      <sheetName val="Light sensor #2"/>
      <sheetName val="SW layout"/>
      <sheetName val="Timer Reload Value"/>
      <sheetName val="Motor calc"/>
      <sheetName val="LCD text test"/>
      <sheetName val="Images Hex Gen"/>
      <sheetName val="Wellcome IMG WIP"/>
      <sheetName val="Font and symbol Hex Ge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D1">
            <v>1000</v>
          </cell>
        </row>
        <row r="2">
          <cell r="D2">
            <v>300000</v>
          </cell>
        </row>
        <row r="3">
          <cell r="D3">
            <v>5000</v>
          </cell>
        </row>
        <row r="4">
          <cell r="D4">
            <v>1000</v>
          </cell>
        </row>
        <row r="5">
          <cell r="B5">
            <v>3.3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opLeftCell="A16" workbookViewId="0">
      <selection activeCell="C33" sqref="C33:D33"/>
    </sheetView>
  </sheetViews>
  <sheetFormatPr defaultRowHeight="15"/>
  <cols>
    <col min="2" max="2" width="15.140625" bestFit="1" customWidth="1"/>
    <col min="3" max="3" width="13.7109375" bestFit="1" customWidth="1"/>
    <col min="4" max="4" width="20.7109375" bestFit="1" customWidth="1"/>
    <col min="5" max="5" width="88.85546875" customWidth="1"/>
    <col min="6" max="6" width="11.5703125" customWidth="1"/>
    <col min="7" max="7" width="11.28515625" customWidth="1"/>
  </cols>
  <sheetData>
    <row r="1" spans="1:7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ht="3.75" customHeight="1">
      <c r="A2" s="10"/>
      <c r="B2" s="10"/>
      <c r="C2" s="10"/>
      <c r="D2" s="10"/>
      <c r="E2" s="10"/>
      <c r="F2" s="10"/>
      <c r="G2" s="10"/>
    </row>
    <row r="3" spans="1:7">
      <c r="A3" s="34" t="s">
        <v>6</v>
      </c>
      <c r="B3" s="3" t="s">
        <v>7</v>
      </c>
      <c r="C3" s="5" t="s">
        <v>48</v>
      </c>
      <c r="D3" s="5" t="s">
        <v>50</v>
      </c>
      <c r="E3" s="5" t="s">
        <v>52</v>
      </c>
      <c r="F3" s="5" t="s">
        <v>53</v>
      </c>
      <c r="G3" s="5" t="s">
        <v>53</v>
      </c>
    </row>
    <row r="4" spans="1:7">
      <c r="A4" s="34"/>
      <c r="B4" s="3" t="s">
        <v>8</v>
      </c>
      <c r="C4" s="5" t="s">
        <v>49</v>
      </c>
      <c r="D4" s="5" t="s">
        <v>51</v>
      </c>
      <c r="E4" s="5" t="s">
        <v>52</v>
      </c>
      <c r="F4" s="5" t="s">
        <v>53</v>
      </c>
      <c r="G4" s="5" t="s">
        <v>53</v>
      </c>
    </row>
    <row r="5" spans="1:7">
      <c r="A5" s="34"/>
      <c r="B5" s="3" t="s">
        <v>9</v>
      </c>
      <c r="C5" s="3"/>
      <c r="D5" s="3"/>
      <c r="E5" s="5"/>
      <c r="F5" s="5"/>
      <c r="G5" s="5"/>
    </row>
    <row r="6" spans="1:7">
      <c r="A6" s="34"/>
      <c r="B6" s="3" t="s">
        <v>10</v>
      </c>
      <c r="C6" s="3"/>
      <c r="D6" s="3"/>
      <c r="E6" s="5"/>
      <c r="F6" s="5"/>
      <c r="G6" s="5"/>
    </row>
    <row r="7" spans="1:7">
      <c r="A7" s="34"/>
      <c r="B7" s="3" t="s">
        <v>11</v>
      </c>
      <c r="C7" s="3"/>
      <c r="D7" s="3"/>
      <c r="E7" s="5"/>
      <c r="F7" s="3"/>
      <c r="G7" s="5"/>
    </row>
    <row r="8" spans="1:7">
      <c r="A8" s="34"/>
      <c r="B8" s="3" t="s">
        <v>12</v>
      </c>
      <c r="C8" s="3"/>
      <c r="D8" s="3"/>
      <c r="E8" s="5"/>
      <c r="F8" s="5"/>
      <c r="G8" s="5"/>
    </row>
    <row r="9" spans="1:7">
      <c r="A9" s="34"/>
      <c r="B9" s="3" t="s">
        <v>13</v>
      </c>
      <c r="C9" s="3"/>
      <c r="D9" s="3"/>
      <c r="E9" s="5"/>
      <c r="F9" s="5"/>
      <c r="G9" s="5"/>
    </row>
    <row r="10" spans="1:7">
      <c r="A10" s="34"/>
      <c r="B10" s="3" t="s">
        <v>14</v>
      </c>
      <c r="C10" s="3"/>
      <c r="D10" s="3"/>
      <c r="E10" s="5"/>
      <c r="F10" s="5"/>
      <c r="G10" s="5"/>
    </row>
    <row r="11" spans="1:7" ht="3.75" customHeight="1">
      <c r="A11" s="10"/>
      <c r="B11" s="10"/>
      <c r="C11" s="10"/>
      <c r="D11" s="10"/>
      <c r="E11" s="10"/>
      <c r="F11" s="10"/>
      <c r="G11" s="10"/>
    </row>
    <row r="12" spans="1:7">
      <c r="A12" s="34" t="s">
        <v>15</v>
      </c>
      <c r="B12" s="3" t="s">
        <v>16</v>
      </c>
      <c r="C12" s="4"/>
      <c r="D12" s="4"/>
      <c r="E12" s="4"/>
      <c r="F12" s="3"/>
      <c r="G12" s="3"/>
    </row>
    <row r="13" spans="1:7">
      <c r="A13" s="34"/>
      <c r="B13" s="3" t="s">
        <v>17</v>
      </c>
      <c r="C13" s="4"/>
      <c r="D13" s="4"/>
      <c r="E13" s="4"/>
      <c r="F13" s="3"/>
      <c r="G13" s="3"/>
    </row>
    <row r="14" spans="1:7">
      <c r="A14" s="34"/>
      <c r="B14" s="3" t="s">
        <v>18</v>
      </c>
      <c r="C14" s="3"/>
      <c r="D14" s="3"/>
      <c r="E14" s="3"/>
      <c r="F14" s="3"/>
      <c r="G14" s="3"/>
    </row>
    <row r="15" spans="1:7">
      <c r="A15" s="34"/>
      <c r="B15" s="3" t="s">
        <v>19</v>
      </c>
      <c r="C15" s="7"/>
      <c r="D15" s="3"/>
      <c r="E15" s="3"/>
      <c r="F15" s="3"/>
      <c r="G15" s="3"/>
    </row>
    <row r="16" spans="1:7">
      <c r="A16" s="34"/>
      <c r="B16" s="3" t="s">
        <v>21</v>
      </c>
      <c r="C16" s="3"/>
      <c r="D16" s="3"/>
      <c r="E16" s="3"/>
      <c r="F16" s="3"/>
      <c r="G16" s="3"/>
    </row>
    <row r="17" spans="1:7">
      <c r="A17" s="34"/>
      <c r="B17" s="3" t="s">
        <v>22</v>
      </c>
      <c r="C17" s="3"/>
      <c r="D17" s="3"/>
      <c r="E17" s="3"/>
      <c r="F17" s="3"/>
      <c r="G17" s="3"/>
    </row>
    <row r="18" spans="1:7">
      <c r="A18" s="34"/>
      <c r="B18" s="3" t="s">
        <v>23</v>
      </c>
      <c r="C18" s="3"/>
      <c r="D18" s="3"/>
      <c r="E18" s="3"/>
      <c r="F18" s="3"/>
      <c r="G18" s="3"/>
    </row>
    <row r="19" spans="1:7" ht="3.75" customHeight="1">
      <c r="A19" s="10"/>
      <c r="B19" s="10"/>
      <c r="C19" s="10"/>
      <c r="D19" s="10"/>
      <c r="E19" s="10"/>
      <c r="F19" s="10"/>
      <c r="G19" s="10"/>
    </row>
    <row r="20" spans="1:7">
      <c r="A20" s="34" t="s">
        <v>24</v>
      </c>
      <c r="B20" s="33" t="s">
        <v>25</v>
      </c>
      <c r="C20" s="33"/>
      <c r="D20" s="33"/>
      <c r="E20" s="33"/>
      <c r="F20" s="33"/>
      <c r="G20" s="33"/>
    </row>
    <row r="21" spans="1:7">
      <c r="A21" s="34"/>
      <c r="B21" s="33"/>
      <c r="C21" s="33"/>
      <c r="D21" s="33"/>
      <c r="E21" s="33"/>
      <c r="F21" s="33"/>
      <c r="G21" s="33"/>
    </row>
    <row r="22" spans="1:7">
      <c r="A22" s="34"/>
      <c r="B22" s="33"/>
      <c r="C22" s="33"/>
      <c r="D22" s="33"/>
      <c r="E22" s="33"/>
      <c r="F22" s="33"/>
      <c r="G22" s="33"/>
    </row>
    <row r="23" spans="1:7">
      <c r="A23" s="34"/>
      <c r="B23" s="33"/>
      <c r="C23" s="33"/>
      <c r="D23" s="33"/>
      <c r="E23" s="33"/>
      <c r="F23" s="33"/>
      <c r="G23" s="33"/>
    </row>
    <row r="24" spans="1:7">
      <c r="A24" s="34"/>
      <c r="B24" s="11" t="s">
        <v>26</v>
      </c>
      <c r="C24" s="11"/>
      <c r="D24" s="11"/>
      <c r="E24" s="11"/>
      <c r="F24" s="11"/>
      <c r="G24" s="11"/>
    </row>
    <row r="25" spans="1:7">
      <c r="A25" s="34"/>
      <c r="B25" s="11" t="s">
        <v>27</v>
      </c>
      <c r="C25" s="11"/>
      <c r="D25" s="11"/>
      <c r="E25" s="11"/>
      <c r="F25" s="11"/>
      <c r="G25" s="11"/>
    </row>
    <row r="26" spans="1:7">
      <c r="A26" s="34"/>
      <c r="B26" s="11" t="s">
        <v>28</v>
      </c>
      <c r="C26" s="11" t="s">
        <v>20</v>
      </c>
      <c r="D26" s="11" t="s">
        <v>60</v>
      </c>
      <c r="E26" s="11" t="s">
        <v>61</v>
      </c>
      <c r="F26" s="11" t="s">
        <v>63</v>
      </c>
      <c r="G26" s="3" t="s">
        <v>55</v>
      </c>
    </row>
    <row r="27" spans="1:7">
      <c r="A27" s="34"/>
      <c r="B27" s="11" t="s">
        <v>29</v>
      </c>
      <c r="C27" s="11" t="s">
        <v>20</v>
      </c>
      <c r="D27" s="11" t="s">
        <v>60</v>
      </c>
      <c r="E27" s="11" t="s">
        <v>62</v>
      </c>
      <c r="F27" s="11" t="s">
        <v>63</v>
      </c>
      <c r="G27" s="3" t="s">
        <v>55</v>
      </c>
    </row>
    <row r="28" spans="1:7" ht="3.75" customHeight="1">
      <c r="A28" s="10"/>
      <c r="B28" s="10"/>
      <c r="C28" s="10"/>
      <c r="D28" s="10"/>
      <c r="E28" s="10"/>
      <c r="F28" s="10"/>
      <c r="G28" s="10"/>
    </row>
    <row r="29" spans="1:7">
      <c r="A29" s="34" t="s">
        <v>30</v>
      </c>
      <c r="B29" s="5" t="s">
        <v>31</v>
      </c>
      <c r="C29" s="5"/>
      <c r="D29" s="5"/>
      <c r="E29" s="5"/>
      <c r="F29" s="5"/>
      <c r="G29" s="5"/>
    </row>
    <row r="30" spans="1:7">
      <c r="A30" s="34"/>
      <c r="B30" s="5" t="s">
        <v>32</v>
      </c>
      <c r="C30" s="5"/>
      <c r="D30" s="5"/>
      <c r="E30" s="5"/>
      <c r="F30" s="5"/>
      <c r="G30" s="5"/>
    </row>
    <row r="31" spans="1:7">
      <c r="A31" s="34"/>
      <c r="B31" s="5" t="s">
        <v>33</v>
      </c>
      <c r="C31" s="5"/>
      <c r="D31" s="5"/>
      <c r="E31" s="5"/>
      <c r="F31" s="5"/>
      <c r="G31" s="5"/>
    </row>
    <row r="32" spans="1:7">
      <c r="A32" s="34"/>
      <c r="B32" s="5" t="s">
        <v>34</v>
      </c>
      <c r="C32" s="5"/>
      <c r="D32" s="5"/>
      <c r="E32" s="5"/>
      <c r="F32" s="5"/>
      <c r="G32" s="5"/>
    </row>
    <row r="33" spans="1:7">
      <c r="A33" s="34"/>
      <c r="B33" s="8" t="s">
        <v>35</v>
      </c>
      <c r="C33" s="5" t="s">
        <v>48</v>
      </c>
      <c r="D33" s="5" t="s">
        <v>58</v>
      </c>
      <c r="E33" s="3" t="s">
        <v>54</v>
      </c>
      <c r="F33" s="3" t="s">
        <v>49</v>
      </c>
      <c r="G33" s="3" t="s">
        <v>55</v>
      </c>
    </row>
    <row r="34" spans="1:7">
      <c r="A34" s="34"/>
      <c r="B34" s="3" t="s">
        <v>36</v>
      </c>
      <c r="C34" s="5" t="s">
        <v>49</v>
      </c>
      <c r="D34" s="5" t="s">
        <v>59</v>
      </c>
      <c r="E34" s="3" t="s">
        <v>54</v>
      </c>
      <c r="F34" s="3" t="s">
        <v>48</v>
      </c>
      <c r="G34" s="3" t="s">
        <v>55</v>
      </c>
    </row>
    <row r="35" spans="1:7" ht="3.75" customHeight="1">
      <c r="A35" s="10"/>
      <c r="B35" s="10"/>
      <c r="C35" s="10"/>
      <c r="D35" s="10"/>
      <c r="E35" s="10"/>
      <c r="F35" s="10"/>
      <c r="G35" s="10"/>
    </row>
    <row r="36" spans="1:7" ht="15" customHeight="1">
      <c r="A36" s="35" t="s">
        <v>37</v>
      </c>
      <c r="B36" s="8" t="s">
        <v>38</v>
      </c>
      <c r="C36" s="5"/>
      <c r="D36" s="5"/>
      <c r="E36" s="3"/>
      <c r="F36" s="3"/>
      <c r="G36" s="3"/>
    </row>
    <row r="37" spans="1:7" ht="15" customHeight="1">
      <c r="A37" s="36"/>
      <c r="B37" s="3" t="s">
        <v>39</v>
      </c>
      <c r="C37" s="11" t="s">
        <v>20</v>
      </c>
      <c r="D37" s="5"/>
      <c r="E37" s="3" t="s">
        <v>93</v>
      </c>
      <c r="F37" s="3"/>
      <c r="G37" s="3"/>
    </row>
    <row r="38" spans="1:7" ht="15" customHeight="1">
      <c r="A38" s="36"/>
      <c r="B38" s="3" t="s">
        <v>40</v>
      </c>
      <c r="C38" s="11" t="s">
        <v>20</v>
      </c>
      <c r="D38" s="3"/>
      <c r="E38" s="3" t="s">
        <v>91</v>
      </c>
      <c r="F38" s="3"/>
      <c r="G38" s="3"/>
    </row>
    <row r="39" spans="1:7" ht="15" customHeight="1">
      <c r="A39" s="36"/>
      <c r="B39" s="3" t="s">
        <v>41</v>
      </c>
      <c r="C39" s="11" t="s">
        <v>20</v>
      </c>
      <c r="D39" s="3"/>
      <c r="E39" s="3" t="s">
        <v>92</v>
      </c>
      <c r="F39" s="3"/>
      <c r="G39" s="3"/>
    </row>
    <row r="40" spans="1:7">
      <c r="A40" s="36"/>
      <c r="B40" s="3" t="s">
        <v>56</v>
      </c>
      <c r="C40" s="7"/>
      <c r="D40" s="3"/>
      <c r="E40" s="3"/>
      <c r="F40" s="3"/>
      <c r="G40" s="3"/>
    </row>
    <row r="41" spans="1:7">
      <c r="A41" s="36"/>
      <c r="B41" s="3" t="s">
        <v>57</v>
      </c>
      <c r="C41" s="7"/>
      <c r="D41" s="3"/>
      <c r="E41" s="3"/>
      <c r="F41" s="3"/>
      <c r="G41" s="3"/>
    </row>
    <row r="42" spans="1:7" ht="3.75" customHeight="1">
      <c r="A42" s="10"/>
      <c r="B42" s="10"/>
      <c r="C42" s="10"/>
      <c r="D42" s="10"/>
      <c r="E42" s="10"/>
      <c r="F42" s="10"/>
      <c r="G42" s="10"/>
    </row>
    <row r="43" spans="1:7">
      <c r="A43" s="34" t="s">
        <v>42</v>
      </c>
      <c r="B43" s="3" t="s">
        <v>43</v>
      </c>
      <c r="C43" s="3"/>
      <c r="D43" s="3"/>
      <c r="E43" s="3"/>
      <c r="F43" s="3"/>
      <c r="G43" s="3"/>
    </row>
    <row r="44" spans="1:7">
      <c r="A44" s="34"/>
      <c r="B44" s="4" t="s">
        <v>44</v>
      </c>
      <c r="C44" s="3"/>
      <c r="D44" s="3"/>
      <c r="E44" s="3"/>
      <c r="F44" s="3"/>
      <c r="G44" s="3"/>
    </row>
    <row r="45" spans="1:7">
      <c r="A45" s="34"/>
      <c r="B45" s="9" t="s">
        <v>45</v>
      </c>
      <c r="C45" s="3"/>
      <c r="D45" s="3"/>
      <c r="E45" s="3"/>
      <c r="F45" s="3"/>
      <c r="G45" s="3"/>
    </row>
    <row r="46" spans="1:7">
      <c r="A46" s="34"/>
      <c r="B46" s="6" t="s">
        <v>46</v>
      </c>
      <c r="C46" s="3"/>
      <c r="D46" s="3"/>
      <c r="E46" s="3"/>
      <c r="F46" s="3"/>
      <c r="G46" s="3"/>
    </row>
    <row r="47" spans="1:7">
      <c r="A47" s="34"/>
      <c r="B47" s="3" t="s">
        <v>47</v>
      </c>
      <c r="C47" s="3"/>
      <c r="D47" s="3"/>
      <c r="E47" s="3"/>
      <c r="F47" s="3"/>
      <c r="G47" s="3"/>
    </row>
    <row r="48" spans="1:7" ht="3.75" customHeight="1">
      <c r="A48" s="10"/>
      <c r="B48" s="10"/>
      <c r="C48" s="10"/>
      <c r="D48" s="10"/>
      <c r="E48" s="10"/>
      <c r="F48" s="10"/>
      <c r="G48" s="10"/>
    </row>
  </sheetData>
  <mergeCells count="7">
    <mergeCell ref="B20:G23"/>
    <mergeCell ref="A29:A34"/>
    <mergeCell ref="A43:A47"/>
    <mergeCell ref="A36:A41"/>
    <mergeCell ref="A3:A10"/>
    <mergeCell ref="A12:A18"/>
    <mergeCell ref="A20:A27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tabSelected="1" zoomScale="70" zoomScaleNormal="70" workbookViewId="0">
      <selection activeCell="O23" sqref="O23:U23"/>
    </sheetView>
  </sheetViews>
  <sheetFormatPr defaultRowHeight="15"/>
  <sheetData>
    <row r="1" spans="1:21">
      <c r="A1" s="37" t="s">
        <v>94</v>
      </c>
      <c r="B1" s="37"/>
      <c r="C1" s="37"/>
      <c r="D1" s="37"/>
      <c r="E1" s="37"/>
      <c r="F1" s="37"/>
      <c r="G1" s="37"/>
      <c r="H1" s="37" t="s">
        <v>95</v>
      </c>
      <c r="I1" s="37"/>
      <c r="J1" s="37"/>
      <c r="K1" s="37"/>
      <c r="L1" s="37"/>
      <c r="M1" s="37"/>
      <c r="N1" s="37"/>
      <c r="O1" s="37" t="s">
        <v>100</v>
      </c>
      <c r="P1" s="37"/>
      <c r="Q1" s="37"/>
      <c r="R1" s="37"/>
      <c r="S1" s="37"/>
      <c r="T1" s="37"/>
      <c r="U1" s="37"/>
    </row>
    <row r="2" spans="1:21">
      <c r="A2" s="38" t="s">
        <v>99</v>
      </c>
      <c r="B2" s="39"/>
      <c r="C2" s="39"/>
      <c r="D2" s="39"/>
      <c r="E2" s="39"/>
      <c r="F2" s="39"/>
      <c r="G2" s="40"/>
      <c r="H2" s="38" t="s">
        <v>102</v>
      </c>
      <c r="I2" s="39"/>
      <c r="J2" s="39"/>
      <c r="K2" s="39"/>
      <c r="L2" s="39"/>
      <c r="M2" s="39"/>
      <c r="N2" s="40"/>
      <c r="O2" s="38"/>
      <c r="P2" s="39"/>
      <c r="Q2" s="39"/>
      <c r="R2" s="39"/>
      <c r="S2" s="39"/>
      <c r="T2" s="39"/>
      <c r="U2" s="40"/>
    </row>
    <row r="3" spans="1:21">
      <c r="A3" s="41"/>
      <c r="B3" s="42"/>
      <c r="C3" s="42"/>
      <c r="D3" s="42"/>
      <c r="E3" s="42"/>
      <c r="F3" s="42"/>
      <c r="G3" s="43"/>
      <c r="H3" s="41"/>
      <c r="I3" s="42"/>
      <c r="J3" s="42"/>
      <c r="K3" s="42"/>
      <c r="L3" s="42"/>
      <c r="M3" s="42"/>
      <c r="N3" s="43"/>
      <c r="O3" s="41"/>
      <c r="P3" s="42"/>
      <c r="Q3" s="42"/>
      <c r="R3" s="42"/>
      <c r="S3" s="42"/>
      <c r="T3" s="42"/>
      <c r="U3" s="43"/>
    </row>
    <row r="4" spans="1:21">
      <c r="A4" s="41"/>
      <c r="B4" s="42"/>
      <c r="C4" s="42"/>
      <c r="D4" s="42"/>
      <c r="E4" s="42"/>
      <c r="F4" s="42"/>
      <c r="G4" s="43"/>
      <c r="H4" s="41"/>
      <c r="I4" s="42"/>
      <c r="J4" s="42"/>
      <c r="K4" s="42"/>
      <c r="L4" s="42"/>
      <c r="M4" s="42"/>
      <c r="N4" s="43"/>
      <c r="O4" s="41"/>
      <c r="P4" s="42"/>
      <c r="Q4" s="42"/>
      <c r="R4" s="42"/>
      <c r="S4" s="42"/>
      <c r="T4" s="42"/>
      <c r="U4" s="43"/>
    </row>
    <row r="5" spans="1:21">
      <c r="A5" s="41"/>
      <c r="B5" s="42"/>
      <c r="C5" s="42"/>
      <c r="D5" s="42"/>
      <c r="E5" s="42"/>
      <c r="F5" s="42"/>
      <c r="G5" s="43"/>
      <c r="H5" s="41"/>
      <c r="I5" s="42"/>
      <c r="J5" s="42"/>
      <c r="K5" s="42"/>
      <c r="L5" s="42"/>
      <c r="M5" s="42"/>
      <c r="N5" s="43"/>
      <c r="O5" s="41"/>
      <c r="P5" s="42"/>
      <c r="Q5" s="42"/>
      <c r="R5" s="42"/>
      <c r="S5" s="42"/>
      <c r="T5" s="42"/>
      <c r="U5" s="43"/>
    </row>
    <row r="6" spans="1:21">
      <c r="A6" s="41"/>
      <c r="B6" s="42"/>
      <c r="C6" s="42"/>
      <c r="D6" s="42"/>
      <c r="E6" s="42"/>
      <c r="F6" s="42"/>
      <c r="G6" s="43"/>
      <c r="H6" s="41"/>
      <c r="I6" s="42"/>
      <c r="J6" s="42"/>
      <c r="K6" s="42"/>
      <c r="L6" s="42"/>
      <c r="M6" s="42"/>
      <c r="N6" s="43"/>
      <c r="O6" s="41"/>
      <c r="P6" s="42"/>
      <c r="Q6" s="42"/>
      <c r="R6" s="42"/>
      <c r="S6" s="42"/>
      <c r="T6" s="42"/>
      <c r="U6" s="43"/>
    </row>
    <row r="7" spans="1:21">
      <c r="A7" s="41"/>
      <c r="B7" s="42"/>
      <c r="C7" s="42"/>
      <c r="D7" s="42"/>
      <c r="E7" s="42"/>
      <c r="F7" s="42"/>
      <c r="G7" s="43"/>
      <c r="H7" s="41"/>
      <c r="I7" s="42"/>
      <c r="J7" s="42"/>
      <c r="K7" s="42"/>
      <c r="L7" s="42"/>
      <c r="M7" s="42"/>
      <c r="N7" s="43"/>
      <c r="O7" s="41"/>
      <c r="P7" s="42"/>
      <c r="Q7" s="42"/>
      <c r="R7" s="42"/>
      <c r="S7" s="42"/>
      <c r="T7" s="42"/>
      <c r="U7" s="43"/>
    </row>
    <row r="8" spans="1:21">
      <c r="A8" s="41"/>
      <c r="B8" s="42"/>
      <c r="C8" s="42"/>
      <c r="D8" s="42"/>
      <c r="E8" s="42"/>
      <c r="F8" s="42"/>
      <c r="G8" s="43"/>
      <c r="H8" s="41"/>
      <c r="I8" s="42"/>
      <c r="J8" s="42"/>
      <c r="K8" s="42"/>
      <c r="L8" s="42"/>
      <c r="M8" s="42"/>
      <c r="N8" s="43"/>
      <c r="O8" s="41"/>
      <c r="P8" s="42"/>
      <c r="Q8" s="42"/>
      <c r="R8" s="42"/>
      <c r="S8" s="42"/>
      <c r="T8" s="42"/>
      <c r="U8" s="43"/>
    </row>
    <row r="9" spans="1:21">
      <c r="A9" s="41"/>
      <c r="B9" s="42"/>
      <c r="C9" s="42"/>
      <c r="D9" s="42"/>
      <c r="E9" s="42"/>
      <c r="F9" s="42"/>
      <c r="G9" s="43"/>
      <c r="H9" s="41"/>
      <c r="I9" s="42"/>
      <c r="J9" s="42"/>
      <c r="K9" s="42"/>
      <c r="L9" s="42"/>
      <c r="M9" s="42"/>
      <c r="N9" s="43"/>
      <c r="O9" s="41"/>
      <c r="P9" s="42"/>
      <c r="Q9" s="42"/>
      <c r="R9" s="42"/>
      <c r="S9" s="42"/>
      <c r="T9" s="42"/>
      <c r="U9" s="43"/>
    </row>
    <row r="10" spans="1:21">
      <c r="A10" s="41"/>
      <c r="B10" s="42"/>
      <c r="C10" s="42"/>
      <c r="D10" s="42"/>
      <c r="E10" s="42"/>
      <c r="F10" s="42"/>
      <c r="G10" s="43"/>
      <c r="H10" s="41"/>
      <c r="I10" s="42"/>
      <c r="J10" s="42"/>
      <c r="K10" s="42"/>
      <c r="L10" s="42"/>
      <c r="M10" s="42"/>
      <c r="N10" s="43"/>
      <c r="O10" s="41"/>
      <c r="P10" s="42"/>
      <c r="Q10" s="42"/>
      <c r="R10" s="42"/>
      <c r="S10" s="42"/>
      <c r="T10" s="42"/>
      <c r="U10" s="43"/>
    </row>
    <row r="11" spans="1:21">
      <c r="A11" s="44"/>
      <c r="B11" s="45"/>
      <c r="C11" s="45"/>
      <c r="D11" s="45"/>
      <c r="E11" s="45"/>
      <c r="F11" s="45"/>
      <c r="G11" s="46"/>
      <c r="H11" s="44"/>
      <c r="I11" s="45"/>
      <c r="J11" s="45"/>
      <c r="K11" s="45"/>
      <c r="L11" s="45"/>
      <c r="M11" s="45"/>
      <c r="N11" s="46"/>
      <c r="O11" s="44"/>
      <c r="P11" s="45"/>
      <c r="Q11" s="45"/>
      <c r="R11" s="45"/>
      <c r="S11" s="45"/>
      <c r="T11" s="45"/>
      <c r="U11" s="46"/>
    </row>
    <row r="12" spans="1:21">
      <c r="A12" s="37" t="s">
        <v>96</v>
      </c>
      <c r="B12" s="37"/>
      <c r="C12" s="37"/>
      <c r="D12" s="37"/>
      <c r="E12" s="37"/>
      <c r="F12" s="37"/>
      <c r="G12" s="37"/>
      <c r="H12" s="37" t="s">
        <v>98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spans="1:21">
      <c r="A13" s="38" t="s">
        <v>97</v>
      </c>
      <c r="B13" s="39"/>
      <c r="C13" s="39"/>
      <c r="D13" s="39"/>
      <c r="E13" s="39"/>
      <c r="F13" s="39"/>
      <c r="G13" s="40"/>
      <c r="H13" s="38" t="s">
        <v>101</v>
      </c>
      <c r="I13" s="39"/>
      <c r="J13" s="39"/>
      <c r="K13" s="39"/>
      <c r="L13" s="39"/>
      <c r="M13" s="39"/>
      <c r="N13" s="40"/>
      <c r="O13" s="38"/>
      <c r="P13" s="39"/>
      <c r="Q13" s="39"/>
      <c r="R13" s="39"/>
      <c r="S13" s="39"/>
      <c r="T13" s="39"/>
      <c r="U13" s="40"/>
    </row>
    <row r="14" spans="1:21">
      <c r="A14" s="41"/>
      <c r="B14" s="42"/>
      <c r="C14" s="42"/>
      <c r="D14" s="42"/>
      <c r="E14" s="42"/>
      <c r="F14" s="42"/>
      <c r="G14" s="43"/>
      <c r="H14" s="41"/>
      <c r="I14" s="42"/>
      <c r="J14" s="42"/>
      <c r="K14" s="42"/>
      <c r="L14" s="42"/>
      <c r="M14" s="42"/>
      <c r="N14" s="43"/>
      <c r="O14" s="41"/>
      <c r="P14" s="42"/>
      <c r="Q14" s="42"/>
      <c r="R14" s="42"/>
      <c r="S14" s="42"/>
      <c r="T14" s="42"/>
      <c r="U14" s="43"/>
    </row>
    <row r="15" spans="1:21">
      <c r="A15" s="41"/>
      <c r="B15" s="42"/>
      <c r="C15" s="42"/>
      <c r="D15" s="42"/>
      <c r="E15" s="42"/>
      <c r="F15" s="42"/>
      <c r="G15" s="43"/>
      <c r="H15" s="41"/>
      <c r="I15" s="42"/>
      <c r="J15" s="42"/>
      <c r="K15" s="42"/>
      <c r="L15" s="42"/>
      <c r="M15" s="42"/>
      <c r="N15" s="43"/>
      <c r="O15" s="41"/>
      <c r="P15" s="42"/>
      <c r="Q15" s="42"/>
      <c r="R15" s="42"/>
      <c r="S15" s="42"/>
      <c r="T15" s="42"/>
      <c r="U15" s="43"/>
    </row>
    <row r="16" spans="1:21">
      <c r="A16" s="41"/>
      <c r="B16" s="42"/>
      <c r="C16" s="42"/>
      <c r="D16" s="42"/>
      <c r="E16" s="42"/>
      <c r="F16" s="42"/>
      <c r="G16" s="43"/>
      <c r="H16" s="41"/>
      <c r="I16" s="42"/>
      <c r="J16" s="42"/>
      <c r="K16" s="42"/>
      <c r="L16" s="42"/>
      <c r="M16" s="42"/>
      <c r="N16" s="43"/>
      <c r="O16" s="41"/>
      <c r="P16" s="42"/>
      <c r="Q16" s="42"/>
      <c r="R16" s="42"/>
      <c r="S16" s="42"/>
      <c r="T16" s="42"/>
      <c r="U16" s="43"/>
    </row>
    <row r="17" spans="1:21">
      <c r="A17" s="41"/>
      <c r="B17" s="42"/>
      <c r="C17" s="42"/>
      <c r="D17" s="42"/>
      <c r="E17" s="42"/>
      <c r="F17" s="42"/>
      <c r="G17" s="43"/>
      <c r="H17" s="41"/>
      <c r="I17" s="42"/>
      <c r="J17" s="42"/>
      <c r="K17" s="42"/>
      <c r="L17" s="42"/>
      <c r="M17" s="42"/>
      <c r="N17" s="43"/>
      <c r="O17" s="41"/>
      <c r="P17" s="42"/>
      <c r="Q17" s="42"/>
      <c r="R17" s="42"/>
      <c r="S17" s="42"/>
      <c r="T17" s="42"/>
      <c r="U17" s="43"/>
    </row>
    <row r="18" spans="1:21">
      <c r="A18" s="41"/>
      <c r="B18" s="42"/>
      <c r="C18" s="42"/>
      <c r="D18" s="42"/>
      <c r="E18" s="42"/>
      <c r="F18" s="42"/>
      <c r="G18" s="43"/>
      <c r="H18" s="41"/>
      <c r="I18" s="42"/>
      <c r="J18" s="42"/>
      <c r="K18" s="42"/>
      <c r="L18" s="42"/>
      <c r="M18" s="42"/>
      <c r="N18" s="43"/>
      <c r="O18" s="41"/>
      <c r="P18" s="42"/>
      <c r="Q18" s="42"/>
      <c r="R18" s="42"/>
      <c r="S18" s="42"/>
      <c r="T18" s="42"/>
      <c r="U18" s="43"/>
    </row>
    <row r="19" spans="1:21">
      <c r="A19" s="41"/>
      <c r="B19" s="42"/>
      <c r="C19" s="42"/>
      <c r="D19" s="42"/>
      <c r="E19" s="42"/>
      <c r="F19" s="42"/>
      <c r="G19" s="43"/>
      <c r="H19" s="41"/>
      <c r="I19" s="42"/>
      <c r="J19" s="42"/>
      <c r="K19" s="42"/>
      <c r="L19" s="42"/>
      <c r="M19" s="42"/>
      <c r="N19" s="43"/>
      <c r="O19" s="41"/>
      <c r="P19" s="42"/>
      <c r="Q19" s="42"/>
      <c r="R19" s="42"/>
      <c r="S19" s="42"/>
      <c r="T19" s="42"/>
      <c r="U19" s="43"/>
    </row>
    <row r="20" spans="1:21">
      <c r="A20" s="41"/>
      <c r="B20" s="42"/>
      <c r="C20" s="42"/>
      <c r="D20" s="42"/>
      <c r="E20" s="42"/>
      <c r="F20" s="42"/>
      <c r="G20" s="43"/>
      <c r="H20" s="41"/>
      <c r="I20" s="42"/>
      <c r="J20" s="42"/>
      <c r="K20" s="42"/>
      <c r="L20" s="42"/>
      <c r="M20" s="42"/>
      <c r="N20" s="43"/>
      <c r="O20" s="41"/>
      <c r="P20" s="42"/>
      <c r="Q20" s="42"/>
      <c r="R20" s="42"/>
      <c r="S20" s="42"/>
      <c r="T20" s="42"/>
      <c r="U20" s="43"/>
    </row>
    <row r="21" spans="1:21">
      <c r="A21" s="41"/>
      <c r="B21" s="42"/>
      <c r="C21" s="42"/>
      <c r="D21" s="42"/>
      <c r="E21" s="42"/>
      <c r="F21" s="42"/>
      <c r="G21" s="43"/>
      <c r="H21" s="41"/>
      <c r="I21" s="42"/>
      <c r="J21" s="42"/>
      <c r="K21" s="42"/>
      <c r="L21" s="42"/>
      <c r="M21" s="42"/>
      <c r="N21" s="43"/>
      <c r="O21" s="41"/>
      <c r="P21" s="42"/>
      <c r="Q21" s="42"/>
      <c r="R21" s="42"/>
      <c r="S21" s="42"/>
      <c r="T21" s="42"/>
      <c r="U21" s="43"/>
    </row>
    <row r="22" spans="1:21">
      <c r="A22" s="44"/>
      <c r="B22" s="45"/>
      <c r="C22" s="45"/>
      <c r="D22" s="45"/>
      <c r="E22" s="45"/>
      <c r="F22" s="45"/>
      <c r="G22" s="46"/>
      <c r="H22" s="44"/>
      <c r="I22" s="45"/>
      <c r="J22" s="45"/>
      <c r="K22" s="45"/>
      <c r="L22" s="45"/>
      <c r="M22" s="45"/>
      <c r="N22" s="46"/>
      <c r="O22" s="44"/>
      <c r="P22" s="45"/>
      <c r="Q22" s="45"/>
      <c r="R22" s="45"/>
      <c r="S22" s="45"/>
      <c r="T22" s="45"/>
      <c r="U22" s="46"/>
    </row>
    <row r="23" spans="1:2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spans="1:21">
      <c r="A24" s="38"/>
      <c r="B24" s="39"/>
      <c r="C24" s="39"/>
      <c r="D24" s="39"/>
      <c r="E24" s="39"/>
      <c r="F24" s="39"/>
      <c r="G24" s="40"/>
      <c r="H24" s="38"/>
      <c r="I24" s="39"/>
      <c r="J24" s="39"/>
      <c r="K24" s="39"/>
      <c r="L24" s="39"/>
      <c r="M24" s="39"/>
      <c r="N24" s="40"/>
      <c r="O24" s="38"/>
      <c r="P24" s="39"/>
      <c r="Q24" s="39"/>
      <c r="R24" s="39"/>
      <c r="S24" s="39"/>
      <c r="T24" s="39"/>
      <c r="U24" s="40"/>
    </row>
    <row r="25" spans="1:21">
      <c r="A25" s="41"/>
      <c r="B25" s="42"/>
      <c r="C25" s="42"/>
      <c r="D25" s="42"/>
      <c r="E25" s="42"/>
      <c r="F25" s="42"/>
      <c r="G25" s="43"/>
      <c r="H25" s="41"/>
      <c r="I25" s="42"/>
      <c r="J25" s="42"/>
      <c r="K25" s="42"/>
      <c r="L25" s="42"/>
      <c r="M25" s="42"/>
      <c r="N25" s="43"/>
      <c r="O25" s="41"/>
      <c r="P25" s="42"/>
      <c r="Q25" s="42"/>
      <c r="R25" s="42"/>
      <c r="S25" s="42"/>
      <c r="T25" s="42"/>
      <c r="U25" s="43"/>
    </row>
    <row r="26" spans="1:21">
      <c r="A26" s="41"/>
      <c r="B26" s="42"/>
      <c r="C26" s="42"/>
      <c r="D26" s="42"/>
      <c r="E26" s="42"/>
      <c r="F26" s="42"/>
      <c r="G26" s="43"/>
      <c r="H26" s="41"/>
      <c r="I26" s="42"/>
      <c r="J26" s="42"/>
      <c r="K26" s="42"/>
      <c r="L26" s="42"/>
      <c r="M26" s="42"/>
      <c r="N26" s="43"/>
      <c r="O26" s="41"/>
      <c r="P26" s="42"/>
      <c r="Q26" s="42"/>
      <c r="R26" s="42"/>
      <c r="S26" s="42"/>
      <c r="T26" s="42"/>
      <c r="U26" s="43"/>
    </row>
    <row r="27" spans="1:21">
      <c r="A27" s="41"/>
      <c r="B27" s="42"/>
      <c r="C27" s="42"/>
      <c r="D27" s="42"/>
      <c r="E27" s="42"/>
      <c r="F27" s="42"/>
      <c r="G27" s="43"/>
      <c r="H27" s="41"/>
      <c r="I27" s="42"/>
      <c r="J27" s="42"/>
      <c r="K27" s="42"/>
      <c r="L27" s="42"/>
      <c r="M27" s="42"/>
      <c r="N27" s="43"/>
      <c r="O27" s="41"/>
      <c r="P27" s="42"/>
      <c r="Q27" s="42"/>
      <c r="R27" s="42"/>
      <c r="S27" s="42"/>
      <c r="T27" s="42"/>
      <c r="U27" s="43"/>
    </row>
    <row r="28" spans="1:21">
      <c r="A28" s="41"/>
      <c r="B28" s="42"/>
      <c r="C28" s="42"/>
      <c r="D28" s="42"/>
      <c r="E28" s="42"/>
      <c r="F28" s="42"/>
      <c r="G28" s="43"/>
      <c r="H28" s="41"/>
      <c r="I28" s="42"/>
      <c r="J28" s="42"/>
      <c r="K28" s="42"/>
      <c r="L28" s="42"/>
      <c r="M28" s="42"/>
      <c r="N28" s="43"/>
      <c r="O28" s="41"/>
      <c r="P28" s="42"/>
      <c r="Q28" s="42"/>
      <c r="R28" s="42"/>
      <c r="S28" s="42"/>
      <c r="T28" s="42"/>
      <c r="U28" s="43"/>
    </row>
    <row r="29" spans="1:21">
      <c r="A29" s="41"/>
      <c r="B29" s="42"/>
      <c r="C29" s="42"/>
      <c r="D29" s="42"/>
      <c r="E29" s="42"/>
      <c r="F29" s="42"/>
      <c r="G29" s="43"/>
      <c r="H29" s="41"/>
      <c r="I29" s="42"/>
      <c r="J29" s="42"/>
      <c r="K29" s="42"/>
      <c r="L29" s="42"/>
      <c r="M29" s="42"/>
      <c r="N29" s="43"/>
      <c r="O29" s="41"/>
      <c r="P29" s="42"/>
      <c r="Q29" s="42"/>
      <c r="R29" s="42"/>
      <c r="S29" s="42"/>
      <c r="T29" s="42"/>
      <c r="U29" s="43"/>
    </row>
    <row r="30" spans="1:21">
      <c r="A30" s="41"/>
      <c r="B30" s="42"/>
      <c r="C30" s="42"/>
      <c r="D30" s="42"/>
      <c r="E30" s="42"/>
      <c r="F30" s="42"/>
      <c r="G30" s="43"/>
      <c r="H30" s="41"/>
      <c r="I30" s="42"/>
      <c r="J30" s="42"/>
      <c r="K30" s="42"/>
      <c r="L30" s="42"/>
      <c r="M30" s="42"/>
      <c r="N30" s="43"/>
      <c r="O30" s="41"/>
      <c r="P30" s="42"/>
      <c r="Q30" s="42"/>
      <c r="R30" s="42"/>
      <c r="S30" s="42"/>
      <c r="T30" s="42"/>
      <c r="U30" s="43"/>
    </row>
    <row r="31" spans="1:21">
      <c r="A31" s="41"/>
      <c r="B31" s="42"/>
      <c r="C31" s="42"/>
      <c r="D31" s="42"/>
      <c r="E31" s="42"/>
      <c r="F31" s="42"/>
      <c r="G31" s="43"/>
      <c r="H31" s="41"/>
      <c r="I31" s="42"/>
      <c r="J31" s="42"/>
      <c r="K31" s="42"/>
      <c r="L31" s="42"/>
      <c r="M31" s="42"/>
      <c r="N31" s="43"/>
      <c r="O31" s="41"/>
      <c r="P31" s="42"/>
      <c r="Q31" s="42"/>
      <c r="R31" s="42"/>
      <c r="S31" s="42"/>
      <c r="T31" s="42"/>
      <c r="U31" s="43"/>
    </row>
    <row r="32" spans="1:21">
      <c r="A32" s="41"/>
      <c r="B32" s="42"/>
      <c r="C32" s="42"/>
      <c r="D32" s="42"/>
      <c r="E32" s="42"/>
      <c r="F32" s="42"/>
      <c r="G32" s="43"/>
      <c r="H32" s="41"/>
      <c r="I32" s="42"/>
      <c r="J32" s="42"/>
      <c r="K32" s="42"/>
      <c r="L32" s="42"/>
      <c r="M32" s="42"/>
      <c r="N32" s="43"/>
      <c r="O32" s="41"/>
      <c r="P32" s="42"/>
      <c r="Q32" s="42"/>
      <c r="R32" s="42"/>
      <c r="S32" s="42"/>
      <c r="T32" s="42"/>
      <c r="U32" s="43"/>
    </row>
    <row r="33" spans="1:21">
      <c r="A33" s="44"/>
      <c r="B33" s="45"/>
      <c r="C33" s="45"/>
      <c r="D33" s="45"/>
      <c r="E33" s="45"/>
      <c r="F33" s="45"/>
      <c r="G33" s="46"/>
      <c r="H33" s="44"/>
      <c r="I33" s="45"/>
      <c r="J33" s="45"/>
      <c r="K33" s="45"/>
      <c r="L33" s="45"/>
      <c r="M33" s="45"/>
      <c r="N33" s="46"/>
      <c r="O33" s="44"/>
      <c r="P33" s="45"/>
      <c r="Q33" s="45"/>
      <c r="R33" s="45"/>
      <c r="S33" s="45"/>
      <c r="T33" s="45"/>
      <c r="U33" s="46"/>
    </row>
  </sheetData>
  <mergeCells count="18">
    <mergeCell ref="A24:G33"/>
    <mergeCell ref="H23:N23"/>
    <mergeCell ref="H24:N33"/>
    <mergeCell ref="O23:U23"/>
    <mergeCell ref="O24:U33"/>
    <mergeCell ref="O1:U1"/>
    <mergeCell ref="O2:U11"/>
    <mergeCell ref="O12:U12"/>
    <mergeCell ref="O13:U22"/>
    <mergeCell ref="A23:G23"/>
    <mergeCell ref="A2:G11"/>
    <mergeCell ref="A1:G1"/>
    <mergeCell ref="H1:N1"/>
    <mergeCell ref="H2:N11"/>
    <mergeCell ref="A12:G12"/>
    <mergeCell ref="H12:N12"/>
    <mergeCell ref="A13:G22"/>
    <mergeCell ref="H13:N22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selection activeCell="I8" sqref="I8"/>
    </sheetView>
  </sheetViews>
  <sheetFormatPr defaultRowHeight="1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>
      <c r="A1" s="12" t="s">
        <v>64</v>
      </c>
      <c r="B1" s="13">
        <v>0.1</v>
      </c>
      <c r="C1" s="14" t="s">
        <v>65</v>
      </c>
      <c r="D1" s="15">
        <f>B1*10^3</f>
        <v>100</v>
      </c>
      <c r="E1" s="15" t="s">
        <v>66</v>
      </c>
      <c r="F1" s="16">
        <f>D1*10^3</f>
        <v>100000</v>
      </c>
      <c r="G1" s="16" t="s">
        <v>67</v>
      </c>
      <c r="H1" s="17">
        <f>D1*10^6</f>
        <v>100000000</v>
      </c>
      <c r="I1" s="17" t="s">
        <v>68</v>
      </c>
      <c r="S1" t="s">
        <v>65</v>
      </c>
    </row>
    <row r="2" spans="1:19">
      <c r="A2" s="12" t="s">
        <v>69</v>
      </c>
      <c r="B2" s="14">
        <f>1/B1</f>
        <v>10</v>
      </c>
      <c r="C2" s="14" t="s">
        <v>70</v>
      </c>
      <c r="D2" s="15">
        <f>B2/10^3</f>
        <v>0.01</v>
      </c>
      <c r="E2" s="15" t="s">
        <v>71</v>
      </c>
      <c r="F2" s="16">
        <f>B2/10^6</f>
        <v>1.0000000000000001E-5</v>
      </c>
      <c r="G2" s="16" t="s">
        <v>72</v>
      </c>
      <c r="H2" s="17">
        <f>F2/10^3</f>
        <v>1E-8</v>
      </c>
      <c r="I2" s="17" t="s">
        <v>73</v>
      </c>
      <c r="L2" s="18" t="s">
        <v>74</v>
      </c>
      <c r="M2" s="18" t="s">
        <v>75</v>
      </c>
      <c r="N2" s="18"/>
      <c r="O2" s="18"/>
    </row>
    <row r="3" spans="1:19">
      <c r="A3" s="12" t="s">
        <v>76</v>
      </c>
      <c r="B3" s="19">
        <f>(F3*10^6)</f>
        <v>80000000</v>
      </c>
      <c r="C3" s="19" t="s">
        <v>70</v>
      </c>
      <c r="D3" s="20">
        <f>B3/10^3</f>
        <v>80000</v>
      </c>
      <c r="E3" s="20" t="s">
        <v>71</v>
      </c>
      <c r="F3" s="13">
        <v>80</v>
      </c>
      <c r="G3" s="21" t="s">
        <v>72</v>
      </c>
      <c r="H3" s="22">
        <f>F3/10^3</f>
        <v>0.08</v>
      </c>
      <c r="I3" s="22" t="s">
        <v>77</v>
      </c>
      <c r="L3" s="18" t="s">
        <v>78</v>
      </c>
      <c r="M3" s="18" t="s">
        <v>79</v>
      </c>
      <c r="N3" s="18"/>
      <c r="O3" s="18"/>
    </row>
    <row r="4" spans="1:19">
      <c r="A4" s="12" t="s">
        <v>80</v>
      </c>
      <c r="B4" s="23">
        <f>1/B3</f>
        <v>1.2499999999999999E-8</v>
      </c>
      <c r="C4" s="23" t="s">
        <v>65</v>
      </c>
      <c r="D4" s="24">
        <f>B4*10^3</f>
        <v>1.2499999999999999E-5</v>
      </c>
      <c r="E4" s="24" t="s">
        <v>66</v>
      </c>
      <c r="F4" s="25">
        <f>D4*10^3</f>
        <v>1.2499999999999999E-2</v>
      </c>
      <c r="G4" s="25" t="s">
        <v>67</v>
      </c>
      <c r="H4" s="26">
        <f>B4*10^9</f>
        <v>12.5</v>
      </c>
      <c r="I4" s="26" t="s">
        <v>68</v>
      </c>
      <c r="L4" s="18" t="s">
        <v>81</v>
      </c>
      <c r="M4" s="18" t="s">
        <v>82</v>
      </c>
      <c r="N4" s="18"/>
      <c r="O4" s="18"/>
    </row>
    <row r="5" spans="1:19">
      <c r="H5">
        <f>1/B3*10^9</f>
        <v>12.5</v>
      </c>
    </row>
    <row r="6" spans="1:19">
      <c r="A6" s="27" t="s">
        <v>83</v>
      </c>
      <c r="B6" s="28">
        <f>(H1/H4)-1</f>
        <v>7999999</v>
      </c>
      <c r="C6" s="29"/>
      <c r="D6" s="29"/>
      <c r="E6" t="s">
        <v>84</v>
      </c>
      <c r="F6">
        <f>F7*1000/F8</f>
        <v>312.5</v>
      </c>
    </row>
    <row r="7" spans="1:19">
      <c r="A7" s="27" t="s">
        <v>85</v>
      </c>
      <c r="B7" s="28" t="str">
        <f>DEC2HEX(B6)</f>
        <v>7A11FF</v>
      </c>
      <c r="E7" t="s">
        <v>86</v>
      </c>
      <c r="F7">
        <v>5000</v>
      </c>
      <c r="H7" s="30"/>
    </row>
    <row r="8" spans="1:19">
      <c r="E8" t="s">
        <v>87</v>
      </c>
      <c r="F8">
        <v>16000</v>
      </c>
    </row>
    <row r="9" spans="1:19">
      <c r="A9" s="31" t="s">
        <v>88</v>
      </c>
      <c r="B9">
        <v>7999900</v>
      </c>
    </row>
    <row r="12" spans="1:19" ht="15.75">
      <c r="A12" s="32" t="s">
        <v>89</v>
      </c>
    </row>
    <row r="13" spans="1:19" ht="15.75">
      <c r="A13" s="32" t="s">
        <v>90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 Map</vt:lpstr>
      <vt:lpstr>TODO</vt:lpstr>
      <vt:lpstr>Timer Reload Value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2017-04-10T21:14:08Z</dcterms:modified>
</cp:coreProperties>
</file>