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n Map" sheetId="1" state="visible" r:id="rId2"/>
    <sheet name="TODO" sheetId="2" state="visible" r:id="rId3"/>
    <sheet name="Timer Reload Value" sheetId="3" state="visible" r:id="rId4"/>
    <sheet name="Sheet3" sheetId="4" state="visible" r:id="rId5"/>
  </sheets>
  <externalReferences>
    <externalReference r:id="rId6"/>
  </externalReferences>
  <definedNames>
    <definedName function="false" hidden="false" name="R_1" vbProcedure="false">'[1]Light sensor #1'!$D$1</definedName>
    <definedName function="false" hidden="false" name="R_2" vbProcedure="false">'[1]Light sensor #1'!$D$2</definedName>
    <definedName function="false" hidden="false" name="R_3" vbProcedure="false">'[1]Light sensor #1'!$D$3</definedName>
    <definedName function="false" hidden="false" name="R_4" vbProcedure="false">'[1]Light sensor #1'!$D$4</definedName>
    <definedName function="false" hidden="false" name="V_in" vbProcedure="false">'[1]Light sensor #1'!$B$5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<sst xmlns="http://schemas.openxmlformats.org/spreadsheetml/2006/main" count="129" uniqueCount="103">
  <si>
    <t xml:space="preserve">Port / Pin</t>
  </si>
  <si>
    <t xml:space="preserve">Direction</t>
  </si>
  <si>
    <t xml:space="preserve">Type</t>
  </si>
  <si>
    <t xml:space="preserve">Function Description</t>
  </si>
  <si>
    <t xml:space="preserve">On device</t>
  </si>
  <si>
    <t xml:space="preserve">Wire color</t>
  </si>
  <si>
    <t xml:space="preserve">A</t>
  </si>
  <si>
    <t xml:space="preserve">PA0</t>
  </si>
  <si>
    <t xml:space="preserve">Rx</t>
  </si>
  <si>
    <t xml:space="preserve">UART0 RX</t>
  </si>
  <si>
    <t xml:space="preserve">Serial comunication through USB with PC, for debugging</t>
  </si>
  <si>
    <t xml:space="preserve">N/A</t>
  </si>
  <si>
    <t xml:space="preserve">PA1</t>
  </si>
  <si>
    <t xml:space="preserve">Tx</t>
  </si>
  <si>
    <t xml:space="preserve">UART0 TX</t>
  </si>
  <si>
    <t xml:space="preserve">PA2</t>
  </si>
  <si>
    <t xml:space="preserve">PA3</t>
  </si>
  <si>
    <t xml:space="preserve">PA4</t>
  </si>
  <si>
    <t xml:space="preserve">PA5</t>
  </si>
  <si>
    <t xml:space="preserve">PA6</t>
  </si>
  <si>
    <t xml:space="preserve">PA7</t>
  </si>
  <si>
    <t xml:space="preserve">B</t>
  </si>
  <si>
    <t xml:space="preserve">PB0</t>
  </si>
  <si>
    <t xml:space="preserve">PB1</t>
  </si>
  <si>
    <t xml:space="preserve">PB2</t>
  </si>
  <si>
    <t xml:space="preserve">PB3</t>
  </si>
  <si>
    <t xml:space="preserve">PB4</t>
  </si>
  <si>
    <t xml:space="preserve">PB5</t>
  </si>
  <si>
    <t xml:space="preserve">PB6</t>
  </si>
  <si>
    <t xml:space="preserve">C</t>
  </si>
  <si>
    <t xml:space="preserve">Do not use</t>
  </si>
  <si>
    <t xml:space="preserve">PC4</t>
  </si>
  <si>
    <t xml:space="preserve">PC5</t>
  </si>
  <si>
    <t xml:space="preserve">PC6</t>
  </si>
  <si>
    <t xml:space="preserve">Input</t>
  </si>
  <si>
    <t xml:space="preserve">GPIO Input</t>
  </si>
  <si>
    <t xml:space="preserve">Rising edge interrupt for PIR A trigger</t>
  </si>
  <si>
    <t xml:space="preserve">OUT</t>
  </si>
  <si>
    <t xml:space="preserve">TBD</t>
  </si>
  <si>
    <t xml:space="preserve">PC7</t>
  </si>
  <si>
    <t xml:space="preserve">Rising edge interrupt for PIR B trigger</t>
  </si>
  <si>
    <t xml:space="preserve">D</t>
  </si>
  <si>
    <t xml:space="preserve">PD0</t>
  </si>
  <si>
    <t xml:space="preserve">PD1</t>
  </si>
  <si>
    <t xml:space="preserve">PD2</t>
  </si>
  <si>
    <t xml:space="preserve">PD3</t>
  </si>
  <si>
    <t xml:space="preserve">PD6</t>
  </si>
  <si>
    <t xml:space="preserve">UART2 RX</t>
  </si>
  <si>
    <t xml:space="preserve">Serial comunication with GSM module</t>
  </si>
  <si>
    <t xml:space="preserve">PD7</t>
  </si>
  <si>
    <t xml:space="preserve">UART2 TX</t>
  </si>
  <si>
    <t xml:space="preserve">E</t>
  </si>
  <si>
    <t xml:space="preserve">PE0</t>
  </si>
  <si>
    <t xml:space="preserve">PE1</t>
  </si>
  <si>
    <t xml:space="preserve">Temperature sensor in/out (onewire)</t>
  </si>
  <si>
    <t xml:space="preserve">PE2</t>
  </si>
  <si>
    <t xml:space="preserve">Load cell input (DOUT)</t>
  </si>
  <si>
    <t xml:space="preserve">PE3</t>
  </si>
  <si>
    <t xml:space="preserve">Load cell output (SLK)</t>
  </si>
  <si>
    <t xml:space="preserve">PE4</t>
  </si>
  <si>
    <t xml:space="preserve">PE5</t>
  </si>
  <si>
    <t xml:space="preserve">F</t>
  </si>
  <si>
    <t xml:space="preserve">PF0 (SW 2)</t>
  </si>
  <si>
    <t xml:space="preserve">PF1 (Red LED)</t>
  </si>
  <si>
    <t xml:space="preserve">PF2 ( Blue LED)</t>
  </si>
  <si>
    <t xml:space="preserve">PF3 (Green LED)</t>
  </si>
  <si>
    <t xml:space="preserve">PF4 (SW1)</t>
  </si>
  <si>
    <t xml:space="preserve">GSM:</t>
  </si>
  <si>
    <t xml:space="preserve">PIR</t>
  </si>
  <si>
    <t xml:space="preserve">RFID access</t>
  </si>
  <si>
    <t xml:space="preserve">Test SIM800
Function to Read &amp; Interpret SMS
Enter GSM module in sleep
Add pending SMS messages to FIFO (FIFO to be processed every 10 Seconds)</t>
  </si>
  <si>
    <r>
      <rPr>
        <strike val="true"/>
        <sz val="11"/>
        <color rgb="FF000000"/>
        <rFont val="Calibri"/>
        <family val="2"/>
        <charset val="1"/>
      </rPr>
      <t xml:space="preserve">Shield PIR sensor (with connection to GND)
</t>
    </r>
    <r>
      <rPr>
        <sz val="11"/>
        <color rgb="FF000000"/>
        <rFont val="Calibri"/>
        <family val="2"/>
        <charset val="1"/>
      </rPr>
      <t xml:space="preserve">Large capacitor on PIR power supply
</t>
    </r>
    <r>
      <rPr>
        <strike val="true"/>
        <sz val="11"/>
        <color rgb="FF000000"/>
        <rFont val="Calibri"/>
        <family val="2"/>
        <charset val="1"/>
      </rPr>
      <t xml:space="preserve">Trigger ALARM only after X nr of PIR triggers within Y seconds</t>
    </r>
  </si>
  <si>
    <t xml:space="preserve">Temperature Sensor:</t>
  </si>
  <si>
    <t xml:space="preserve">Weight Sensor:</t>
  </si>
  <si>
    <t xml:space="preserve">Driver</t>
  </si>
  <si>
    <t xml:space="preserve">Trigger SMS warning</t>
  </si>
  <si>
    <t xml:space="preserve">required period</t>
  </si>
  <si>
    <t xml:space="preserve">s</t>
  </si>
  <si>
    <t xml:space="preserve">ms</t>
  </si>
  <si>
    <t xml:space="preserve">us</t>
  </si>
  <si>
    <t xml:space="preserve">ns</t>
  </si>
  <si>
    <t xml:space="preserve">req freq</t>
  </si>
  <si>
    <t xml:space="preserve">Hz</t>
  </si>
  <si>
    <t xml:space="preserve">kHz</t>
  </si>
  <si>
    <t xml:space="preserve">MHz</t>
  </si>
  <si>
    <t xml:space="preserve">Ghz</t>
  </si>
  <si>
    <t xml:space="preserve">1Hz = 1/s</t>
  </si>
  <si>
    <t xml:space="preserve">onece / 1 second</t>
  </si>
  <si>
    <t xml:space="preserve">bus clock</t>
  </si>
  <si>
    <t xml:space="preserve">GHz</t>
  </si>
  <si>
    <t xml:space="preserve">100Hz =  100/s</t>
  </si>
  <si>
    <t xml:space="preserve">100 times / 1 second</t>
  </si>
  <si>
    <t xml:space="preserve">bus cycle duration</t>
  </si>
  <si>
    <t xml:space="preserve">80 MHz</t>
  </si>
  <si>
    <t xml:space="preserve">80*10^6 times / second</t>
  </si>
  <si>
    <t xml:space="preserve">Reload Value DEC</t>
  </si>
  <si>
    <t xml:space="preserve">Period ms</t>
  </si>
  <si>
    <t xml:space="preserve">Reload Value HEX</t>
  </si>
  <si>
    <t xml:space="preserve">Reload value</t>
  </si>
  <si>
    <t xml:space="preserve">Clock KHz</t>
  </si>
  <si>
    <t xml:space="preserve">Input datas</t>
  </si>
  <si>
    <r>
      <rPr>
        <sz val="12"/>
        <color rgb="FF3C3C3C"/>
        <rFont val="Verdana"/>
        <family val="2"/>
        <charset val="238"/>
      </rPr>
      <t xml:space="preserve">Assume the bus clock is 80 MHz. What do I write into the </t>
    </r>
    <r>
      <rPr>
        <b val="true"/>
        <sz val="12"/>
        <color rgb="FF3C3C3C"/>
        <rFont val="Verdana"/>
        <family val="2"/>
        <charset val="238"/>
      </rPr>
      <t xml:space="preserve">RELOAD</t>
    </r>
    <r>
      <rPr>
        <sz val="12"/>
        <color rgb="FF3C3C3C"/>
        <rFont val="Verdana"/>
        <family val="2"/>
        <charset val="238"/>
      </rPr>
      <t xml:space="preserve"> register if I wish to interrupt at 10 kHz (every 0.1ms)?</t>
    </r>
  </si>
  <si>
    <r>
      <rPr>
        <sz val="12"/>
        <color rgb="FF3C3C3C"/>
        <rFont val="Verdana"/>
        <family val="2"/>
        <charset val="238"/>
      </rPr>
      <t xml:space="preserve">First convert 0.1ms to 100,000ns. The interrupt period will be (</t>
    </r>
    <r>
      <rPr>
        <b val="true"/>
        <sz val="12"/>
        <color rgb="FF3C3C3C"/>
        <rFont val="Verdana"/>
        <family val="2"/>
        <charset val="238"/>
      </rPr>
      <t xml:space="preserve">RELOAD</t>
    </r>
    <r>
      <rPr>
        <sz val="12"/>
        <color rgb="FF3C3C3C"/>
        <rFont val="Verdana"/>
        <family val="2"/>
        <charset val="238"/>
      </rPr>
      <t xml:space="preserve">+1)*12.5ns. So set (</t>
    </r>
    <r>
      <rPr>
        <b val="true"/>
        <sz val="12"/>
        <color rgb="FF3C3C3C"/>
        <rFont val="Verdana"/>
        <family val="2"/>
        <charset val="238"/>
      </rPr>
      <t xml:space="preserve">RELOAD</t>
    </r>
    <r>
      <rPr>
        <sz val="12"/>
        <color rgb="FF3C3C3C"/>
        <rFont val="Verdana"/>
        <family val="2"/>
        <charset val="238"/>
      </rPr>
      <t xml:space="preserve">+1)*12.5ns=100,000ns. Solving we get (</t>
    </r>
    <r>
      <rPr>
        <b val="true"/>
        <sz val="12"/>
        <color rgb="FF3C3C3C"/>
        <rFont val="Verdana"/>
        <family val="2"/>
        <charset val="238"/>
      </rPr>
      <t xml:space="preserve">RELOAD</t>
    </r>
    <r>
      <rPr>
        <sz val="12"/>
        <color rgb="FF3C3C3C"/>
        <rFont val="Verdana"/>
        <family val="2"/>
        <charset val="238"/>
      </rPr>
      <t xml:space="preserve">+1)=8,000, or </t>
    </r>
    <r>
      <rPr>
        <b val="true"/>
        <sz val="12"/>
        <color rgb="FF3C3C3C"/>
        <rFont val="Verdana"/>
        <family val="2"/>
        <charset val="238"/>
      </rPr>
      <t xml:space="preserve">RELOAD</t>
    </r>
    <r>
      <rPr>
        <sz val="12"/>
        <color rgb="FF3C3C3C"/>
        <rFont val="Verdana"/>
        <family val="2"/>
        <charset val="238"/>
      </rPr>
      <t xml:space="preserve">=7,999.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</si>
</sst>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20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238"/>
    </font>
    <font>
      <b val="true"/>
      <sz val="11"/>
      <color rgb="FFFFFFFF"/>
      <name val="Calibri"/>
      <family val="2"/>
      <charset val="238"/>
    </font>
    <font>
      <sz val="11"/>
      <name val="Calibri"/>
      <family val="2"/>
      <charset val="1"/>
    </font>
    <font>
      <sz val="12"/>
      <color rgb="FF3C3C3C"/>
      <name val="Verdana"/>
      <family val="2"/>
      <charset val="238"/>
    </font>
    <font>
      <b val="true"/>
      <sz val="12"/>
      <color rgb="FF3C3C3C"/>
      <name val="Verdana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D7E4BD"/>
      </patternFill>
    </fill>
    <fill>
      <patternFill patternType="solid">
        <fgColor rgb="FFFFCCCC"/>
        <bgColor rgb="FFFCD5B5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D0D0D"/>
      </patternFill>
    </fill>
    <fill>
      <patternFill patternType="solid">
        <fgColor rgb="FF808080"/>
        <bgColor rgb="FF77933C"/>
      </patternFill>
    </fill>
    <fill>
      <patternFill patternType="solid">
        <fgColor rgb="FFDDDDDD"/>
        <bgColor rgb="FFD9D9D9"/>
      </patternFill>
    </fill>
    <fill>
      <patternFill patternType="solid">
        <fgColor rgb="FFF2F2F2"/>
        <bgColor rgb="FFFFFFFF"/>
      </patternFill>
    </fill>
    <fill>
      <patternFill patternType="solid">
        <fgColor rgb="FF0D0D0D"/>
        <bgColor rgb="FF000000"/>
      </patternFill>
    </fill>
    <fill>
      <patternFill patternType="solid">
        <fgColor rgb="FFFF0000"/>
        <bgColor rgb="FFCC0000"/>
      </patternFill>
    </fill>
    <fill>
      <patternFill patternType="solid">
        <fgColor rgb="FF92D050"/>
        <bgColor rgb="FFC3D69B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CC"/>
      </patternFill>
    </fill>
    <fill>
      <patternFill patternType="solid">
        <fgColor rgb="FFE46C0A"/>
        <bgColor rgb="FFFF9900"/>
      </patternFill>
    </fill>
    <fill>
      <patternFill patternType="solid">
        <fgColor rgb="FF31859C"/>
        <bgColor rgb="FF008080"/>
      </patternFill>
    </fill>
    <fill>
      <patternFill patternType="solid">
        <fgColor rgb="FF604A7B"/>
        <bgColor rgb="FF3C3C3C"/>
      </patternFill>
    </fill>
    <fill>
      <patternFill patternType="solid">
        <fgColor rgb="FF77933C"/>
        <bgColor rgb="FF808080"/>
      </patternFill>
    </fill>
    <fill>
      <patternFill patternType="solid">
        <fgColor rgb="FFD9D9D9"/>
        <bgColor rgb="FFDDDDDD"/>
      </patternFill>
    </fill>
    <fill>
      <patternFill patternType="solid">
        <fgColor rgb="FFFAC090"/>
        <bgColor rgb="FFFCD5B5"/>
      </patternFill>
    </fill>
    <fill>
      <patternFill patternType="solid">
        <fgColor rgb="FF93CDDD"/>
        <bgColor rgb="FFB7DEE8"/>
      </patternFill>
    </fill>
    <fill>
      <patternFill patternType="solid">
        <fgColor rgb="FFB3A2C7"/>
        <bgColor rgb="FFCCC1DA"/>
      </patternFill>
    </fill>
    <fill>
      <patternFill patternType="solid">
        <fgColor rgb="FFC3D69B"/>
        <bgColor rgb="FFD7E4BD"/>
      </patternFill>
    </fill>
    <fill>
      <patternFill patternType="solid">
        <fgColor rgb="FFFCD5B5"/>
        <bgColor rgb="FFFFCCCC"/>
      </patternFill>
    </fill>
    <fill>
      <patternFill patternType="solid">
        <fgColor rgb="FFB7DEE8"/>
        <bgColor rgb="FFD9D9D9"/>
      </patternFill>
    </fill>
    <fill>
      <patternFill patternType="solid">
        <fgColor rgb="FFCCC1DA"/>
        <bgColor rgb="FFD9D9D9"/>
      </patternFill>
    </fill>
    <fill>
      <patternFill patternType="solid">
        <fgColor rgb="FFD7E4BD"/>
        <bgColor rgb="FFDDDDDD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CC1DA"/>
      <rgbColor rgb="FF808080"/>
      <rgbColor rgb="FFC3D69B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DDDDDD"/>
      <rgbColor rgb="FF00FFFF"/>
      <rgbColor rgb="FF800080"/>
      <rgbColor rgb="FF800000"/>
      <rgbColor rgb="FF008080"/>
      <rgbColor rgb="FF0000FF"/>
      <rgbColor rgb="FF00B0F0"/>
      <rgbColor rgb="FFB7DEE8"/>
      <rgbColor rgb="FFCCFFCC"/>
      <rgbColor rgb="FFD7E4BD"/>
      <rgbColor rgb="FF93CDDD"/>
      <rgbColor rgb="FFFFCCCC"/>
      <rgbColor rgb="FFB3A2C7"/>
      <rgbColor rgb="FFFAC090"/>
      <rgbColor rgb="FF3366FF"/>
      <rgbColor rgb="FF33CCCC"/>
      <rgbColor rgb="FF92D050"/>
      <rgbColor rgb="FFFCD5B5"/>
      <rgbColor rgb="FFFF9900"/>
      <rgbColor rgb="FFE46C0A"/>
      <rgbColor rgb="FF604A7B"/>
      <rgbColor rgb="FF77933C"/>
      <rgbColor rgb="FF003366"/>
      <rgbColor rgb="FF31859C"/>
      <rgbColor rgb="FF0D0D0D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1_Projects/droidbot/documentation/Droidbo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 Do!!!"/>
      <sheetName val="Sys setup"/>
      <sheetName val="Pin Layout"/>
      <sheetName val="I2C"/>
      <sheetName val="Light sensor #1"/>
      <sheetName val="Light sensor #2"/>
      <sheetName val="SW layout"/>
      <sheetName val="Timer Reload Value"/>
      <sheetName val="Motor calc"/>
      <sheetName val="LCD text test"/>
      <sheetName val="Images Hex Gen"/>
      <sheetName val="Wellcome IMG WIP"/>
      <sheetName val="Font and symbol Hex 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51" activeCellId="0" sqref="D5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15"/>
    <col collapsed="false" customWidth="true" hidden="false" outlineLevel="0" max="3" min="3" style="0" width="13.7"/>
    <col collapsed="false" customWidth="true" hidden="false" outlineLevel="0" max="4" min="4" style="0" width="20.71"/>
    <col collapsed="false" customWidth="true" hidden="false" outlineLevel="0" max="5" min="5" style="0" width="88.86"/>
    <col collapsed="false" customWidth="true" hidden="false" outlineLevel="0" max="6" min="6" style="0" width="11.57"/>
    <col collapsed="false" customWidth="true" hidden="false" outlineLevel="0" max="7" min="7" style="0" width="11.29"/>
    <col collapsed="false" customWidth="true" hidden="false" outlineLevel="0" max="1025" min="8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 customFormat="false" ht="3.75" hidden="false" customHeight="true" outlineLevel="0" collapsed="false">
      <c r="A2" s="3"/>
      <c r="B2" s="3"/>
      <c r="C2" s="3"/>
      <c r="D2" s="3"/>
      <c r="E2" s="3"/>
      <c r="F2" s="3"/>
      <c r="G2" s="3"/>
    </row>
    <row r="3" customFormat="false" ht="15" hidden="false" customHeight="false" outlineLevel="0" collapsed="false">
      <c r="A3" s="4" t="s">
        <v>6</v>
      </c>
      <c r="B3" s="5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11</v>
      </c>
    </row>
    <row r="4" customFormat="false" ht="15" hidden="false" customHeight="false" outlineLevel="0" collapsed="false">
      <c r="A4" s="4"/>
      <c r="B4" s="5" t="s">
        <v>12</v>
      </c>
      <c r="C4" s="6" t="s">
        <v>13</v>
      </c>
      <c r="D4" s="6" t="s">
        <v>14</v>
      </c>
      <c r="E4" s="6" t="s">
        <v>10</v>
      </c>
      <c r="F4" s="6" t="s">
        <v>11</v>
      </c>
      <c r="G4" s="6" t="s">
        <v>11</v>
      </c>
    </row>
    <row r="5" customFormat="false" ht="15" hidden="false" customHeight="false" outlineLevel="0" collapsed="false">
      <c r="A5" s="4"/>
      <c r="B5" s="5" t="s">
        <v>15</v>
      </c>
      <c r="C5" s="5"/>
      <c r="D5" s="5"/>
      <c r="E5" s="6"/>
      <c r="F5" s="6"/>
      <c r="G5" s="6"/>
    </row>
    <row r="6" customFormat="false" ht="15" hidden="false" customHeight="false" outlineLevel="0" collapsed="false">
      <c r="A6" s="4"/>
      <c r="B6" s="5" t="s">
        <v>16</v>
      </c>
      <c r="C6" s="5"/>
      <c r="D6" s="5"/>
      <c r="E6" s="6"/>
      <c r="F6" s="6"/>
      <c r="G6" s="6"/>
    </row>
    <row r="7" customFormat="false" ht="15" hidden="false" customHeight="false" outlineLevel="0" collapsed="false">
      <c r="A7" s="4"/>
      <c r="B7" s="5" t="s">
        <v>17</v>
      </c>
      <c r="C7" s="5"/>
      <c r="D7" s="5"/>
      <c r="E7" s="6"/>
      <c r="F7" s="5"/>
      <c r="G7" s="6"/>
    </row>
    <row r="8" customFormat="false" ht="15" hidden="false" customHeight="false" outlineLevel="0" collapsed="false">
      <c r="A8" s="4"/>
      <c r="B8" s="5" t="s">
        <v>18</v>
      </c>
      <c r="C8" s="5"/>
      <c r="D8" s="5"/>
      <c r="E8" s="6"/>
      <c r="F8" s="6"/>
      <c r="G8" s="6"/>
    </row>
    <row r="9" customFormat="false" ht="15" hidden="false" customHeight="false" outlineLevel="0" collapsed="false">
      <c r="A9" s="4"/>
      <c r="B9" s="5" t="s">
        <v>19</v>
      </c>
      <c r="C9" s="5"/>
      <c r="D9" s="5"/>
      <c r="E9" s="6"/>
      <c r="F9" s="6"/>
      <c r="G9" s="6"/>
    </row>
    <row r="10" customFormat="false" ht="15" hidden="false" customHeight="false" outlineLevel="0" collapsed="false">
      <c r="A10" s="4"/>
      <c r="B10" s="5" t="s">
        <v>20</v>
      </c>
      <c r="C10" s="5"/>
      <c r="D10" s="5"/>
      <c r="E10" s="6"/>
      <c r="F10" s="6"/>
      <c r="G10" s="6"/>
    </row>
    <row r="11" customFormat="false" ht="3.75" hidden="false" customHeight="true" outlineLevel="0" collapsed="false">
      <c r="A11" s="3"/>
      <c r="B11" s="3"/>
      <c r="C11" s="3"/>
      <c r="D11" s="3"/>
      <c r="E11" s="3"/>
      <c r="F11" s="3"/>
      <c r="G11" s="3"/>
    </row>
    <row r="12" customFormat="false" ht="15" hidden="false" customHeight="false" outlineLevel="0" collapsed="false">
      <c r="A12" s="4" t="s">
        <v>21</v>
      </c>
      <c r="B12" s="5" t="s">
        <v>22</v>
      </c>
      <c r="C12" s="7"/>
      <c r="D12" s="7"/>
      <c r="E12" s="7"/>
      <c r="F12" s="5"/>
      <c r="G12" s="5"/>
    </row>
    <row r="13" customFormat="false" ht="15" hidden="false" customHeight="false" outlineLevel="0" collapsed="false">
      <c r="A13" s="4"/>
      <c r="B13" s="5" t="s">
        <v>23</v>
      </c>
      <c r="C13" s="7"/>
      <c r="D13" s="7"/>
      <c r="E13" s="7"/>
      <c r="F13" s="5"/>
      <c r="G13" s="5"/>
    </row>
    <row r="14" customFormat="false" ht="15" hidden="false" customHeight="false" outlineLevel="0" collapsed="false">
      <c r="A14" s="4"/>
      <c r="B14" s="5" t="s">
        <v>24</v>
      </c>
      <c r="C14" s="5"/>
      <c r="D14" s="5"/>
      <c r="E14" s="5"/>
      <c r="F14" s="5"/>
      <c r="G14" s="5"/>
    </row>
    <row r="15" customFormat="false" ht="15" hidden="false" customHeight="false" outlineLevel="0" collapsed="false">
      <c r="A15" s="4"/>
      <c r="B15" s="5" t="s">
        <v>25</v>
      </c>
      <c r="C15" s="8"/>
      <c r="D15" s="5"/>
      <c r="E15" s="5"/>
      <c r="F15" s="5"/>
      <c r="G15" s="5"/>
    </row>
    <row r="16" customFormat="false" ht="15" hidden="false" customHeight="false" outlineLevel="0" collapsed="false">
      <c r="A16" s="4"/>
      <c r="B16" s="5" t="s">
        <v>26</v>
      </c>
      <c r="C16" s="5"/>
      <c r="D16" s="5"/>
      <c r="E16" s="5"/>
      <c r="F16" s="5"/>
      <c r="G16" s="5"/>
    </row>
    <row r="17" customFormat="false" ht="15" hidden="false" customHeight="false" outlineLevel="0" collapsed="false">
      <c r="A17" s="4"/>
      <c r="B17" s="5" t="s">
        <v>27</v>
      </c>
      <c r="C17" s="5"/>
      <c r="D17" s="5"/>
      <c r="E17" s="5"/>
      <c r="F17" s="5"/>
      <c r="G17" s="5"/>
    </row>
    <row r="18" customFormat="false" ht="15" hidden="false" customHeight="false" outlineLevel="0" collapsed="false">
      <c r="A18" s="4"/>
      <c r="B18" s="5" t="s">
        <v>28</v>
      </c>
      <c r="C18" s="5"/>
      <c r="D18" s="5"/>
      <c r="E18" s="5"/>
      <c r="F18" s="5"/>
      <c r="G18" s="5"/>
    </row>
    <row r="19" customFormat="false" ht="3.75" hidden="false" customHeight="true" outlineLevel="0" collapsed="false">
      <c r="A19" s="3"/>
      <c r="B19" s="3"/>
      <c r="C19" s="3"/>
      <c r="D19" s="3"/>
      <c r="E19" s="3"/>
      <c r="F19" s="3"/>
      <c r="G19" s="3"/>
    </row>
    <row r="20" customFormat="false" ht="15" hidden="false" customHeight="false" outlineLevel="0" collapsed="false">
      <c r="A20" s="4" t="s">
        <v>29</v>
      </c>
      <c r="B20" s="9" t="s">
        <v>30</v>
      </c>
      <c r="C20" s="9"/>
      <c r="D20" s="9"/>
      <c r="E20" s="9"/>
      <c r="F20" s="9"/>
      <c r="G20" s="9"/>
    </row>
    <row r="21" customFormat="false" ht="15" hidden="false" customHeight="false" outlineLevel="0" collapsed="false">
      <c r="A21" s="4"/>
      <c r="B21" s="9"/>
      <c r="C21" s="9"/>
      <c r="D21" s="9"/>
      <c r="E21" s="9"/>
      <c r="F21" s="9"/>
      <c r="G21" s="9"/>
    </row>
    <row r="22" customFormat="false" ht="15" hidden="false" customHeight="false" outlineLevel="0" collapsed="false">
      <c r="A22" s="4"/>
      <c r="B22" s="9"/>
      <c r="C22" s="9"/>
      <c r="D22" s="9"/>
      <c r="E22" s="9"/>
      <c r="F22" s="9"/>
      <c r="G22" s="9"/>
    </row>
    <row r="23" customFormat="false" ht="15" hidden="false" customHeight="false" outlineLevel="0" collapsed="false">
      <c r="A23" s="4"/>
      <c r="B23" s="9"/>
      <c r="C23" s="9"/>
      <c r="D23" s="9"/>
      <c r="E23" s="9"/>
      <c r="F23" s="9"/>
      <c r="G23" s="9"/>
    </row>
    <row r="24" customFormat="false" ht="15" hidden="false" customHeight="false" outlineLevel="0" collapsed="false">
      <c r="A24" s="4"/>
      <c r="B24" s="10" t="s">
        <v>31</v>
      </c>
      <c r="C24" s="10"/>
      <c r="D24" s="10"/>
      <c r="E24" s="10"/>
      <c r="F24" s="10"/>
      <c r="G24" s="10"/>
    </row>
    <row r="25" customFormat="false" ht="15" hidden="false" customHeight="false" outlineLevel="0" collapsed="false">
      <c r="A25" s="4"/>
      <c r="B25" s="10" t="s">
        <v>32</v>
      </c>
      <c r="C25" s="10"/>
      <c r="D25" s="10"/>
      <c r="E25" s="10"/>
      <c r="F25" s="10"/>
      <c r="G25" s="10"/>
    </row>
    <row r="26" customFormat="false" ht="15" hidden="false" customHeight="false" outlineLevel="0" collapsed="false">
      <c r="A26" s="4"/>
      <c r="B26" s="10" t="s">
        <v>33</v>
      </c>
      <c r="C26" s="10" t="s">
        <v>34</v>
      </c>
      <c r="D26" s="10" t="s">
        <v>35</v>
      </c>
      <c r="E26" s="10" t="s">
        <v>36</v>
      </c>
      <c r="F26" s="10" t="s">
        <v>37</v>
      </c>
      <c r="G26" s="5" t="s">
        <v>38</v>
      </c>
    </row>
    <row r="27" customFormat="false" ht="15" hidden="false" customHeight="false" outlineLevel="0" collapsed="false">
      <c r="A27" s="4"/>
      <c r="B27" s="10" t="s">
        <v>39</v>
      </c>
      <c r="C27" s="10" t="s">
        <v>34</v>
      </c>
      <c r="D27" s="10" t="s">
        <v>35</v>
      </c>
      <c r="E27" s="10" t="s">
        <v>40</v>
      </c>
      <c r="F27" s="10" t="s">
        <v>37</v>
      </c>
      <c r="G27" s="5" t="s">
        <v>38</v>
      </c>
    </row>
    <row r="28" customFormat="false" ht="3.75" hidden="false" customHeight="true" outlineLevel="0" collapsed="false">
      <c r="A28" s="3"/>
      <c r="B28" s="3"/>
      <c r="C28" s="3"/>
      <c r="D28" s="3"/>
      <c r="E28" s="3"/>
      <c r="F28" s="3"/>
      <c r="G28" s="3"/>
    </row>
    <row r="29" customFormat="false" ht="15" hidden="false" customHeight="false" outlineLevel="0" collapsed="false">
      <c r="A29" s="4" t="s">
        <v>41</v>
      </c>
      <c r="B29" s="6" t="s">
        <v>42</v>
      </c>
      <c r="C29" s="6"/>
      <c r="D29" s="6"/>
      <c r="E29" s="6"/>
      <c r="F29" s="6"/>
      <c r="G29" s="6"/>
    </row>
    <row r="30" customFormat="false" ht="15" hidden="false" customHeight="false" outlineLevel="0" collapsed="false">
      <c r="A30" s="4"/>
      <c r="B30" s="6" t="s">
        <v>43</v>
      </c>
      <c r="C30" s="6"/>
      <c r="D30" s="6"/>
      <c r="E30" s="6"/>
      <c r="F30" s="6"/>
      <c r="G30" s="6"/>
    </row>
    <row r="31" customFormat="false" ht="15" hidden="false" customHeight="false" outlineLevel="0" collapsed="false">
      <c r="A31" s="4"/>
      <c r="B31" s="6" t="s">
        <v>44</v>
      </c>
      <c r="C31" s="6"/>
      <c r="D31" s="6"/>
      <c r="E31" s="6"/>
      <c r="F31" s="6"/>
      <c r="G31" s="6"/>
    </row>
    <row r="32" customFormat="false" ht="15" hidden="false" customHeight="false" outlineLevel="0" collapsed="false">
      <c r="A32" s="4"/>
      <c r="B32" s="6" t="s">
        <v>45</v>
      </c>
      <c r="C32" s="6"/>
      <c r="D32" s="6"/>
      <c r="E32" s="6"/>
      <c r="F32" s="6"/>
      <c r="G32" s="6"/>
    </row>
    <row r="33" customFormat="false" ht="15" hidden="false" customHeight="false" outlineLevel="0" collapsed="false">
      <c r="A33" s="4"/>
      <c r="B33" s="11" t="s">
        <v>46</v>
      </c>
      <c r="C33" s="6" t="s">
        <v>8</v>
      </c>
      <c r="D33" s="6" t="s">
        <v>47</v>
      </c>
      <c r="E33" s="5" t="s">
        <v>48</v>
      </c>
      <c r="F33" s="5" t="s">
        <v>13</v>
      </c>
      <c r="G33" s="5" t="s">
        <v>38</v>
      </c>
    </row>
    <row r="34" customFormat="false" ht="15" hidden="false" customHeight="false" outlineLevel="0" collapsed="false">
      <c r="A34" s="4"/>
      <c r="B34" s="5" t="s">
        <v>49</v>
      </c>
      <c r="C34" s="6" t="s">
        <v>13</v>
      </c>
      <c r="D34" s="6" t="s">
        <v>50</v>
      </c>
      <c r="E34" s="5" t="s">
        <v>48</v>
      </c>
      <c r="F34" s="5" t="s">
        <v>8</v>
      </c>
      <c r="G34" s="5" t="s">
        <v>38</v>
      </c>
    </row>
    <row r="35" customFormat="false" ht="3.75" hidden="false" customHeight="true" outlineLevel="0" collapsed="false">
      <c r="A35" s="3"/>
      <c r="B35" s="3"/>
      <c r="C35" s="3"/>
      <c r="D35" s="3"/>
      <c r="E35" s="3"/>
      <c r="F35" s="3"/>
      <c r="G35" s="3"/>
    </row>
    <row r="36" customFormat="false" ht="15" hidden="false" customHeight="true" outlineLevel="0" collapsed="false">
      <c r="A36" s="12" t="s">
        <v>51</v>
      </c>
      <c r="B36" s="11" t="s">
        <v>52</v>
      </c>
      <c r="C36" s="6"/>
      <c r="D36" s="6"/>
      <c r="E36" s="5"/>
      <c r="F36" s="5"/>
      <c r="G36" s="5"/>
    </row>
    <row r="37" customFormat="false" ht="15" hidden="false" customHeight="true" outlineLevel="0" collapsed="false">
      <c r="A37" s="12"/>
      <c r="B37" s="5" t="s">
        <v>53</v>
      </c>
      <c r="C37" s="10" t="s">
        <v>34</v>
      </c>
      <c r="D37" s="6"/>
      <c r="E37" s="5" t="s">
        <v>54</v>
      </c>
      <c r="F37" s="5"/>
      <c r="G37" s="5"/>
    </row>
    <row r="38" customFormat="false" ht="15" hidden="false" customHeight="true" outlineLevel="0" collapsed="false">
      <c r="A38" s="12"/>
      <c r="B38" s="5" t="s">
        <v>55</v>
      </c>
      <c r="C38" s="10" t="s">
        <v>34</v>
      </c>
      <c r="D38" s="5"/>
      <c r="E38" s="5" t="s">
        <v>56</v>
      </c>
      <c r="F38" s="5"/>
      <c r="G38" s="5"/>
    </row>
    <row r="39" customFormat="false" ht="15" hidden="false" customHeight="true" outlineLevel="0" collapsed="false">
      <c r="A39" s="12"/>
      <c r="B39" s="5" t="s">
        <v>57</v>
      </c>
      <c r="C39" s="10" t="s">
        <v>34</v>
      </c>
      <c r="D39" s="5"/>
      <c r="E39" s="5" t="s">
        <v>58</v>
      </c>
      <c r="F39" s="5"/>
      <c r="G39" s="5"/>
    </row>
    <row r="40" customFormat="false" ht="15" hidden="false" customHeight="false" outlineLevel="0" collapsed="false">
      <c r="A40" s="12"/>
      <c r="B40" s="5" t="s">
        <v>59</v>
      </c>
      <c r="C40" s="8"/>
      <c r="D40" s="5"/>
      <c r="E40" s="5"/>
      <c r="F40" s="5"/>
      <c r="G40" s="5"/>
    </row>
    <row r="41" customFormat="false" ht="15" hidden="false" customHeight="false" outlineLevel="0" collapsed="false">
      <c r="A41" s="12"/>
      <c r="B41" s="5" t="s">
        <v>60</v>
      </c>
      <c r="C41" s="8"/>
      <c r="D41" s="5"/>
      <c r="E41" s="5"/>
      <c r="F41" s="5"/>
      <c r="G41" s="5"/>
    </row>
    <row r="42" customFormat="false" ht="3.75" hidden="false" customHeight="true" outlineLevel="0" collapsed="false">
      <c r="A42" s="3"/>
      <c r="B42" s="3"/>
      <c r="C42" s="3"/>
      <c r="D42" s="3"/>
      <c r="E42" s="3"/>
      <c r="F42" s="3"/>
      <c r="G42" s="3"/>
    </row>
    <row r="43" customFormat="false" ht="15" hidden="false" customHeight="false" outlineLevel="0" collapsed="false">
      <c r="A43" s="4" t="s">
        <v>61</v>
      </c>
      <c r="B43" s="5" t="s">
        <v>62</v>
      </c>
      <c r="C43" s="5"/>
      <c r="D43" s="5"/>
      <c r="E43" s="5"/>
      <c r="F43" s="5"/>
      <c r="G43" s="5"/>
    </row>
    <row r="44" customFormat="false" ht="15" hidden="false" customHeight="false" outlineLevel="0" collapsed="false">
      <c r="A44" s="4"/>
      <c r="B44" s="7" t="s">
        <v>63</v>
      </c>
      <c r="C44" s="5"/>
      <c r="D44" s="5"/>
      <c r="E44" s="5"/>
      <c r="F44" s="5"/>
      <c r="G44" s="5"/>
    </row>
    <row r="45" customFormat="false" ht="15" hidden="false" customHeight="false" outlineLevel="0" collapsed="false">
      <c r="A45" s="4"/>
      <c r="B45" s="13" t="s">
        <v>64</v>
      </c>
      <c r="C45" s="5"/>
      <c r="D45" s="5"/>
      <c r="E45" s="5"/>
      <c r="F45" s="5"/>
      <c r="G45" s="5"/>
    </row>
    <row r="46" customFormat="false" ht="15" hidden="false" customHeight="false" outlineLevel="0" collapsed="false">
      <c r="A46" s="4"/>
      <c r="B46" s="14" t="s">
        <v>65</v>
      </c>
      <c r="C46" s="5"/>
      <c r="D46" s="5"/>
      <c r="E46" s="5"/>
      <c r="F46" s="5"/>
      <c r="G46" s="5"/>
    </row>
    <row r="47" customFormat="false" ht="15" hidden="false" customHeight="false" outlineLevel="0" collapsed="false">
      <c r="A47" s="4"/>
      <c r="B47" s="5" t="s">
        <v>66</v>
      </c>
      <c r="C47" s="5"/>
      <c r="D47" s="5"/>
      <c r="E47" s="5"/>
      <c r="F47" s="5"/>
      <c r="G47" s="5"/>
    </row>
    <row r="48" customFormat="false" ht="3.75" hidden="false" customHeight="true" outlineLevel="0" collapsed="false">
      <c r="A48" s="3"/>
      <c r="B48" s="3"/>
      <c r="C48" s="3"/>
      <c r="D48" s="3"/>
      <c r="E48" s="3"/>
      <c r="F48" s="3"/>
      <c r="G48" s="3"/>
    </row>
  </sheetData>
  <mergeCells count="7">
    <mergeCell ref="A3:A10"/>
    <mergeCell ref="A12:A18"/>
    <mergeCell ref="A20:A27"/>
    <mergeCell ref="B20:G23"/>
    <mergeCell ref="A29:A34"/>
    <mergeCell ref="A36:A41"/>
    <mergeCell ref="A43:A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O23" activeCellId="0" sqref="O2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5" t="s">
        <v>67</v>
      </c>
      <c r="B1" s="15"/>
      <c r="C1" s="15"/>
      <c r="D1" s="15"/>
      <c r="E1" s="15"/>
      <c r="F1" s="15"/>
      <c r="G1" s="15"/>
      <c r="H1" s="15" t="s">
        <v>68</v>
      </c>
      <c r="I1" s="15"/>
      <c r="J1" s="15"/>
      <c r="K1" s="15"/>
      <c r="L1" s="15"/>
      <c r="M1" s="15"/>
      <c r="N1" s="15"/>
      <c r="O1" s="15" t="s">
        <v>69</v>
      </c>
      <c r="P1" s="15"/>
      <c r="Q1" s="15"/>
      <c r="R1" s="15"/>
      <c r="S1" s="15"/>
      <c r="T1" s="15"/>
      <c r="U1" s="15"/>
    </row>
    <row r="2" customFormat="false" ht="15" hidden="false" customHeight="true" outlineLevel="0" collapsed="false">
      <c r="A2" s="16" t="s">
        <v>70</v>
      </c>
      <c r="B2" s="16"/>
      <c r="C2" s="16"/>
      <c r="D2" s="16"/>
      <c r="E2" s="16"/>
      <c r="F2" s="16"/>
      <c r="G2" s="16"/>
      <c r="H2" s="17" t="s">
        <v>71</v>
      </c>
      <c r="I2" s="17"/>
      <c r="J2" s="17"/>
      <c r="K2" s="17"/>
      <c r="L2" s="17"/>
      <c r="M2" s="17"/>
      <c r="N2" s="17"/>
      <c r="O2" s="16"/>
      <c r="P2" s="16"/>
      <c r="Q2" s="16"/>
      <c r="R2" s="16"/>
      <c r="S2" s="16"/>
      <c r="T2" s="16"/>
      <c r="U2" s="16"/>
    </row>
    <row r="3" customFormat="false" ht="15" hidden="false" customHeight="false" outlineLevel="0" collapsed="false">
      <c r="A3" s="16"/>
      <c r="B3" s="16"/>
      <c r="C3" s="16"/>
      <c r="D3" s="16"/>
      <c r="E3" s="16"/>
      <c r="F3" s="16"/>
      <c r="G3" s="16"/>
      <c r="H3" s="17"/>
      <c r="I3" s="17"/>
      <c r="J3" s="17"/>
      <c r="K3" s="17"/>
      <c r="L3" s="17"/>
      <c r="M3" s="17"/>
      <c r="N3" s="17"/>
      <c r="O3" s="16"/>
      <c r="P3" s="16"/>
      <c r="Q3" s="16"/>
      <c r="R3" s="16"/>
      <c r="S3" s="16"/>
      <c r="T3" s="16"/>
      <c r="U3" s="16"/>
    </row>
    <row r="4" customFormat="false" ht="15" hidden="false" customHeight="false" outlineLevel="0" collapsed="false">
      <c r="A4" s="16"/>
      <c r="B4" s="16"/>
      <c r="C4" s="16"/>
      <c r="D4" s="16"/>
      <c r="E4" s="16"/>
      <c r="F4" s="16"/>
      <c r="G4" s="16"/>
      <c r="H4" s="17"/>
      <c r="I4" s="17"/>
      <c r="J4" s="17"/>
      <c r="K4" s="17"/>
      <c r="L4" s="17"/>
      <c r="M4" s="17"/>
      <c r="N4" s="17"/>
      <c r="O4" s="16"/>
      <c r="P4" s="16"/>
      <c r="Q4" s="16"/>
      <c r="R4" s="16"/>
      <c r="S4" s="16"/>
      <c r="T4" s="16"/>
      <c r="U4" s="16"/>
    </row>
    <row r="5" customFormat="false" ht="15" hidden="false" customHeight="false" outlineLevel="0" collapsed="false">
      <c r="A5" s="16"/>
      <c r="B5" s="16"/>
      <c r="C5" s="16"/>
      <c r="D5" s="16"/>
      <c r="E5" s="16"/>
      <c r="F5" s="16"/>
      <c r="G5" s="16"/>
      <c r="H5" s="17"/>
      <c r="I5" s="17"/>
      <c r="J5" s="17"/>
      <c r="K5" s="17"/>
      <c r="L5" s="17"/>
      <c r="M5" s="17"/>
      <c r="N5" s="17"/>
      <c r="O5" s="16"/>
      <c r="P5" s="16"/>
      <c r="Q5" s="16"/>
      <c r="R5" s="16"/>
      <c r="S5" s="16"/>
      <c r="T5" s="16"/>
      <c r="U5" s="16"/>
    </row>
    <row r="6" customFormat="false" ht="15" hidden="false" customHeight="false" outlineLevel="0" collapsed="false">
      <c r="A6" s="16"/>
      <c r="B6" s="16"/>
      <c r="C6" s="16"/>
      <c r="D6" s="16"/>
      <c r="E6" s="16"/>
      <c r="F6" s="16"/>
      <c r="G6" s="16"/>
      <c r="H6" s="17"/>
      <c r="I6" s="17"/>
      <c r="J6" s="17"/>
      <c r="K6" s="17"/>
      <c r="L6" s="17"/>
      <c r="M6" s="17"/>
      <c r="N6" s="17"/>
      <c r="O6" s="16"/>
      <c r="P6" s="16"/>
      <c r="Q6" s="16"/>
      <c r="R6" s="16"/>
      <c r="S6" s="16"/>
      <c r="T6" s="16"/>
      <c r="U6" s="16"/>
    </row>
    <row r="7" customFormat="false" ht="15" hidden="false" customHeight="false" outlineLevel="0" collapsed="false">
      <c r="A7" s="16"/>
      <c r="B7" s="16"/>
      <c r="C7" s="16"/>
      <c r="D7" s="16"/>
      <c r="E7" s="16"/>
      <c r="F7" s="16"/>
      <c r="G7" s="16"/>
      <c r="H7" s="17"/>
      <c r="I7" s="17"/>
      <c r="J7" s="17"/>
      <c r="K7" s="17"/>
      <c r="L7" s="17"/>
      <c r="M7" s="17"/>
      <c r="N7" s="17"/>
      <c r="O7" s="16"/>
      <c r="P7" s="16"/>
      <c r="Q7" s="16"/>
      <c r="R7" s="16"/>
      <c r="S7" s="16"/>
      <c r="T7" s="16"/>
      <c r="U7" s="16"/>
    </row>
    <row r="8" customFormat="false" ht="15" hidden="false" customHeight="false" outlineLevel="0" collapsed="false">
      <c r="A8" s="16"/>
      <c r="B8" s="16"/>
      <c r="C8" s="16"/>
      <c r="D8" s="16"/>
      <c r="E8" s="16"/>
      <c r="F8" s="16"/>
      <c r="G8" s="16"/>
      <c r="H8" s="17"/>
      <c r="I8" s="17"/>
      <c r="J8" s="17"/>
      <c r="K8" s="17"/>
      <c r="L8" s="17"/>
      <c r="M8" s="17"/>
      <c r="N8" s="17"/>
      <c r="O8" s="16"/>
      <c r="P8" s="16"/>
      <c r="Q8" s="16"/>
      <c r="R8" s="16"/>
      <c r="S8" s="16"/>
      <c r="T8" s="16"/>
      <c r="U8" s="16"/>
    </row>
    <row r="9" customFormat="false" ht="15" hidden="false" customHeight="false" outlineLevel="0" collapsed="false">
      <c r="A9" s="16"/>
      <c r="B9" s="16"/>
      <c r="C9" s="16"/>
      <c r="D9" s="16"/>
      <c r="E9" s="16"/>
      <c r="F9" s="16"/>
      <c r="G9" s="16"/>
      <c r="H9" s="17"/>
      <c r="I9" s="17"/>
      <c r="J9" s="17"/>
      <c r="K9" s="17"/>
      <c r="L9" s="17"/>
      <c r="M9" s="17"/>
      <c r="N9" s="17"/>
      <c r="O9" s="16"/>
      <c r="P9" s="16"/>
      <c r="Q9" s="16"/>
      <c r="R9" s="16"/>
      <c r="S9" s="16"/>
      <c r="T9" s="16"/>
      <c r="U9" s="16"/>
    </row>
    <row r="10" customFormat="false" ht="15" hidden="false" customHeight="false" outlineLevel="0" collapsed="false">
      <c r="A10" s="16"/>
      <c r="B10" s="16"/>
      <c r="C10" s="16"/>
      <c r="D10" s="16"/>
      <c r="E10" s="16"/>
      <c r="F10" s="16"/>
      <c r="G10" s="16"/>
      <c r="H10" s="17"/>
      <c r="I10" s="17"/>
      <c r="J10" s="17"/>
      <c r="K10" s="17"/>
      <c r="L10" s="17"/>
      <c r="M10" s="17"/>
      <c r="N10" s="17"/>
      <c r="O10" s="16"/>
      <c r="P10" s="16"/>
      <c r="Q10" s="16"/>
      <c r="R10" s="16"/>
      <c r="S10" s="16"/>
      <c r="T10" s="16"/>
      <c r="U10" s="16"/>
    </row>
    <row r="11" customFormat="false" ht="15" hidden="false" customHeight="false" outlineLevel="0" collapsed="false">
      <c r="A11" s="16"/>
      <c r="B11" s="16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7"/>
      <c r="N11" s="17"/>
      <c r="O11" s="16"/>
      <c r="P11" s="16"/>
      <c r="Q11" s="16"/>
      <c r="R11" s="16"/>
      <c r="S11" s="16"/>
      <c r="T11" s="16"/>
      <c r="U11" s="16"/>
    </row>
    <row r="12" customFormat="false" ht="15" hidden="false" customHeight="false" outlineLevel="0" collapsed="false">
      <c r="A12" s="15" t="s">
        <v>72</v>
      </c>
      <c r="B12" s="15"/>
      <c r="C12" s="15"/>
      <c r="D12" s="15"/>
      <c r="E12" s="15"/>
      <c r="F12" s="15"/>
      <c r="G12" s="15"/>
      <c r="H12" s="15" t="s">
        <v>73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customFormat="false" ht="15" hidden="false" customHeight="true" outlineLevel="0" collapsed="false">
      <c r="A13" s="16" t="s">
        <v>74</v>
      </c>
      <c r="B13" s="16"/>
      <c r="C13" s="16"/>
      <c r="D13" s="16"/>
      <c r="E13" s="16"/>
      <c r="F13" s="16"/>
      <c r="G13" s="16"/>
      <c r="H13" s="16" t="s">
        <v>75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customFormat="false" ht="15" hidden="false" customHeight="false" outlineLevel="0" collapsed="false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customFormat="false" ht="15" hidden="false" customHeight="false" outlineLevel="0" collapsed="false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customFormat="false" ht="15" hidden="false" customHeight="false" outlineLevel="0" collapsed="false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customFormat="false" ht="15" hidden="false" customHeight="false" outlineLevel="0" collapsed="false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customFormat="false" ht="15" hidden="false" customHeight="false" outlineLevel="0" collapsed="false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customFormat="false" ht="15" hidden="false" customHeight="false" outlineLevel="0" collapsed="false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customFormat="false" ht="15" hidden="false" customHeight="false" outlineLevel="0" collapsed="false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customFormat="false" ht="15" hidden="false" customHeight="false" outlineLevel="0" collapsed="false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customFormat="false" ht="15" hidden="false" customHeight="false" outlineLevel="0" collapsed="false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customFormat="false" ht="15" hidden="false" customHeight="false" outlineLevel="0" collapsed="false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customFormat="false" ht="15" hidden="false" customHeight="false" outlineLevel="0" collapsed="false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customFormat="false" ht="15" hidden="false" customHeight="false" outlineLevel="0" collapsed="false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customFormat="false" ht="15" hidden="false" customHeight="false" outlineLevel="0" collapsed="false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customFormat="false" ht="15" hidden="false" customHeight="fals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customFormat="false" ht="15" hidden="false" customHeight="false" outlineLevel="0" collapsed="false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customFormat="false" ht="15" hidden="false" customHeight="false" outlineLevel="0" collapsed="false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customFormat="false" ht="15" hidden="false" customHeight="false" outlineLevel="0" collapsed="false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customFormat="false" ht="15" hidden="false" customHeight="false" outlineLevel="0" collapsed="false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customFormat="false" ht="15" hidden="false" customHeight="false" outlineLevel="0" collapsed="false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customFormat="false" ht="15" hidden="false" customHeight="false" outlineLevel="0" collapsed="false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</sheetData>
  <mergeCells count="18">
    <mergeCell ref="A1:G1"/>
    <mergeCell ref="H1:N1"/>
    <mergeCell ref="O1:U1"/>
    <mergeCell ref="A2:G11"/>
    <mergeCell ref="H2:N11"/>
    <mergeCell ref="O2:U11"/>
    <mergeCell ref="A12:G12"/>
    <mergeCell ref="H12:N12"/>
    <mergeCell ref="O12:U12"/>
    <mergeCell ref="A13:G22"/>
    <mergeCell ref="H13:N22"/>
    <mergeCell ref="O13:U22"/>
    <mergeCell ref="A23:G23"/>
    <mergeCell ref="H23:N23"/>
    <mergeCell ref="O23:U23"/>
    <mergeCell ref="A24:G33"/>
    <mergeCell ref="H24:N33"/>
    <mergeCell ref="O24:U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15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10.99"/>
    <col collapsed="false" customWidth="true" hidden="false" outlineLevel="0" max="3" min="3" style="0" width="12.86"/>
    <col collapsed="false" customWidth="true" hidden="false" outlineLevel="0" max="4" min="4" style="0" width="11.99"/>
    <col collapsed="false" customWidth="true" hidden="false" outlineLevel="0" max="7" min="5" style="0" width="8.67"/>
    <col collapsed="false" customWidth="true" hidden="false" outlineLevel="0" max="8" min="8" style="0" width="11.99"/>
    <col collapsed="false" customWidth="true" hidden="false" outlineLevel="0" max="9" min="9" style="0" width="8.67"/>
    <col collapsed="false" customWidth="true" hidden="false" outlineLevel="0" max="10" min="10" style="0" width="10.99"/>
    <col collapsed="false" customWidth="true" hidden="false" outlineLevel="0" max="11" min="11" style="0" width="8.67"/>
    <col collapsed="false" customWidth="true" hidden="false" outlineLevel="0" max="12" min="12" style="0" width="14.28"/>
    <col collapsed="false" customWidth="true" hidden="false" outlineLevel="0" max="13" min="13" style="0" width="21.86"/>
    <col collapsed="false" customWidth="true" hidden="false" outlineLevel="0" max="1025" min="14" style="0" width="8.67"/>
  </cols>
  <sheetData>
    <row r="1" customFormat="false" ht="15" hidden="false" customHeight="false" outlineLevel="0" collapsed="false">
      <c r="A1" s="18" t="s">
        <v>76</v>
      </c>
      <c r="B1" s="19" t="n">
        <v>0.1</v>
      </c>
      <c r="C1" s="20" t="s">
        <v>77</v>
      </c>
      <c r="D1" s="21" t="n">
        <f aca="false">B1*10^3</f>
        <v>100</v>
      </c>
      <c r="E1" s="21" t="s">
        <v>78</v>
      </c>
      <c r="F1" s="22" t="n">
        <f aca="false">D1*10^3</f>
        <v>100000</v>
      </c>
      <c r="G1" s="22" t="s">
        <v>79</v>
      </c>
      <c r="H1" s="23" t="n">
        <f aca="false">D1*10^6</f>
        <v>100000000</v>
      </c>
      <c r="I1" s="23" t="s">
        <v>80</v>
      </c>
      <c r="S1" s="0" t="s">
        <v>77</v>
      </c>
    </row>
    <row r="2" customFormat="false" ht="15" hidden="false" customHeight="false" outlineLevel="0" collapsed="false">
      <c r="A2" s="18" t="s">
        <v>81</v>
      </c>
      <c r="B2" s="20" t="n">
        <f aca="false">1/B1</f>
        <v>10</v>
      </c>
      <c r="C2" s="20" t="s">
        <v>82</v>
      </c>
      <c r="D2" s="21" t="n">
        <f aca="false">B2/10^3</f>
        <v>0.01</v>
      </c>
      <c r="E2" s="21" t="s">
        <v>83</v>
      </c>
      <c r="F2" s="22" t="n">
        <f aca="false">B2/10^6</f>
        <v>1E-005</v>
      </c>
      <c r="G2" s="22" t="s">
        <v>84</v>
      </c>
      <c r="H2" s="23" t="n">
        <f aca="false">F2/10^3</f>
        <v>1E-008</v>
      </c>
      <c r="I2" s="23" t="s">
        <v>85</v>
      </c>
      <c r="L2" s="24" t="s">
        <v>86</v>
      </c>
      <c r="M2" s="24" t="s">
        <v>87</v>
      </c>
      <c r="N2" s="24"/>
      <c r="O2" s="24"/>
    </row>
    <row r="3" customFormat="false" ht="15" hidden="false" customHeight="false" outlineLevel="0" collapsed="false">
      <c r="A3" s="18" t="s">
        <v>88</v>
      </c>
      <c r="B3" s="25" t="n">
        <f aca="false">(F3*10^6)</f>
        <v>80000000</v>
      </c>
      <c r="C3" s="25" t="s">
        <v>82</v>
      </c>
      <c r="D3" s="26" t="n">
        <f aca="false">B3/10^3</f>
        <v>80000</v>
      </c>
      <c r="E3" s="26" t="s">
        <v>83</v>
      </c>
      <c r="F3" s="19" t="n">
        <v>80</v>
      </c>
      <c r="G3" s="27" t="s">
        <v>84</v>
      </c>
      <c r="H3" s="28" t="n">
        <f aca="false">F3/10^3</f>
        <v>0.08</v>
      </c>
      <c r="I3" s="28" t="s">
        <v>89</v>
      </c>
      <c r="L3" s="24" t="s">
        <v>90</v>
      </c>
      <c r="M3" s="24" t="s">
        <v>91</v>
      </c>
      <c r="N3" s="24"/>
      <c r="O3" s="24"/>
    </row>
    <row r="4" customFormat="false" ht="15" hidden="false" customHeight="false" outlineLevel="0" collapsed="false">
      <c r="A4" s="18" t="s">
        <v>92</v>
      </c>
      <c r="B4" s="29" t="n">
        <f aca="false">1/B3</f>
        <v>1.25E-008</v>
      </c>
      <c r="C4" s="29" t="s">
        <v>77</v>
      </c>
      <c r="D4" s="30" t="n">
        <f aca="false">B4*10^3</f>
        <v>1.25E-005</v>
      </c>
      <c r="E4" s="30" t="s">
        <v>78</v>
      </c>
      <c r="F4" s="31" t="n">
        <f aca="false">D4*10^3</f>
        <v>0.0125</v>
      </c>
      <c r="G4" s="31" t="s">
        <v>79</v>
      </c>
      <c r="H4" s="32" t="n">
        <f aca="false">B4*10^9</f>
        <v>12.5</v>
      </c>
      <c r="I4" s="32" t="s">
        <v>80</v>
      </c>
      <c r="L4" s="24" t="s">
        <v>93</v>
      </c>
      <c r="M4" s="24" t="s">
        <v>94</v>
      </c>
      <c r="N4" s="24"/>
      <c r="O4" s="24"/>
    </row>
    <row r="5" customFormat="false" ht="15" hidden="false" customHeight="false" outlineLevel="0" collapsed="false">
      <c r="H5" s="0" t="n">
        <f aca="false">1/B3*10^9</f>
        <v>12.5</v>
      </c>
    </row>
    <row r="6" customFormat="false" ht="15" hidden="false" customHeight="false" outlineLevel="0" collapsed="false">
      <c r="A6" s="33" t="s">
        <v>95</v>
      </c>
      <c r="B6" s="34" t="n">
        <f aca="false">(H1/H4)-1</f>
        <v>7999999</v>
      </c>
      <c r="C6" s="35"/>
      <c r="D6" s="35"/>
      <c r="E6" s="0" t="s">
        <v>96</v>
      </c>
      <c r="F6" s="0" t="n">
        <f aca="false">F7*1000/F8</f>
        <v>312.5</v>
      </c>
    </row>
    <row r="7" customFormat="false" ht="15" hidden="false" customHeight="false" outlineLevel="0" collapsed="false">
      <c r="A7" s="33" t="s">
        <v>97</v>
      </c>
      <c r="B7" s="34" t="str">
        <f aca="false">DEC2HEX(B6)</f>
        <v>7A11FF</v>
      </c>
      <c r="E7" s="0" t="s">
        <v>98</v>
      </c>
      <c r="F7" s="0" t="n">
        <v>5000</v>
      </c>
      <c r="H7" s="36"/>
    </row>
    <row r="8" customFormat="false" ht="15" hidden="false" customHeight="false" outlineLevel="0" collapsed="false">
      <c r="E8" s="0" t="s">
        <v>99</v>
      </c>
      <c r="F8" s="0" t="n">
        <v>16000</v>
      </c>
    </row>
    <row r="9" customFormat="false" ht="15" hidden="false" customHeight="false" outlineLevel="0" collapsed="false">
      <c r="A9" s="37" t="s">
        <v>100</v>
      </c>
      <c r="B9" s="0" t="n">
        <v>7999900</v>
      </c>
    </row>
    <row r="12" customFormat="false" ht="15.75" hidden="false" customHeight="false" outlineLevel="0" collapsed="false">
      <c r="A12" s="38" t="s">
        <v>101</v>
      </c>
    </row>
    <row r="13" customFormat="false" ht="15.75" hidden="false" customHeight="false" outlineLevel="0" collapsed="false">
      <c r="A13" s="38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2017-04-10T21:14:08Z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