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Pin Map" sheetId="1" r:id="rId1"/>
    <sheet name="TODO" sheetId="2" r:id="rId2"/>
    <sheet name="Timer Reload Value" sheetId="3" r:id="rId3"/>
    <sheet name="OS Tasks" sheetId="4" r:id="rId4"/>
    <sheet name="Sheet1" sheetId="5" r:id="rId5"/>
  </sheets>
  <externalReferences>
    <externalReference r:id="rId6"/>
  </externalReferences>
  <definedNames>
    <definedName name="_xlnm._FilterDatabase" localSheetId="3" hidden="1">'OS Tasks'!$A$1:$E$24</definedName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3"/>
  <c r="H3"/>
  <c r="B3"/>
  <c r="H5" s="1"/>
  <c r="F2"/>
  <c r="H2" s="1"/>
  <c r="D2"/>
  <c r="B2"/>
  <c r="D1"/>
  <c r="H1" s="1"/>
  <c r="F1" l="1"/>
  <c r="D3"/>
  <c r="B4"/>
  <c r="D4" l="1"/>
  <c r="F4" s="1"/>
  <c r="H4"/>
  <c r="B6" s="1"/>
  <c r="B7" s="1"/>
</calcChain>
</file>

<file path=xl/sharedStrings.xml><?xml version="1.0" encoding="utf-8"?>
<sst xmlns="http://schemas.openxmlformats.org/spreadsheetml/2006/main" count="189" uniqueCount="161">
  <si>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</si>
  <si>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</si>
  <si>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</si>
  <si>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</si>
  <si>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</si>
  <si>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</si>
  <si>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</si>
  <si>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</si>
  <si>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Rx</t>
  </si>
  <si>
    <t>UART0 RX</t>
  </si>
  <si>
    <t>Serial comunication through USB with PC, for debugging</t>
  </si>
  <si>
    <t>N/A</t>
  </si>
  <si>
    <t>PA1</t>
  </si>
  <si>
    <t>Tx</t>
  </si>
  <si>
    <t>UART0 TX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</si>
  <si>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</si>
  <si>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</si>
  <si>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</si>
  <si>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</si>
  <si>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</si>
  <si>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</si>
  <si>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</si>
  <si>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</si>
  <si>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</si>
  <si>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</si>
  <si>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</si>
  <si>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PB4</t>
  </si>
  <si>
    <t>PB5</t>
  </si>
  <si>
    <t>PB6</t>
  </si>
  <si>
    <t>C</t>
  </si>
  <si>
    <t>Do not use</t>
  </si>
  <si>
    <t>PC4</t>
  </si>
  <si>
    <t>PC5</t>
  </si>
  <si>
    <t>PC6</t>
  </si>
  <si>
    <t>Input</t>
  </si>
  <si>
    <t>GPIO Input</t>
  </si>
  <si>
    <t>Rising edge interrupt for PIR A trigger</t>
  </si>
  <si>
    <t>OUT</t>
  </si>
  <si>
    <t>TBD</t>
  </si>
  <si>
    <t>PC7</t>
  </si>
  <si>
    <t>Rising edge interrupt for PIR B trigger</t>
  </si>
  <si>
    <t>D</t>
  </si>
  <si>
    <t>PD0</t>
  </si>
  <si>
    <t>PD1</t>
  </si>
  <si>
    <t>PD2</t>
  </si>
  <si>
    <t>PD3</t>
  </si>
  <si>
    <t>PD6</t>
  </si>
  <si>
    <t>UART2 RX</t>
  </si>
  <si>
    <t>Serial comunication with GSM module</t>
  </si>
  <si>
    <t>PD7</t>
  </si>
  <si>
    <t>UART2 TX</t>
  </si>
  <si>
    <t>E</t>
  </si>
  <si>
    <t>PE0</t>
  </si>
  <si>
    <t>PE1</t>
  </si>
  <si>
    <t>Temperature sensor in/out (onewire)</t>
  </si>
  <si>
    <t>PE2</t>
  </si>
  <si>
    <t>Load cell input (DOUT)</t>
  </si>
  <si>
    <t>PE3</t>
  </si>
  <si>
    <t>Load cell output (SLK)</t>
  </si>
  <si>
    <t>PE4</t>
  </si>
  <si>
    <t>PE5</t>
  </si>
  <si>
    <t>F</t>
  </si>
  <si>
    <t>PF0 (SW 2)</t>
  </si>
  <si>
    <t>PF1 (Red LED)</t>
  </si>
  <si>
    <t>PF2 ( Blue LED)</t>
  </si>
  <si>
    <t>PF3 (Green LED)</t>
  </si>
  <si>
    <t>PF4 (SW1)</t>
  </si>
  <si>
    <t>GSM:</t>
  </si>
  <si>
    <t>PIR</t>
  </si>
  <si>
    <t>RFID access</t>
  </si>
  <si>
    <t>Test SIM800
Function to Read &amp; Interpret SMS
Enter GSM module in sleep
Add pending SMS messages to FIFO (FIFO to be processed every 10 Seconds)</t>
  </si>
  <si>
    <r>
      <rPr>
        <strike/>
        <sz val="11"/>
        <color rgb="FF000000"/>
        <rFont val="Calibri"/>
        <family val="2"/>
        <charset val="1"/>
      </rPr>
      <t xml:space="preserve">Shield PIR sensor (with connection to GND)
</t>
    </r>
    <r>
      <rPr>
        <sz val="11"/>
        <color rgb="FF000000"/>
        <rFont val="Calibri"/>
        <family val="2"/>
        <charset val="1"/>
      </rPr>
      <t xml:space="preserve">Large capacitor on PIR power supply
</t>
    </r>
    <r>
      <rPr>
        <strike/>
        <sz val="11"/>
        <color rgb="FF000000"/>
        <rFont val="Calibri"/>
        <family val="2"/>
        <charset val="1"/>
      </rPr>
      <t>Trigger ALARM only after X nr of PIR triggers within Y seconds</t>
    </r>
  </si>
  <si>
    <t>Temperature Sensor:</t>
  </si>
  <si>
    <t>Weight Sensor:</t>
  </si>
  <si>
    <t>Driver</t>
  </si>
  <si>
    <t>Trigger SMS warning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</si>
  <si>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</si>
  <si>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</si>
  <si>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</si>
  <si>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</si>
  <si>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</si>
  <si>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</si>
  <si>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</si>
  <si>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</si>
  <si>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</si>
  <si>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</si>
  <si>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</si>
  <si>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</si>
  <si>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</si>
  <si>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</si>
  <si>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</si>
  <si>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</si>
  <si>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</si>
  <si>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</si>
  <si>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</si>
  <si>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</si>
  <si>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</si>
  <si>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</si>
  <si>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</si>
  <si>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</si>
  <si>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</si>
  <si>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rPr>
        <sz val="12"/>
        <color rgb="FF3C3C3C"/>
        <rFont val="Verdana"/>
        <family val="2"/>
        <charset val="238"/>
      </rP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</si>
  <si>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rPr>
        <sz val="12"/>
        <color rgb="FF3C3C3C"/>
        <rFont val="Verdana"/>
        <family val="2"/>
        <charset val="238"/>
      </rP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</si>
  <si>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PIR A, edge trigered PC6</t>
  </si>
  <si>
    <t>PIR B, edge trigered PC7</t>
  </si>
  <si>
    <t>Function &amp; Type</t>
  </si>
  <si>
    <t>Wait for…</t>
  </si>
  <si>
    <t>SemPortC.pin6</t>
  </si>
  <si>
    <t>SemPortC.pin7</t>
  </si>
  <si>
    <t>Task7Sync</t>
  </si>
  <si>
    <t>Task8Sync</t>
  </si>
  <si>
    <t>Task Nr.</t>
  </si>
  <si>
    <t>PerTask[0].semaphore</t>
  </si>
  <si>
    <t>Signal or Call func.</t>
  </si>
  <si>
    <t>CYCL_10ms()</t>
  </si>
  <si>
    <t>PerTask[1].semaphore</t>
  </si>
  <si>
    <t>CYCL_50ms()</t>
  </si>
  <si>
    <t>PerTask[2].semaphore</t>
  </si>
  <si>
    <t>CYCL_100ms()</t>
  </si>
  <si>
    <t>Cyclic 500 ms</t>
  </si>
  <si>
    <t>Cyclic 100 ms</t>
  </si>
  <si>
    <t>Cyclic 50 ms</t>
  </si>
  <si>
    <t>Cyclic 10 ms</t>
  </si>
  <si>
    <t>CYCL_500ms()</t>
  </si>
  <si>
    <t>PerTask[3].semaphore</t>
  </si>
  <si>
    <t>PerTask[4].semaphore</t>
  </si>
  <si>
    <t>Cyclic 1000 ms</t>
  </si>
  <si>
    <t>CYCL_1000ms()</t>
  </si>
  <si>
    <t>Task 0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</si>
  <si>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</si>
  <si>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</si>
  <si>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</si>
  <si>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</si>
  <si>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</si>
  <si>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</si>
  <si>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</si>
  <si>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</si>
  <si>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</si>
  <si>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</si>
  <si>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</si>
  <si>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</si>
  <si>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</si>
  <si>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</si>
  <si>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</si>
  <si>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</si>
  <si>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</si>
  <si>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</si>
  <si>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</si>
  <si>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</si>
  <si>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</si>
  <si>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Process PIR A</t>
  </si>
  <si>
    <t>Process PIR B</t>
  </si>
  <si>
    <t>Priority</t>
  </si>
  <si>
    <t>Idle Task</t>
  </si>
  <si>
    <t>Never sleeps, never waits, just idle</t>
  </si>
  <si>
    <t>Blank Task - Send SMS, edge trigered PF0</t>
  </si>
  <si>
    <t>Blank Task - Receive SMS, edge trigered PF4</t>
  </si>
  <si>
    <t>SemPortF.pin0</t>
  </si>
  <si>
    <t>SemPortF.pin4</t>
  </si>
  <si>
    <t>SW2 = PF0</t>
  </si>
  <si>
    <t>SW1 = PF4</t>
  </si>
</sst>
</file>

<file path=xl/styles.xml><?xml version="1.0" encoding="utf-8"?>
<styleSheet xmlns="http://schemas.openxmlformats.org/spreadsheetml/2006/main">
  <numFmts count="1">
    <numFmt numFmtId="164" formatCode="0.0000"/>
  </numFmts>
  <fonts count="13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1"/>
      <name val="Calibri"/>
      <family val="2"/>
      <charset val="1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0D0D0D"/>
        <bgColor rgb="FF000000"/>
      </patternFill>
    </fill>
    <fill>
      <patternFill patternType="solid">
        <fgColor rgb="FFFF0000"/>
        <bgColor rgb="FFCC0000"/>
      </patternFill>
    </fill>
    <fill>
      <patternFill patternType="solid">
        <fgColor rgb="FF92D050"/>
        <bgColor rgb="FFC3D69B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CC"/>
      </patternFill>
    </fill>
    <fill>
      <patternFill patternType="solid">
        <fgColor rgb="FFE46C0A"/>
        <bgColor rgb="FFFF9900"/>
      </patternFill>
    </fill>
    <fill>
      <patternFill patternType="solid">
        <fgColor rgb="FF31859C"/>
        <bgColor rgb="FF008080"/>
      </patternFill>
    </fill>
    <fill>
      <patternFill patternType="solid">
        <fgColor rgb="FF604A7B"/>
        <bgColor rgb="FF3C3C3C"/>
      </patternFill>
    </fill>
    <fill>
      <patternFill patternType="solid">
        <fgColor rgb="FF77933C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AC090"/>
        <bgColor rgb="FFFCD5B5"/>
      </patternFill>
    </fill>
    <fill>
      <patternFill patternType="solid">
        <fgColor rgb="FF93CDDD"/>
        <bgColor rgb="FFB7DEE8"/>
      </patternFill>
    </fill>
    <fill>
      <patternFill patternType="solid">
        <fgColor rgb="FFB3A2C7"/>
        <bgColor rgb="FFCCC1DA"/>
      </patternFill>
    </fill>
    <fill>
      <patternFill patternType="solid">
        <fgColor rgb="FFC3D69B"/>
        <bgColor rgb="FFD7E4BD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D9D9D9"/>
      </patternFill>
    </fill>
    <fill>
      <patternFill patternType="solid">
        <fgColor rgb="FFCCC1DA"/>
        <bgColor rgb="FFD9D9D9"/>
      </patternFill>
    </fill>
    <fill>
      <patternFill patternType="solid">
        <fgColor rgb="FFD7E4BD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42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1" xfId="0" applyFont="1" applyBorder="1"/>
    <xf numFmtId="0" fontId="0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7" fillId="9" borderId="1" xfId="0" applyFont="1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8" fillId="12" borderId="1" xfId="0" applyFont="1" applyFill="1" applyBorder="1"/>
    <xf numFmtId="0" fontId="0" fillId="13" borderId="0" xfId="0" applyFont="1" applyFill="1"/>
    <xf numFmtId="0" fontId="2" fillId="14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7" fillId="20" borderId="1" xfId="0" applyFont="1" applyFill="1" applyBorder="1"/>
    <xf numFmtId="0" fontId="7" fillId="21" borderId="1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8" borderId="0" xfId="0" applyFill="1"/>
    <xf numFmtId="164" fontId="0" fillId="0" borderId="0" xfId="0" applyNumberFormat="1"/>
    <xf numFmtId="0" fontId="9" fillId="8" borderId="1" xfId="0" applyFont="1" applyFill="1" applyBorder="1"/>
    <xf numFmtId="0" fontId="10" fillId="0" borderId="0" xfId="0" applyFont="1"/>
    <xf numFmtId="0" fontId="0" fillId="0" borderId="1" xfId="0" applyBorder="1"/>
    <xf numFmtId="0" fontId="12" fillId="22" borderId="1" xfId="0" applyFont="1" applyFill="1" applyBorder="1"/>
    <xf numFmtId="0" fontId="0" fillId="23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CC1DA"/>
      <rgbColor rgb="FF808080"/>
      <rgbColor rgb="FFC3D69B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DDDDDD"/>
      <rgbColor rgb="FF00FFFF"/>
      <rgbColor rgb="FF800080"/>
      <rgbColor rgb="FF800000"/>
      <rgbColor rgb="FF008080"/>
      <rgbColor rgb="FF0000FF"/>
      <rgbColor rgb="FF00B0F0"/>
      <rgbColor rgb="FFB7DEE8"/>
      <rgbColor rgb="FFCCFFCC"/>
      <rgbColor rgb="FFD7E4BD"/>
      <rgbColor rgb="FF93CDDD"/>
      <rgbColor rgb="FFFFCCCC"/>
      <rgbColor rgb="FFB3A2C7"/>
      <rgbColor rgb="FFFAC090"/>
      <rgbColor rgb="FF3366FF"/>
      <rgbColor rgb="FF33CCCC"/>
      <rgbColor rgb="FF92D050"/>
      <rgbColor rgb="FFFCD5B5"/>
      <rgbColor rgb="FFFF9900"/>
      <rgbColor rgb="FFE46C0A"/>
      <rgbColor rgb="FF604A7B"/>
      <rgbColor rgb="FF77933C"/>
      <rgbColor rgb="FF003366"/>
      <rgbColor rgb="FF31859C"/>
      <rgbColor rgb="FF0D0D0D"/>
      <rgbColor rgb="FF3C3C3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62802</xdr:colOff>
      <xdr:row>0</xdr:row>
      <xdr:rowOff>83737</xdr:rowOff>
    </xdr:from>
    <xdr:to>
      <xdr:col>20</xdr:col>
      <xdr:colOff>471016</xdr:colOff>
      <xdr:row>30</xdr:row>
      <xdr:rowOff>31402</xdr:rowOff>
    </xdr:to>
    <xdr:pic>
      <xdr:nvPicPr>
        <xdr:cNvPr id="1025" name="Picture 1" descr="http://energia.nu/wordpress/wp-content/uploads/2014/01/LaunchPads-LM4F-TM4C-%E2%80%94-Pins-Maps-11-32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/>
        <a:srcRect l="4273" t="14465" r="4228" b="10402"/>
        <a:stretch>
          <a:fillRect/>
        </a:stretch>
      </xdr:blipFill>
      <xdr:spPr bwMode="auto">
        <a:xfrm>
          <a:off x="62802" y="83737"/>
          <a:ext cx="12549972" cy="559986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Projects/droidbot/documentation/Droidb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opLeftCell="A25" workbookViewId="0">
      <selection activeCell="E39" sqref="E39"/>
    </sheetView>
  </sheetViews>
  <sheetFormatPr defaultRowHeight="15"/>
  <cols>
    <col min="1" max="1" width="8.7109375" customWidth="1"/>
    <col min="2" max="2" width="15.140625" customWidth="1"/>
    <col min="3" max="3" width="13.7109375" customWidth="1"/>
    <col min="4" max="4" width="20.7109375" customWidth="1"/>
    <col min="5" max="5" width="88.85546875" customWidth="1"/>
    <col min="6" max="6" width="11.5703125" customWidth="1"/>
    <col min="7" max="7" width="11.28515625" customWidth="1"/>
    <col min="8" max="1025" width="8.7109375" customWidth="1"/>
  </cols>
  <sheetData>
    <row r="1" spans="1:7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>
      <c r="A2" s="3"/>
      <c r="B2" s="3"/>
      <c r="C2" s="3"/>
      <c r="D2" s="3"/>
      <c r="E2" s="3"/>
      <c r="F2" s="3"/>
      <c r="G2" s="3"/>
    </row>
    <row r="3" spans="1:7">
      <c r="A3" s="37" t="s">
        <v>6</v>
      </c>
      <c r="B3" s="4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11</v>
      </c>
    </row>
    <row r="4" spans="1:7">
      <c r="A4" s="37"/>
      <c r="B4" s="4" t="s">
        <v>12</v>
      </c>
      <c r="C4" s="5" t="s">
        <v>13</v>
      </c>
      <c r="D4" s="5" t="s">
        <v>14</v>
      </c>
      <c r="E4" s="5" t="s">
        <v>10</v>
      </c>
      <c r="F4" s="5" t="s">
        <v>11</v>
      </c>
      <c r="G4" s="5" t="s">
        <v>11</v>
      </c>
    </row>
    <row r="5" spans="1:7">
      <c r="A5" s="37"/>
      <c r="B5" s="4" t="s">
        <v>15</v>
      </c>
      <c r="C5" s="4"/>
      <c r="D5" s="4"/>
      <c r="E5" s="5"/>
      <c r="F5" s="5"/>
      <c r="G5" s="5"/>
    </row>
    <row r="6" spans="1:7">
      <c r="A6" s="37"/>
      <c r="B6" s="4" t="s">
        <v>16</v>
      </c>
      <c r="C6" s="4"/>
      <c r="D6" s="4"/>
      <c r="E6" s="5"/>
      <c r="F6" s="5"/>
      <c r="G6" s="5"/>
    </row>
    <row r="7" spans="1:7">
      <c r="A7" s="37"/>
      <c r="B7" s="4" t="s">
        <v>17</v>
      </c>
      <c r="C7" s="4"/>
      <c r="D7" s="4"/>
      <c r="E7" s="5"/>
      <c r="F7" s="4"/>
      <c r="G7" s="5"/>
    </row>
    <row r="8" spans="1:7">
      <c r="A8" s="37"/>
      <c r="B8" s="4" t="s">
        <v>18</v>
      </c>
      <c r="C8" s="4"/>
      <c r="D8" s="4"/>
      <c r="E8" s="5"/>
      <c r="F8" s="5"/>
      <c r="G8" s="5"/>
    </row>
    <row r="9" spans="1:7">
      <c r="A9" s="37"/>
      <c r="B9" s="4" t="s">
        <v>19</v>
      </c>
      <c r="C9" s="4"/>
      <c r="D9" s="4"/>
      <c r="E9" s="5"/>
      <c r="F9" s="5"/>
      <c r="G9" s="5"/>
    </row>
    <row r="10" spans="1:7">
      <c r="A10" s="37"/>
      <c r="B10" s="4" t="s">
        <v>20</v>
      </c>
      <c r="C10" s="4"/>
      <c r="D10" s="4"/>
      <c r="E10" s="5"/>
      <c r="F10" s="5"/>
      <c r="G10" s="5"/>
    </row>
    <row r="11" spans="1:7" ht="3.75" customHeight="1">
      <c r="A11" s="3"/>
      <c r="B11" s="3"/>
      <c r="C11" s="3"/>
      <c r="D11" s="3"/>
      <c r="E11" s="3"/>
      <c r="F11" s="3"/>
      <c r="G11" s="3"/>
    </row>
    <row r="12" spans="1:7">
      <c r="A12" s="37" t="s">
        <v>21</v>
      </c>
      <c r="B12" s="4" t="s">
        <v>22</v>
      </c>
      <c r="C12" s="6"/>
      <c r="D12" s="6"/>
      <c r="E12" s="6"/>
      <c r="F12" s="4"/>
      <c r="G12" s="4"/>
    </row>
    <row r="13" spans="1:7">
      <c r="A13" s="37"/>
      <c r="B13" s="4" t="s">
        <v>23</v>
      </c>
      <c r="C13" s="6"/>
      <c r="D13" s="6"/>
      <c r="E13" s="6"/>
      <c r="F13" s="4"/>
      <c r="G13" s="4"/>
    </row>
    <row r="14" spans="1:7">
      <c r="A14" s="37"/>
      <c r="B14" s="4" t="s">
        <v>24</v>
      </c>
      <c r="C14" s="4"/>
      <c r="D14" s="4"/>
      <c r="E14" s="4"/>
      <c r="F14" s="4"/>
      <c r="G14" s="4"/>
    </row>
    <row r="15" spans="1:7">
      <c r="A15" s="37"/>
      <c r="B15" s="4" t="s">
        <v>25</v>
      </c>
      <c r="C15" s="7"/>
      <c r="D15" s="4"/>
      <c r="E15" s="4"/>
      <c r="F15" s="4"/>
      <c r="G15" s="4"/>
    </row>
    <row r="16" spans="1:7">
      <c r="A16" s="37"/>
      <c r="B16" s="4" t="s">
        <v>26</v>
      </c>
      <c r="C16" s="4"/>
      <c r="D16" s="4"/>
      <c r="E16" s="4"/>
      <c r="F16" s="4"/>
      <c r="G16" s="4"/>
    </row>
    <row r="17" spans="1:7">
      <c r="A17" s="37"/>
      <c r="B17" s="4" t="s">
        <v>27</v>
      </c>
      <c r="C17" s="4"/>
      <c r="D17" s="4"/>
      <c r="E17" s="4"/>
      <c r="F17" s="4"/>
      <c r="G17" s="4"/>
    </row>
    <row r="18" spans="1:7">
      <c r="A18" s="37"/>
      <c r="B18" s="4" t="s">
        <v>28</v>
      </c>
      <c r="C18" s="4"/>
      <c r="D18" s="4"/>
      <c r="E18" s="4"/>
      <c r="F18" s="4"/>
      <c r="G18" s="4"/>
    </row>
    <row r="19" spans="1:7" ht="3.75" customHeight="1">
      <c r="A19" s="3"/>
      <c r="B19" s="3"/>
      <c r="C19" s="3"/>
      <c r="D19" s="3"/>
      <c r="E19" s="3"/>
      <c r="F19" s="3"/>
      <c r="G19" s="3"/>
    </row>
    <row r="20" spans="1:7">
      <c r="A20" s="37" t="s">
        <v>29</v>
      </c>
      <c r="B20" s="36" t="s">
        <v>30</v>
      </c>
      <c r="C20" s="36"/>
      <c r="D20" s="36"/>
      <c r="E20" s="36"/>
      <c r="F20" s="36"/>
      <c r="G20" s="36"/>
    </row>
    <row r="21" spans="1:7">
      <c r="A21" s="37"/>
      <c r="B21" s="36"/>
      <c r="C21" s="36"/>
      <c r="D21" s="36"/>
      <c r="E21" s="36"/>
      <c r="F21" s="36"/>
      <c r="G21" s="36"/>
    </row>
    <row r="22" spans="1:7">
      <c r="A22" s="37"/>
      <c r="B22" s="36"/>
      <c r="C22" s="36"/>
      <c r="D22" s="36"/>
      <c r="E22" s="36"/>
      <c r="F22" s="36"/>
      <c r="G22" s="36"/>
    </row>
    <row r="23" spans="1:7">
      <c r="A23" s="37"/>
      <c r="B23" s="36"/>
      <c r="C23" s="36"/>
      <c r="D23" s="36"/>
      <c r="E23" s="36"/>
      <c r="F23" s="36"/>
      <c r="G23" s="36"/>
    </row>
    <row r="24" spans="1:7">
      <c r="A24" s="37"/>
      <c r="B24" s="8" t="s">
        <v>31</v>
      </c>
      <c r="C24" s="8"/>
      <c r="D24" s="8"/>
      <c r="E24" s="8"/>
      <c r="F24" s="8"/>
      <c r="G24" s="8"/>
    </row>
    <row r="25" spans="1:7">
      <c r="A25" s="37"/>
      <c r="B25" s="8" t="s">
        <v>32</v>
      </c>
      <c r="C25" s="8"/>
      <c r="D25" s="8"/>
      <c r="E25" s="8"/>
      <c r="F25" s="8"/>
      <c r="G25" s="8"/>
    </row>
    <row r="26" spans="1:7">
      <c r="A26" s="37"/>
      <c r="B26" s="8" t="s">
        <v>33</v>
      </c>
      <c r="C26" s="8" t="s">
        <v>34</v>
      </c>
      <c r="D26" s="8" t="s">
        <v>35</v>
      </c>
      <c r="E26" s="8" t="s">
        <v>36</v>
      </c>
      <c r="F26" s="8" t="s">
        <v>37</v>
      </c>
      <c r="G26" s="4" t="s">
        <v>38</v>
      </c>
    </row>
    <row r="27" spans="1:7">
      <c r="A27" s="37"/>
      <c r="B27" s="8" t="s">
        <v>39</v>
      </c>
      <c r="C27" s="8" t="s">
        <v>34</v>
      </c>
      <c r="D27" s="8" t="s">
        <v>35</v>
      </c>
      <c r="E27" s="8" t="s">
        <v>40</v>
      </c>
      <c r="F27" s="8" t="s">
        <v>37</v>
      </c>
      <c r="G27" s="4" t="s">
        <v>38</v>
      </c>
    </row>
    <row r="28" spans="1:7" ht="3.75" customHeight="1">
      <c r="A28" s="3"/>
      <c r="B28" s="3"/>
      <c r="C28" s="3"/>
      <c r="D28" s="3"/>
      <c r="E28" s="3"/>
      <c r="F28" s="3"/>
      <c r="G28" s="3"/>
    </row>
    <row r="29" spans="1:7">
      <c r="A29" s="37" t="s">
        <v>41</v>
      </c>
      <c r="B29" s="5" t="s">
        <v>42</v>
      </c>
      <c r="C29" s="5"/>
      <c r="D29" s="5"/>
      <c r="E29" s="5"/>
      <c r="F29" s="5"/>
      <c r="G29" s="5"/>
    </row>
    <row r="30" spans="1:7">
      <c r="A30" s="37"/>
      <c r="B30" s="5" t="s">
        <v>43</v>
      </c>
      <c r="C30" s="5"/>
      <c r="D30" s="5"/>
      <c r="E30" s="5"/>
      <c r="F30" s="5"/>
      <c r="G30" s="5"/>
    </row>
    <row r="31" spans="1:7">
      <c r="A31" s="37"/>
      <c r="B31" s="5" t="s">
        <v>44</v>
      </c>
      <c r="C31" s="5"/>
      <c r="D31" s="5"/>
      <c r="E31" s="5"/>
      <c r="F31" s="5"/>
      <c r="G31" s="5"/>
    </row>
    <row r="32" spans="1:7">
      <c r="A32" s="37"/>
      <c r="B32" s="5" t="s">
        <v>45</v>
      </c>
      <c r="C32" s="5"/>
      <c r="D32" s="5"/>
      <c r="E32" s="5"/>
      <c r="F32" s="5"/>
      <c r="G32" s="5"/>
    </row>
    <row r="33" spans="1:7">
      <c r="A33" s="37"/>
      <c r="B33" s="9" t="s">
        <v>46</v>
      </c>
      <c r="C33" s="5" t="s">
        <v>8</v>
      </c>
      <c r="D33" s="5" t="s">
        <v>47</v>
      </c>
      <c r="E33" s="4" t="s">
        <v>48</v>
      </c>
      <c r="F33" s="4" t="s">
        <v>13</v>
      </c>
      <c r="G33" s="4" t="s">
        <v>38</v>
      </c>
    </row>
    <row r="34" spans="1:7">
      <c r="A34" s="37"/>
      <c r="B34" s="4" t="s">
        <v>49</v>
      </c>
      <c r="C34" s="5" t="s">
        <v>13</v>
      </c>
      <c r="D34" s="5" t="s">
        <v>50</v>
      </c>
      <c r="E34" s="4" t="s">
        <v>48</v>
      </c>
      <c r="F34" s="4" t="s">
        <v>8</v>
      </c>
      <c r="G34" s="4" t="s">
        <v>38</v>
      </c>
    </row>
    <row r="35" spans="1:7" ht="3.75" customHeight="1">
      <c r="A35" s="3"/>
      <c r="B35" s="3"/>
      <c r="C35" s="3"/>
      <c r="D35" s="3"/>
      <c r="E35" s="3"/>
      <c r="F35" s="3"/>
      <c r="G35" s="3"/>
    </row>
    <row r="36" spans="1:7" ht="15" customHeight="1">
      <c r="A36" s="38" t="s">
        <v>51</v>
      </c>
      <c r="B36" s="9" t="s">
        <v>52</v>
      </c>
      <c r="C36" s="5"/>
      <c r="D36" s="5"/>
      <c r="E36" s="4"/>
      <c r="F36" s="4"/>
      <c r="G36" s="4"/>
    </row>
    <row r="37" spans="1:7" ht="15" customHeight="1">
      <c r="A37" s="38"/>
      <c r="B37" s="4" t="s">
        <v>53</v>
      </c>
      <c r="C37" s="8" t="s">
        <v>34</v>
      </c>
      <c r="D37" s="5"/>
      <c r="E37" s="4" t="s">
        <v>54</v>
      </c>
      <c r="F37" s="4"/>
      <c r="G37" s="4"/>
    </row>
    <row r="38" spans="1:7" ht="15" customHeight="1">
      <c r="A38" s="38"/>
      <c r="B38" s="4" t="s">
        <v>55</v>
      </c>
      <c r="C38" s="8" t="s">
        <v>34</v>
      </c>
      <c r="D38" s="4"/>
      <c r="E38" s="4" t="s">
        <v>56</v>
      </c>
      <c r="F38" s="4"/>
      <c r="G38" s="4"/>
    </row>
    <row r="39" spans="1:7" ht="15" customHeight="1">
      <c r="A39" s="38"/>
      <c r="B39" s="4" t="s">
        <v>57</v>
      </c>
      <c r="C39" s="8" t="s">
        <v>34</v>
      </c>
      <c r="D39" s="4"/>
      <c r="E39" s="4" t="s">
        <v>58</v>
      </c>
      <c r="F39" s="4"/>
      <c r="G39" s="4"/>
    </row>
    <row r="40" spans="1:7">
      <c r="A40" s="38"/>
      <c r="B40" s="4" t="s">
        <v>59</v>
      </c>
      <c r="C40" s="7"/>
      <c r="D40" s="4"/>
      <c r="E40" s="4"/>
      <c r="F40" s="4"/>
      <c r="G40" s="4"/>
    </row>
    <row r="41" spans="1:7">
      <c r="A41" s="38"/>
      <c r="B41" s="4" t="s">
        <v>60</v>
      </c>
      <c r="C41" s="7"/>
      <c r="D41" s="4"/>
      <c r="E41" s="4"/>
      <c r="F41" s="4"/>
      <c r="G41" s="4"/>
    </row>
    <row r="42" spans="1:7" ht="3.75" customHeight="1">
      <c r="A42" s="3"/>
      <c r="B42" s="3"/>
      <c r="C42" s="3"/>
      <c r="D42" s="3"/>
      <c r="E42" s="3"/>
      <c r="F42" s="3"/>
      <c r="G42" s="3"/>
    </row>
    <row r="43" spans="1:7">
      <c r="A43" s="37" t="s">
        <v>61</v>
      </c>
      <c r="B43" s="4" t="s">
        <v>62</v>
      </c>
      <c r="C43" s="4"/>
      <c r="D43" s="4"/>
      <c r="E43" s="4"/>
      <c r="F43" s="4"/>
      <c r="G43" s="4"/>
    </row>
    <row r="44" spans="1:7">
      <c r="A44" s="37"/>
      <c r="B44" s="6" t="s">
        <v>63</v>
      </c>
      <c r="C44" s="4"/>
      <c r="D44" s="4"/>
      <c r="E44" s="4"/>
      <c r="F44" s="4"/>
      <c r="G44" s="4"/>
    </row>
    <row r="45" spans="1:7">
      <c r="A45" s="37"/>
      <c r="B45" s="10" t="s">
        <v>64</v>
      </c>
      <c r="C45" s="4"/>
      <c r="D45" s="4"/>
      <c r="E45" s="4"/>
      <c r="F45" s="4"/>
      <c r="G45" s="4"/>
    </row>
    <row r="46" spans="1:7">
      <c r="A46" s="37"/>
      <c r="B46" s="11" t="s">
        <v>65</v>
      </c>
      <c r="C46" s="4"/>
      <c r="D46" s="4"/>
      <c r="E46" s="4"/>
      <c r="F46" s="4"/>
      <c r="G46" s="4"/>
    </row>
    <row r="47" spans="1:7">
      <c r="A47" s="37"/>
      <c r="B47" s="4" t="s">
        <v>66</v>
      </c>
      <c r="C47" s="4"/>
      <c r="D47" s="4"/>
      <c r="E47" s="4"/>
      <c r="F47" s="4"/>
      <c r="G47" s="4"/>
    </row>
    <row r="48" spans="1:7" ht="3.75" customHeight="1">
      <c r="A48" s="3"/>
      <c r="B48" s="3"/>
      <c r="C48" s="3"/>
      <c r="D48" s="3"/>
      <c r="E48" s="3"/>
      <c r="F48" s="3"/>
      <c r="G48" s="3"/>
    </row>
  </sheetData>
  <mergeCells count="7">
    <mergeCell ref="B20:G23"/>
    <mergeCell ref="A29:A34"/>
    <mergeCell ref="A36:A41"/>
    <mergeCell ref="A43:A47"/>
    <mergeCell ref="A3:A10"/>
    <mergeCell ref="A12:A18"/>
    <mergeCell ref="A20:A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zoomScale="70" zoomScaleNormal="70" workbookViewId="0">
      <selection activeCell="X17" sqref="X17"/>
    </sheetView>
  </sheetViews>
  <sheetFormatPr defaultRowHeight="15"/>
  <cols>
    <col min="1" max="1025" width="8.7109375" customWidth="1"/>
  </cols>
  <sheetData>
    <row r="1" spans="1:21">
      <c r="A1" s="39" t="s">
        <v>67</v>
      </c>
      <c r="B1" s="39"/>
      <c r="C1" s="39"/>
      <c r="D1" s="39"/>
      <c r="E1" s="39"/>
      <c r="F1" s="39"/>
      <c r="G1" s="39"/>
      <c r="H1" s="39" t="s">
        <v>68</v>
      </c>
      <c r="I1" s="39"/>
      <c r="J1" s="39"/>
      <c r="K1" s="39"/>
      <c r="L1" s="39"/>
      <c r="M1" s="39"/>
      <c r="N1" s="39"/>
      <c r="O1" s="39" t="s">
        <v>69</v>
      </c>
      <c r="P1" s="39"/>
      <c r="Q1" s="39"/>
      <c r="R1" s="39"/>
      <c r="S1" s="39"/>
      <c r="T1" s="39"/>
      <c r="U1" s="39"/>
    </row>
    <row r="2" spans="1:21" ht="15" customHeight="1">
      <c r="A2" s="40" t="s">
        <v>70</v>
      </c>
      <c r="B2" s="40"/>
      <c r="C2" s="40"/>
      <c r="D2" s="40"/>
      <c r="E2" s="40"/>
      <c r="F2" s="40"/>
      <c r="G2" s="40"/>
      <c r="H2" s="41" t="s">
        <v>71</v>
      </c>
      <c r="I2" s="41"/>
      <c r="J2" s="41"/>
      <c r="K2" s="41"/>
      <c r="L2" s="41"/>
      <c r="M2" s="41"/>
      <c r="N2" s="41"/>
      <c r="O2" s="40"/>
      <c r="P2" s="40"/>
      <c r="Q2" s="40"/>
      <c r="R2" s="40"/>
      <c r="S2" s="40"/>
      <c r="T2" s="40"/>
      <c r="U2" s="40"/>
    </row>
    <row r="3" spans="1:21">
      <c r="A3" s="40"/>
      <c r="B3" s="40"/>
      <c r="C3" s="40"/>
      <c r="D3" s="40"/>
      <c r="E3" s="40"/>
      <c r="F3" s="40"/>
      <c r="G3" s="40"/>
      <c r="H3" s="41"/>
      <c r="I3" s="41"/>
      <c r="J3" s="41"/>
      <c r="K3" s="41"/>
      <c r="L3" s="41"/>
      <c r="M3" s="41"/>
      <c r="N3" s="41"/>
      <c r="O3" s="40"/>
      <c r="P3" s="40"/>
      <c r="Q3" s="40"/>
      <c r="R3" s="40"/>
      <c r="S3" s="40"/>
      <c r="T3" s="40"/>
      <c r="U3" s="40"/>
    </row>
    <row r="4" spans="1:21">
      <c r="A4" s="40"/>
      <c r="B4" s="40"/>
      <c r="C4" s="40"/>
      <c r="D4" s="40"/>
      <c r="E4" s="40"/>
      <c r="F4" s="40"/>
      <c r="G4" s="40"/>
      <c r="H4" s="41"/>
      <c r="I4" s="41"/>
      <c r="J4" s="41"/>
      <c r="K4" s="41"/>
      <c r="L4" s="41"/>
      <c r="M4" s="41"/>
      <c r="N4" s="41"/>
      <c r="O4" s="40"/>
      <c r="P4" s="40"/>
      <c r="Q4" s="40"/>
      <c r="R4" s="40"/>
      <c r="S4" s="40"/>
      <c r="T4" s="40"/>
      <c r="U4" s="40"/>
    </row>
    <row r="5" spans="1:21">
      <c r="A5" s="40"/>
      <c r="B5" s="40"/>
      <c r="C5" s="40"/>
      <c r="D5" s="40"/>
      <c r="E5" s="40"/>
      <c r="F5" s="40"/>
      <c r="G5" s="40"/>
      <c r="H5" s="41"/>
      <c r="I5" s="41"/>
      <c r="J5" s="41"/>
      <c r="K5" s="41"/>
      <c r="L5" s="41"/>
      <c r="M5" s="41"/>
      <c r="N5" s="41"/>
      <c r="O5" s="40"/>
      <c r="P5" s="40"/>
      <c r="Q5" s="40"/>
      <c r="R5" s="40"/>
      <c r="S5" s="40"/>
      <c r="T5" s="40"/>
      <c r="U5" s="40"/>
    </row>
    <row r="6" spans="1:21">
      <c r="A6" s="40"/>
      <c r="B6" s="40"/>
      <c r="C6" s="40"/>
      <c r="D6" s="40"/>
      <c r="E6" s="40"/>
      <c r="F6" s="40"/>
      <c r="G6" s="40"/>
      <c r="H6" s="41"/>
      <c r="I6" s="41"/>
      <c r="J6" s="41"/>
      <c r="K6" s="41"/>
      <c r="L6" s="41"/>
      <c r="M6" s="41"/>
      <c r="N6" s="41"/>
      <c r="O6" s="40"/>
      <c r="P6" s="40"/>
      <c r="Q6" s="40"/>
      <c r="R6" s="40"/>
      <c r="S6" s="40"/>
      <c r="T6" s="40"/>
      <c r="U6" s="40"/>
    </row>
    <row r="7" spans="1:21">
      <c r="A7" s="40"/>
      <c r="B7" s="40"/>
      <c r="C7" s="40"/>
      <c r="D7" s="40"/>
      <c r="E7" s="40"/>
      <c r="F7" s="40"/>
      <c r="G7" s="40"/>
      <c r="H7" s="41"/>
      <c r="I7" s="41"/>
      <c r="J7" s="41"/>
      <c r="K7" s="41"/>
      <c r="L7" s="41"/>
      <c r="M7" s="41"/>
      <c r="N7" s="41"/>
      <c r="O7" s="40"/>
      <c r="P7" s="40"/>
      <c r="Q7" s="40"/>
      <c r="R7" s="40"/>
      <c r="S7" s="40"/>
      <c r="T7" s="40"/>
      <c r="U7" s="40"/>
    </row>
    <row r="8" spans="1:21">
      <c r="A8" s="40"/>
      <c r="B8" s="40"/>
      <c r="C8" s="40"/>
      <c r="D8" s="40"/>
      <c r="E8" s="40"/>
      <c r="F8" s="40"/>
      <c r="G8" s="40"/>
      <c r="H8" s="41"/>
      <c r="I8" s="41"/>
      <c r="J8" s="41"/>
      <c r="K8" s="41"/>
      <c r="L8" s="41"/>
      <c r="M8" s="41"/>
      <c r="N8" s="41"/>
      <c r="O8" s="40"/>
      <c r="P8" s="40"/>
      <c r="Q8" s="40"/>
      <c r="R8" s="40"/>
      <c r="S8" s="40"/>
      <c r="T8" s="40"/>
      <c r="U8" s="40"/>
    </row>
    <row r="9" spans="1:21">
      <c r="A9" s="40"/>
      <c r="B9" s="40"/>
      <c r="C9" s="40"/>
      <c r="D9" s="40"/>
      <c r="E9" s="40"/>
      <c r="F9" s="40"/>
      <c r="G9" s="40"/>
      <c r="H9" s="41"/>
      <c r="I9" s="41"/>
      <c r="J9" s="41"/>
      <c r="K9" s="41"/>
      <c r="L9" s="41"/>
      <c r="M9" s="41"/>
      <c r="N9" s="41"/>
      <c r="O9" s="40"/>
      <c r="P9" s="40"/>
      <c r="Q9" s="40"/>
      <c r="R9" s="40"/>
      <c r="S9" s="40"/>
      <c r="T9" s="40"/>
      <c r="U9" s="40"/>
    </row>
    <row r="10" spans="1:21">
      <c r="A10" s="40"/>
      <c r="B10" s="40"/>
      <c r="C10" s="40"/>
      <c r="D10" s="40"/>
      <c r="E10" s="40"/>
      <c r="F10" s="40"/>
      <c r="G10" s="40"/>
      <c r="H10" s="41"/>
      <c r="I10" s="41"/>
      <c r="J10" s="41"/>
      <c r="K10" s="41"/>
      <c r="L10" s="41"/>
      <c r="M10" s="41"/>
      <c r="N10" s="41"/>
      <c r="O10" s="40"/>
      <c r="P10" s="40"/>
      <c r="Q10" s="40"/>
      <c r="R10" s="40"/>
      <c r="S10" s="40"/>
      <c r="T10" s="40"/>
      <c r="U10" s="40"/>
    </row>
    <row r="11" spans="1:21">
      <c r="A11" s="40"/>
      <c r="B11" s="40"/>
      <c r="C11" s="40"/>
      <c r="D11" s="40"/>
      <c r="E11" s="40"/>
      <c r="F11" s="40"/>
      <c r="G11" s="40"/>
      <c r="H11" s="41"/>
      <c r="I11" s="41"/>
      <c r="J11" s="41"/>
      <c r="K11" s="41"/>
      <c r="L11" s="41"/>
      <c r="M11" s="41"/>
      <c r="N11" s="41"/>
      <c r="O11" s="40"/>
      <c r="P11" s="40"/>
      <c r="Q11" s="40"/>
      <c r="R11" s="40"/>
      <c r="S11" s="40"/>
      <c r="T11" s="40"/>
      <c r="U11" s="40"/>
    </row>
    <row r="12" spans="1:21">
      <c r="A12" s="39" t="s">
        <v>72</v>
      </c>
      <c r="B12" s="39"/>
      <c r="C12" s="39"/>
      <c r="D12" s="39"/>
      <c r="E12" s="39"/>
      <c r="F12" s="39"/>
      <c r="G12" s="39"/>
      <c r="H12" s="39" t="s">
        <v>73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ht="15" customHeight="1">
      <c r="A13" s="40" t="s">
        <v>74</v>
      </c>
      <c r="B13" s="40"/>
      <c r="C13" s="40"/>
      <c r="D13" s="40"/>
      <c r="E13" s="40"/>
      <c r="F13" s="40"/>
      <c r="G13" s="40"/>
      <c r="H13" s="40" t="s">
        <v>75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4" spans="1:2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</row>
    <row r="16" spans="1:2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</row>
    <row r="17" spans="1:2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</row>
    <row r="18" spans="1:2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</row>
    <row r="19" spans="1:2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</row>
    <row r="20" spans="1:2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</row>
    <row r="21" spans="1: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</row>
    <row r="22" spans="1:2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</row>
    <row r="23" spans="1:2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</row>
    <row r="25" spans="1:2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</row>
    <row r="27" spans="1:2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</row>
    <row r="28" spans="1:2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</row>
    <row r="29" spans="1:2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</row>
    <row r="30" spans="1:2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</row>
    <row r="31" spans="1:2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</row>
    <row r="32" spans="1:2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</row>
    <row r="33" spans="1:2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</sheetData>
  <mergeCells count="18">
    <mergeCell ref="A23:G23"/>
    <mergeCell ref="H23:N23"/>
    <mergeCell ref="O23:U23"/>
    <mergeCell ref="A24:G33"/>
    <mergeCell ref="H24:N33"/>
    <mergeCell ref="O24:U33"/>
    <mergeCell ref="A12:G12"/>
    <mergeCell ref="H12:N12"/>
    <mergeCell ref="O12:U12"/>
    <mergeCell ref="A13:G22"/>
    <mergeCell ref="H13:N22"/>
    <mergeCell ref="O13:U22"/>
    <mergeCell ref="A1:G1"/>
    <mergeCell ref="H1:N1"/>
    <mergeCell ref="O1:U1"/>
    <mergeCell ref="A2:G11"/>
    <mergeCell ref="H2:N11"/>
    <mergeCell ref="O2:U1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I8" sqref="I8"/>
    </sheetView>
  </sheetViews>
  <sheetFormatPr defaultRowHeight="15"/>
  <cols>
    <col min="1" max="1" width="20.7109375" customWidth="1"/>
    <col min="2" max="2" width="11" customWidth="1"/>
    <col min="3" max="3" width="12.85546875" customWidth="1"/>
    <col min="4" max="4" width="12" customWidth="1"/>
    <col min="5" max="7" width="8.7109375" customWidth="1"/>
    <col min="8" max="8" width="12" customWidth="1"/>
    <col min="9" max="9" width="8.7109375" customWidth="1"/>
    <col min="10" max="10" width="11" customWidth="1"/>
    <col min="11" max="11" width="8.7109375" customWidth="1"/>
    <col min="12" max="12" width="14.28515625" customWidth="1"/>
    <col min="13" max="13" width="21.85546875" customWidth="1"/>
    <col min="14" max="1025" width="8.7109375" customWidth="1"/>
  </cols>
  <sheetData>
    <row r="1" spans="1:19">
      <c r="A1" s="12" t="s">
        <v>76</v>
      </c>
      <c r="B1" s="13">
        <v>0.1</v>
      </c>
      <c r="C1" s="14" t="s">
        <v>77</v>
      </c>
      <c r="D1" s="15">
        <f>B1*10^3</f>
        <v>100</v>
      </c>
      <c r="E1" s="15" t="s">
        <v>78</v>
      </c>
      <c r="F1" s="16">
        <f>D1*10^3</f>
        <v>100000</v>
      </c>
      <c r="G1" s="16" t="s">
        <v>79</v>
      </c>
      <c r="H1" s="17">
        <f>D1*10^6</f>
        <v>100000000</v>
      </c>
      <c r="I1" s="17" t="s">
        <v>80</v>
      </c>
      <c r="S1" t="s">
        <v>77</v>
      </c>
    </row>
    <row r="2" spans="1:19">
      <c r="A2" s="12" t="s">
        <v>81</v>
      </c>
      <c r="B2" s="14">
        <f>1/B1</f>
        <v>10</v>
      </c>
      <c r="C2" s="14" t="s">
        <v>82</v>
      </c>
      <c r="D2" s="15">
        <f>B2/10^3</f>
        <v>0.01</v>
      </c>
      <c r="E2" s="15" t="s">
        <v>83</v>
      </c>
      <c r="F2" s="16">
        <f>B2/10^6</f>
        <v>1.0000000000000001E-5</v>
      </c>
      <c r="G2" s="16" t="s">
        <v>84</v>
      </c>
      <c r="H2" s="17">
        <f>F2/10^3</f>
        <v>1E-8</v>
      </c>
      <c r="I2" s="17" t="s">
        <v>85</v>
      </c>
      <c r="L2" s="18" t="s">
        <v>86</v>
      </c>
      <c r="M2" s="18" t="s">
        <v>87</v>
      </c>
      <c r="N2" s="18"/>
      <c r="O2" s="18"/>
    </row>
    <row r="3" spans="1:19">
      <c r="A3" s="12" t="s">
        <v>88</v>
      </c>
      <c r="B3" s="19">
        <f>(F3*10^6)</f>
        <v>80000000</v>
      </c>
      <c r="C3" s="19" t="s">
        <v>82</v>
      </c>
      <c r="D3" s="20">
        <f>B3/10^3</f>
        <v>80000</v>
      </c>
      <c r="E3" s="20" t="s">
        <v>83</v>
      </c>
      <c r="F3" s="13">
        <v>80</v>
      </c>
      <c r="G3" s="21" t="s">
        <v>84</v>
      </c>
      <c r="H3" s="22">
        <f>F3/10^3</f>
        <v>0.08</v>
      </c>
      <c r="I3" s="22" t="s">
        <v>89</v>
      </c>
      <c r="L3" s="18" t="s">
        <v>90</v>
      </c>
      <c r="M3" s="18" t="s">
        <v>91</v>
      </c>
      <c r="N3" s="18"/>
      <c r="O3" s="18"/>
    </row>
    <row r="4" spans="1:19">
      <c r="A4" s="12" t="s">
        <v>92</v>
      </c>
      <c r="B4" s="23">
        <f>1/B3</f>
        <v>1.2499999999999999E-8</v>
      </c>
      <c r="C4" s="23" t="s">
        <v>77</v>
      </c>
      <c r="D4" s="24">
        <f>B4*10^3</f>
        <v>1.2499999999999999E-5</v>
      </c>
      <c r="E4" s="24" t="s">
        <v>78</v>
      </c>
      <c r="F4" s="25">
        <f>D4*10^3</f>
        <v>1.2499999999999999E-2</v>
      </c>
      <c r="G4" s="25" t="s">
        <v>79</v>
      </c>
      <c r="H4" s="26">
        <f>B4*10^9</f>
        <v>12.5</v>
      </c>
      <c r="I4" s="26" t="s">
        <v>80</v>
      </c>
      <c r="L4" s="18" t="s">
        <v>93</v>
      </c>
      <c r="M4" s="18" t="s">
        <v>94</v>
      </c>
      <c r="N4" s="18"/>
      <c r="O4" s="18"/>
    </row>
    <row r="5" spans="1:19">
      <c r="H5">
        <f>1/B3*10^9</f>
        <v>12.5</v>
      </c>
    </row>
    <row r="6" spans="1:19">
      <c r="A6" s="27" t="s">
        <v>95</v>
      </c>
      <c r="B6" s="28">
        <f>(H1/H4)-1</f>
        <v>7999999</v>
      </c>
      <c r="C6" s="29"/>
      <c r="D6" s="29"/>
      <c r="E6" t="s">
        <v>96</v>
      </c>
      <c r="F6">
        <f>F7*1000/F8</f>
        <v>312.5</v>
      </c>
    </row>
    <row r="7" spans="1:19">
      <c r="A7" s="27" t="s">
        <v>97</v>
      </c>
      <c r="B7" s="28" t="str">
        <f>DEC2HEX(B6)</f>
        <v>7A11FF</v>
      </c>
      <c r="E7" t="s">
        <v>98</v>
      </c>
      <c r="F7">
        <v>5000</v>
      </c>
      <c r="H7" s="30"/>
    </row>
    <row r="8" spans="1:19">
      <c r="E8" t="s">
        <v>99</v>
      </c>
      <c r="F8">
        <v>16000</v>
      </c>
    </row>
    <row r="9" spans="1:19">
      <c r="A9" s="31" t="s">
        <v>100</v>
      </c>
      <c r="B9">
        <v>7999900</v>
      </c>
    </row>
    <row r="12" spans="1:19" ht="15.75">
      <c r="A12" s="32" t="s">
        <v>101</v>
      </c>
    </row>
    <row r="13" spans="1:19" ht="15.75">
      <c r="A13" s="32" t="s">
        <v>102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I15" sqref="I15"/>
    </sheetView>
  </sheetViews>
  <sheetFormatPr defaultRowHeight="15"/>
  <cols>
    <col min="1" max="1" width="13.5703125" customWidth="1"/>
    <col min="2" max="2" width="40.5703125" bestFit="1" customWidth="1"/>
    <col min="3" max="3" width="21.140625" bestFit="1" customWidth="1"/>
    <col min="4" max="4" width="19.7109375" bestFit="1" customWidth="1"/>
    <col min="5" max="1025" width="8.7109375" customWidth="1"/>
  </cols>
  <sheetData>
    <row r="1" spans="1:5">
      <c r="A1" s="34" t="s">
        <v>111</v>
      </c>
      <c r="B1" s="34" t="s">
        <v>105</v>
      </c>
      <c r="C1" s="34" t="s">
        <v>106</v>
      </c>
      <c r="D1" s="34" t="s">
        <v>113</v>
      </c>
      <c r="E1" s="34" t="s">
        <v>152</v>
      </c>
    </row>
    <row r="2" spans="1:5">
      <c r="A2" s="33" t="s">
        <v>128</v>
      </c>
      <c r="B2" s="33" t="s">
        <v>103</v>
      </c>
      <c r="C2" s="33" t="s">
        <v>107</v>
      </c>
      <c r="D2" s="33" t="s">
        <v>109</v>
      </c>
      <c r="E2" s="33">
        <v>5</v>
      </c>
    </row>
    <row r="3" spans="1:5">
      <c r="A3" s="33" t="s">
        <v>129</v>
      </c>
      <c r="B3" s="33" t="s">
        <v>104</v>
      </c>
      <c r="C3" s="33" t="s">
        <v>108</v>
      </c>
      <c r="D3" s="33" t="s">
        <v>110</v>
      </c>
      <c r="E3" s="33">
        <v>5</v>
      </c>
    </row>
    <row r="4" spans="1:5">
      <c r="A4" s="33" t="s">
        <v>130</v>
      </c>
      <c r="B4" s="33" t="s">
        <v>122</v>
      </c>
      <c r="C4" s="33" t="s">
        <v>112</v>
      </c>
      <c r="D4" s="33" t="s">
        <v>114</v>
      </c>
      <c r="E4" s="33">
        <v>10</v>
      </c>
    </row>
    <row r="5" spans="1:5">
      <c r="A5" s="33" t="s">
        <v>131</v>
      </c>
      <c r="B5" s="33" t="s">
        <v>121</v>
      </c>
      <c r="C5" s="33" t="s">
        <v>115</v>
      </c>
      <c r="D5" s="33" t="s">
        <v>116</v>
      </c>
      <c r="E5" s="33">
        <v>100</v>
      </c>
    </row>
    <row r="6" spans="1:5">
      <c r="A6" s="33" t="s">
        <v>132</v>
      </c>
      <c r="B6" s="33" t="s">
        <v>120</v>
      </c>
      <c r="C6" s="33" t="s">
        <v>117</v>
      </c>
      <c r="D6" s="33" t="s">
        <v>118</v>
      </c>
      <c r="E6" s="33">
        <v>150</v>
      </c>
    </row>
    <row r="7" spans="1:5">
      <c r="A7" s="33" t="s">
        <v>133</v>
      </c>
      <c r="B7" s="33" t="s">
        <v>119</v>
      </c>
      <c r="C7" s="33" t="s">
        <v>124</v>
      </c>
      <c r="D7" s="33" t="s">
        <v>123</v>
      </c>
      <c r="E7" s="33">
        <v>200</v>
      </c>
    </row>
    <row r="8" spans="1:5">
      <c r="A8" s="33" t="s">
        <v>134</v>
      </c>
      <c r="B8" s="33" t="s">
        <v>126</v>
      </c>
      <c r="C8" s="33" t="s">
        <v>125</v>
      </c>
      <c r="D8" s="33" t="s">
        <v>127</v>
      </c>
      <c r="E8" s="33">
        <v>250</v>
      </c>
    </row>
    <row r="9" spans="1:5">
      <c r="A9" s="33" t="s">
        <v>135</v>
      </c>
      <c r="B9" s="33" t="s">
        <v>150</v>
      </c>
      <c r="C9" s="33" t="s">
        <v>109</v>
      </c>
      <c r="D9" s="33"/>
      <c r="E9" s="33">
        <v>253</v>
      </c>
    </row>
    <row r="10" spans="1:5">
      <c r="A10" s="33" t="s">
        <v>136</v>
      </c>
      <c r="B10" s="33" t="s">
        <v>151</v>
      </c>
      <c r="C10" s="33" t="s">
        <v>110</v>
      </c>
      <c r="D10" s="33"/>
      <c r="E10" s="33">
        <v>253</v>
      </c>
    </row>
    <row r="11" spans="1:5">
      <c r="A11" s="33" t="s">
        <v>137</v>
      </c>
      <c r="B11" s="33" t="s">
        <v>155</v>
      </c>
      <c r="C11" s="33" t="s">
        <v>157</v>
      </c>
      <c r="D11" s="33"/>
      <c r="E11" s="33">
        <v>7</v>
      </c>
    </row>
    <row r="12" spans="1:5">
      <c r="A12" s="33" t="s">
        <v>138</v>
      </c>
      <c r="B12" s="33" t="s">
        <v>156</v>
      </c>
      <c r="C12" s="33" t="s">
        <v>158</v>
      </c>
      <c r="D12" s="33"/>
      <c r="E12" s="33">
        <v>7</v>
      </c>
    </row>
    <row r="13" spans="1:5">
      <c r="A13" s="33" t="s">
        <v>139</v>
      </c>
      <c r="B13" s="33"/>
      <c r="C13" s="33"/>
      <c r="D13" s="33"/>
      <c r="E13" s="33"/>
    </row>
    <row r="14" spans="1:5">
      <c r="A14" s="33" t="s">
        <v>140</v>
      </c>
      <c r="B14" s="33"/>
      <c r="C14" s="33"/>
      <c r="D14" s="33"/>
      <c r="E14" s="33"/>
    </row>
    <row r="15" spans="1:5">
      <c r="A15" s="33" t="s">
        <v>141</v>
      </c>
      <c r="B15" s="33"/>
      <c r="C15" s="33"/>
      <c r="D15" s="33"/>
      <c r="E15" s="33"/>
    </row>
    <row r="16" spans="1:5">
      <c r="A16" s="33" t="s">
        <v>142</v>
      </c>
      <c r="B16" s="33"/>
      <c r="C16" s="33"/>
      <c r="D16" s="33"/>
      <c r="E16" s="33"/>
    </row>
    <row r="17" spans="1:5">
      <c r="A17" s="33" t="s">
        <v>143</v>
      </c>
      <c r="B17" s="33"/>
      <c r="C17" s="33"/>
      <c r="D17" s="33"/>
      <c r="E17" s="33"/>
    </row>
    <row r="18" spans="1:5">
      <c r="A18" s="33" t="s">
        <v>144</v>
      </c>
      <c r="B18" s="33"/>
      <c r="C18" s="33"/>
      <c r="D18" s="33"/>
      <c r="E18" s="33"/>
    </row>
    <row r="19" spans="1:5">
      <c r="A19" s="33" t="s">
        <v>145</v>
      </c>
      <c r="B19" s="33"/>
      <c r="C19" s="33"/>
      <c r="D19" s="33"/>
      <c r="E19" s="33"/>
    </row>
    <row r="20" spans="1:5">
      <c r="A20" s="33" t="s">
        <v>146</v>
      </c>
      <c r="B20" s="33"/>
      <c r="C20" s="33"/>
      <c r="D20" s="33"/>
      <c r="E20" s="33"/>
    </row>
    <row r="21" spans="1:5">
      <c r="A21" s="33" t="s">
        <v>147</v>
      </c>
      <c r="B21" s="33"/>
      <c r="C21" s="33"/>
      <c r="D21" s="33"/>
      <c r="E21" s="33"/>
    </row>
    <row r="22" spans="1:5">
      <c r="A22" s="33" t="s">
        <v>148</v>
      </c>
      <c r="B22" s="33"/>
      <c r="C22" s="33"/>
      <c r="D22" s="33"/>
      <c r="E22" s="33"/>
    </row>
    <row r="23" spans="1:5">
      <c r="A23" s="33" t="s">
        <v>149</v>
      </c>
      <c r="B23" s="33"/>
      <c r="C23" s="33"/>
      <c r="D23" s="33"/>
      <c r="E23" s="33"/>
    </row>
    <row r="24" spans="1:5">
      <c r="A24" s="35" t="s">
        <v>153</v>
      </c>
      <c r="B24" s="35" t="s">
        <v>154</v>
      </c>
      <c r="C24" s="35"/>
      <c r="D24" s="35"/>
      <c r="E24" s="35">
        <v>254</v>
      </c>
    </row>
  </sheetData>
  <autoFilter ref="A1:E24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V5:V6"/>
  <sheetViews>
    <sheetView topLeftCell="A4" zoomScale="91" zoomScaleNormal="91" workbookViewId="0">
      <selection activeCell="W11" sqref="W11"/>
    </sheetView>
  </sheetViews>
  <sheetFormatPr defaultRowHeight="15"/>
  <sheetData>
    <row r="5" spans="22:22">
      <c r="V5" t="s">
        <v>159</v>
      </c>
    </row>
    <row r="6" spans="22:22">
      <c r="V6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LibreOffice/5.3.2.2$Windows_X86_64 LibreOffice_project/6cd4f1ef626f15116896b1d8e1398b56da0d0ee1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 Map</vt:lpstr>
      <vt:lpstr>TODO</vt:lpstr>
      <vt:lpstr>Timer Reload Value</vt:lpstr>
      <vt:lpstr>OS Tasks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Ninja</cp:lastModifiedBy>
  <cp:revision>0</cp:revision>
  <dcterms:created xsi:type="dcterms:W3CDTF">2006-09-16T00:00:00Z</dcterms:created>
  <dcterms:modified xsi:type="dcterms:W3CDTF">2017-07-05T19:54:32Z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