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e\Desktop\"/>
    </mc:Choice>
  </mc:AlternateContent>
  <xr:revisionPtr revIDLastSave="0" documentId="8_{C499103B-9F0C-4AAD-8898-1BA74F66EB3B}" xr6:coauthVersionLast="47" xr6:coauthVersionMax="47" xr10:uidLastSave="{00000000-0000-0000-0000-000000000000}"/>
  <bookViews>
    <workbookView xWindow="0" yWindow="0" windowWidth="20490" windowHeight="10920" activeTab="1" xr2:uid="{7566597E-B41A-425D-9B66-1A11E576B35A}"/>
  </bookViews>
  <sheets>
    <sheet name="Summary" sheetId="1" r:id="rId1"/>
    <sheet name="Deliverable" sheetId="4" r:id="rId2"/>
    <sheet name="Participant" sheetId="6" r:id="rId3"/>
    <sheet name="2020 Contributions" sheetId="5" r:id="rId4"/>
  </sheets>
  <definedNames>
    <definedName name="_xlnm._FilterDatabase" localSheetId="3" hidden="1">'2020 Contributions'!$A$1:$D$304</definedName>
    <definedName name="_xlnm._FilterDatabase" localSheetId="1" hidden="1">Deliverable!$A$1:$G$86</definedName>
    <definedName name="_xlnm._FilterDatabase" localSheetId="2" hidden="1">Participant!$A$1:$E$90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2" i="4"/>
  <c r="A40" i="6"/>
  <c r="A2" i="6"/>
  <c r="A66" i="6"/>
  <c r="A19" i="6"/>
  <c r="A17" i="6"/>
  <c r="A48" i="6"/>
  <c r="A73" i="6"/>
  <c r="A33" i="6"/>
  <c r="A52" i="6"/>
  <c r="A54" i="6"/>
  <c r="A39" i="6"/>
  <c r="A8" i="6"/>
  <c r="A83" i="6"/>
  <c r="A86" i="6"/>
  <c r="A45" i="6"/>
  <c r="A81" i="6"/>
  <c r="A74" i="6"/>
  <c r="A71" i="6"/>
  <c r="A43" i="6"/>
  <c r="A51" i="6"/>
  <c r="A4" i="6"/>
  <c r="A68" i="6"/>
  <c r="A85" i="6"/>
  <c r="A10" i="6"/>
  <c r="A5" i="6"/>
  <c r="A42" i="6"/>
  <c r="A64" i="6"/>
  <c r="A50" i="6"/>
  <c r="A58" i="6"/>
  <c r="A79" i="6"/>
  <c r="A15" i="6"/>
  <c r="A34" i="6"/>
  <c r="A65" i="6"/>
  <c r="A59" i="6"/>
  <c r="A55" i="6"/>
  <c r="A80" i="6"/>
  <c r="A41" i="6"/>
  <c r="A9" i="6"/>
  <c r="A63" i="6"/>
  <c r="A57" i="6"/>
  <c r="A35" i="6"/>
  <c r="A76" i="6"/>
  <c r="A78" i="6"/>
  <c r="A23" i="6"/>
  <c r="A36" i="6"/>
  <c r="A3" i="6"/>
  <c r="A26" i="6"/>
  <c r="A60" i="6"/>
  <c r="A72" i="6"/>
  <c r="A46" i="6"/>
  <c r="A16" i="6"/>
  <c r="A82" i="6"/>
  <c r="A62" i="6"/>
  <c r="A77" i="6"/>
  <c r="A30" i="6"/>
  <c r="A67" i="6"/>
  <c r="A7" i="6"/>
  <c r="A32" i="6"/>
  <c r="A84" i="6"/>
  <c r="A53" i="6"/>
  <c r="A47" i="6"/>
  <c r="A49" i="6"/>
  <c r="A18" i="6"/>
  <c r="A11" i="6"/>
  <c r="A37" i="6"/>
  <c r="A6" i="6"/>
  <c r="A12" i="6"/>
  <c r="A24" i="6"/>
  <c r="A14" i="6"/>
  <c r="A25" i="6"/>
  <c r="A27" i="6"/>
  <c r="A29" i="6"/>
  <c r="A56" i="6"/>
  <c r="A28" i="6"/>
  <c r="A22" i="6"/>
  <c r="A21" i="6"/>
  <c r="A38" i="6"/>
  <c r="A44" i="6"/>
  <c r="A75" i="6"/>
  <c r="A69" i="6"/>
  <c r="A13" i="6"/>
  <c r="A61" i="6"/>
  <c r="A20" i="6"/>
  <c r="A70" i="6"/>
  <c r="A31" i="6"/>
</calcChain>
</file>

<file path=xl/sharedStrings.xml><?xml version="1.0" encoding="utf-8"?>
<sst xmlns="http://schemas.openxmlformats.org/spreadsheetml/2006/main" count="501" uniqueCount="198">
  <si>
    <t>Overview</t>
  </si>
  <si>
    <r>
      <t xml:space="preserve">A company (we'll call them </t>
    </r>
    <r>
      <rPr>
        <i/>
        <sz val="11"/>
        <color theme="1"/>
        <rFont val="Calibri"/>
        <family val="2"/>
        <scheme val="minor"/>
      </rPr>
      <t>Potent Brewing Co.</t>
    </r>
    <r>
      <rPr>
        <sz val="11"/>
        <color theme="1"/>
        <rFont val="Calibri"/>
        <family val="2"/>
        <scheme val="minor"/>
      </rPr>
      <t>) has hired you to do some calculations on the retirement plans for their employees</t>
    </r>
  </si>
  <si>
    <r>
      <t xml:space="preserve">The data they sent you is on the sheets </t>
    </r>
    <r>
      <rPr>
        <i/>
        <sz val="11"/>
        <color theme="1"/>
        <rFont val="Calibri"/>
        <family val="2"/>
        <scheme val="minor"/>
      </rPr>
      <t>Participant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2020 Contributions</t>
    </r>
  </si>
  <si>
    <r>
      <t xml:space="preserve">They have hired you to calculate and send them the fields on the </t>
    </r>
    <r>
      <rPr>
        <i/>
        <sz val="11"/>
        <color theme="1"/>
        <rFont val="Calibri"/>
        <family val="2"/>
        <scheme val="minor"/>
      </rPr>
      <t xml:space="preserve">Deliverable </t>
    </r>
    <r>
      <rPr>
        <sz val="11"/>
        <color theme="1"/>
        <rFont val="Calibri"/>
        <family val="2"/>
        <scheme val="minor"/>
      </rPr>
      <t>sheet for each employee</t>
    </r>
  </si>
  <si>
    <t>Details on the Deliverable fields:</t>
  </si>
  <si>
    <r>
      <t xml:space="preserve">- </t>
    </r>
    <r>
      <rPr>
        <b/>
        <sz val="11"/>
        <color theme="1"/>
        <rFont val="Calibri"/>
        <family val="2"/>
        <scheme val="minor"/>
      </rPr>
      <t>Full Name</t>
    </r>
    <r>
      <rPr>
        <sz val="11"/>
        <color theme="1"/>
        <rFont val="Calibri"/>
        <family val="2"/>
        <scheme val="minor"/>
      </rPr>
      <t>: Last Name, First Name</t>
    </r>
  </si>
  <si>
    <r>
      <t xml:space="preserve">- </t>
    </r>
    <r>
      <rPr>
        <b/>
        <sz val="11"/>
        <color theme="1"/>
        <rFont val="Calibri"/>
        <family val="2"/>
        <scheme val="minor"/>
      </rPr>
      <t>Current Age</t>
    </r>
    <r>
      <rPr>
        <sz val="11"/>
        <color theme="1"/>
        <rFont val="Calibri"/>
        <family val="2"/>
        <scheme val="minor"/>
      </rPr>
      <t>: calculated by the Date of Birth</t>
    </r>
  </si>
  <si>
    <r>
      <t xml:space="preserve">- </t>
    </r>
    <r>
      <rPr>
        <b/>
        <sz val="11"/>
        <color theme="1"/>
        <rFont val="Calibri"/>
        <family val="2"/>
        <scheme val="minor"/>
      </rPr>
      <t>Retirement Date</t>
    </r>
    <r>
      <rPr>
        <sz val="11"/>
        <color theme="1"/>
        <rFont val="Calibri"/>
        <family val="2"/>
        <scheme val="minor"/>
      </rPr>
      <t>: 65 years after their date of birth, unless they're already over 65, in which case it is two years after their next birth date</t>
    </r>
  </si>
  <si>
    <r>
      <t xml:space="preserve">- </t>
    </r>
    <r>
      <rPr>
        <b/>
        <sz val="11"/>
        <color theme="1"/>
        <rFont val="Calibri"/>
        <family val="2"/>
        <scheme val="minor"/>
      </rPr>
      <t>2020 Total Contributions - 401k</t>
    </r>
    <r>
      <rPr>
        <sz val="11"/>
        <color theme="1"/>
        <rFont val="Calibri"/>
        <family val="2"/>
        <scheme val="minor"/>
      </rPr>
      <t>: sum of the employee's 401k contributions in 2020.  If they did not contribute then the total is $0.</t>
    </r>
  </si>
  <si>
    <r>
      <t xml:space="preserve">- </t>
    </r>
    <r>
      <rPr>
        <b/>
        <sz val="11"/>
        <color theme="1"/>
        <rFont val="Calibri"/>
        <family val="2"/>
        <scheme val="minor"/>
      </rPr>
      <t>2020 Total Contributions - Roth</t>
    </r>
    <r>
      <rPr>
        <sz val="11"/>
        <color theme="1"/>
        <rFont val="Calibri"/>
        <family val="2"/>
        <scheme val="minor"/>
      </rPr>
      <t>: sum of the employee's Roth contributions in 2020.  If they did not contribute then the total is $0.</t>
    </r>
  </si>
  <si>
    <r>
      <t xml:space="preserve">- </t>
    </r>
    <r>
      <rPr>
        <b/>
        <sz val="11"/>
        <color theme="1"/>
        <rFont val="Calibri"/>
        <family val="2"/>
        <scheme val="minor"/>
      </rPr>
      <t>Eligible for Bonus</t>
    </r>
    <r>
      <rPr>
        <sz val="11"/>
        <color theme="1"/>
        <rFont val="Calibri"/>
        <family val="2"/>
        <scheme val="minor"/>
      </rPr>
      <t>: Potent Brewing Co. encourages their employees to retire by giving them a bonus if they save at least $20k a year.  If employee contributed at least $20k then 1, else 0.</t>
    </r>
  </si>
  <si>
    <t>EmployeeID</t>
  </si>
  <si>
    <t>Full Name</t>
  </si>
  <si>
    <t>Current Age</t>
  </si>
  <si>
    <t>Retirement Date</t>
  </si>
  <si>
    <t>2020 Total Contributions - 401k</t>
  </si>
  <si>
    <t>2020 Total Contributions - Roth</t>
  </si>
  <si>
    <t>Eligible for Bonus</t>
  </si>
  <si>
    <t>RecordID</t>
  </si>
  <si>
    <t>First Name</t>
  </si>
  <si>
    <t>Last Name</t>
  </si>
  <si>
    <t>Date of Birth</t>
  </si>
  <si>
    <t>Hajra</t>
  </si>
  <si>
    <t>Adams</t>
  </si>
  <si>
    <t>Federico</t>
  </si>
  <si>
    <t>Boyle</t>
  </si>
  <si>
    <t>Miah</t>
  </si>
  <si>
    <t>Ratcliffe</t>
  </si>
  <si>
    <t>Jana</t>
  </si>
  <si>
    <t>Browning</t>
  </si>
  <si>
    <t>Kingsley</t>
  </si>
  <si>
    <t>Bowers</t>
  </si>
  <si>
    <t>Aurelia</t>
  </si>
  <si>
    <t>North</t>
  </si>
  <si>
    <t>Jakub</t>
  </si>
  <si>
    <t>Grainger</t>
  </si>
  <si>
    <t>Neal</t>
  </si>
  <si>
    <t>Mccormack</t>
  </si>
  <si>
    <t>Miruna</t>
  </si>
  <si>
    <t>Saunders</t>
  </si>
  <si>
    <t>Valerie</t>
  </si>
  <si>
    <t>Ingram</t>
  </si>
  <si>
    <t>Madeleine</t>
  </si>
  <si>
    <t>Orozco</t>
  </si>
  <si>
    <t>Morwenna</t>
  </si>
  <si>
    <t>Weir</t>
  </si>
  <si>
    <t>Ted</t>
  </si>
  <si>
    <t>Hulme</t>
  </si>
  <si>
    <t>Sohail</t>
  </si>
  <si>
    <t>Mcleod</t>
  </si>
  <si>
    <t>Rowena</t>
  </si>
  <si>
    <t>Downes</t>
  </si>
  <si>
    <t>Hajrah</t>
  </si>
  <si>
    <t>Avalos</t>
  </si>
  <si>
    <t>Ruqayyah</t>
  </si>
  <si>
    <t>Combs</t>
  </si>
  <si>
    <t>Bobby</t>
  </si>
  <si>
    <t>Andrew</t>
  </si>
  <si>
    <t>Raife</t>
  </si>
  <si>
    <t>Almond</t>
  </si>
  <si>
    <t>Iga</t>
  </si>
  <si>
    <t>Tanner</t>
  </si>
  <si>
    <t>Brett</t>
  </si>
  <si>
    <t>Beech</t>
  </si>
  <si>
    <t>Brodie</t>
  </si>
  <si>
    <t>Macias</t>
  </si>
  <si>
    <t>Maddy</t>
  </si>
  <si>
    <t>Green</t>
  </si>
  <si>
    <t>Monika</t>
  </si>
  <si>
    <t>Sellers</t>
  </si>
  <si>
    <t>Rachel</t>
  </si>
  <si>
    <t>Bate</t>
  </si>
  <si>
    <t>Haseeb</t>
  </si>
  <si>
    <t>Munoz</t>
  </si>
  <si>
    <t>Sanaya</t>
  </si>
  <si>
    <t>Ferry</t>
  </si>
  <si>
    <t>Dan</t>
  </si>
  <si>
    <t>Hackett</t>
  </si>
  <si>
    <t>Grayson</t>
  </si>
  <si>
    <t>Mccullough</t>
  </si>
  <si>
    <t>Kiefer</t>
  </si>
  <si>
    <t>Read</t>
  </si>
  <si>
    <t>Tasneem</t>
  </si>
  <si>
    <t>Davidson</t>
  </si>
  <si>
    <t>Margaux</t>
  </si>
  <si>
    <t>Horn</t>
  </si>
  <si>
    <t>Teegan</t>
  </si>
  <si>
    <t>Galindo</t>
  </si>
  <si>
    <t>Carys</t>
  </si>
  <si>
    <t>Park</t>
  </si>
  <si>
    <t>Elara</t>
  </si>
  <si>
    <t>Michael</t>
  </si>
  <si>
    <t>Byron</t>
  </si>
  <si>
    <t>Kay</t>
  </si>
  <si>
    <t>Idris</t>
  </si>
  <si>
    <t>Deacon</t>
  </si>
  <si>
    <t>Nikhil</t>
  </si>
  <si>
    <t>Huffman</t>
  </si>
  <si>
    <t>Jordanne</t>
  </si>
  <si>
    <t>Carney</t>
  </si>
  <si>
    <t>Lemar</t>
  </si>
  <si>
    <t>Mendoza</t>
  </si>
  <si>
    <t>Amit</t>
  </si>
  <si>
    <t>Salgado</t>
  </si>
  <si>
    <t>Justine</t>
  </si>
  <si>
    <t>Powell</t>
  </si>
  <si>
    <t>Emanuel</t>
  </si>
  <si>
    <t>Bullock</t>
  </si>
  <si>
    <t>Adele</t>
  </si>
  <si>
    <t>Washington</t>
  </si>
  <si>
    <t>Usaamah</t>
  </si>
  <si>
    <t>Whyte</t>
  </si>
  <si>
    <t>Manpreet</t>
  </si>
  <si>
    <t>Church</t>
  </si>
  <si>
    <t>Alasdair</t>
  </si>
  <si>
    <t>Clayton</t>
  </si>
  <si>
    <t>Jimmy</t>
  </si>
  <si>
    <t>Levy</t>
  </si>
  <si>
    <t>Najma</t>
  </si>
  <si>
    <t>Kumar</t>
  </si>
  <si>
    <t>Harmony</t>
  </si>
  <si>
    <t>Navarro</t>
  </si>
  <si>
    <t>Ayra</t>
  </si>
  <si>
    <t>Piper</t>
  </si>
  <si>
    <t>Imogen</t>
  </si>
  <si>
    <t>Morse</t>
  </si>
  <si>
    <t>Enya</t>
  </si>
  <si>
    <t>Klein</t>
  </si>
  <si>
    <t>Caspian</t>
  </si>
  <si>
    <t>Horner</t>
  </si>
  <si>
    <t>Ilayda</t>
  </si>
  <si>
    <t>Bouvet</t>
  </si>
  <si>
    <t>Kelsea</t>
  </si>
  <si>
    <t>Simon</t>
  </si>
  <si>
    <t>Zackary</t>
  </si>
  <si>
    <t>Gaines</t>
  </si>
  <si>
    <t>Amber</t>
  </si>
  <si>
    <t>Hicks</t>
  </si>
  <si>
    <t>Marguerite</t>
  </si>
  <si>
    <t>Morin</t>
  </si>
  <si>
    <t>Ira</t>
  </si>
  <si>
    <t>Mcdaniel</t>
  </si>
  <si>
    <t>Dolly</t>
  </si>
  <si>
    <t>Kirk</t>
  </si>
  <si>
    <t>Mariyah</t>
  </si>
  <si>
    <t>Enriquez</t>
  </si>
  <si>
    <t>Esmae</t>
  </si>
  <si>
    <t>Hancock</t>
  </si>
  <si>
    <t>Kendrick</t>
  </si>
  <si>
    <t>Collins</t>
  </si>
  <si>
    <t>Liberty</t>
  </si>
  <si>
    <t>Ross</t>
  </si>
  <si>
    <t>Jeffrey</t>
  </si>
  <si>
    <t>O'Neill</t>
  </si>
  <si>
    <t>Rickie</t>
  </si>
  <si>
    <t>Penn</t>
  </si>
  <si>
    <t>Malaikah</t>
  </si>
  <si>
    <t>Malone</t>
  </si>
  <si>
    <t>Manuel</t>
  </si>
  <si>
    <t>Rollins</t>
  </si>
  <si>
    <t>Vicki</t>
  </si>
  <si>
    <t>Esparza</t>
  </si>
  <si>
    <t>Melinda</t>
  </si>
  <si>
    <t>Ayers</t>
  </si>
  <si>
    <t>Donna</t>
  </si>
  <si>
    <t>Burton</t>
  </si>
  <si>
    <t>Dennis</t>
  </si>
  <si>
    <t>Wormald</t>
  </si>
  <si>
    <t>Misty</t>
  </si>
  <si>
    <t>Flower</t>
  </si>
  <si>
    <t>Nathanial</t>
  </si>
  <si>
    <t>Oconnell</t>
  </si>
  <si>
    <t>Haydon</t>
  </si>
  <si>
    <t>Bowler</t>
  </si>
  <si>
    <t>Uma</t>
  </si>
  <si>
    <t>Macfarlane</t>
  </si>
  <si>
    <t>Abdur</t>
  </si>
  <si>
    <t>Sweet</t>
  </si>
  <si>
    <t>Ashlyn</t>
  </si>
  <si>
    <t>Kelley</t>
  </si>
  <si>
    <t>Rosalind</t>
  </si>
  <si>
    <t>Hale</t>
  </si>
  <si>
    <t>Adeeb</t>
  </si>
  <si>
    <t>Vega</t>
  </si>
  <si>
    <t>Brooklyn</t>
  </si>
  <si>
    <t>Corona</t>
  </si>
  <si>
    <t>Owain</t>
  </si>
  <si>
    <t>Welch</t>
  </si>
  <si>
    <t>Jade</t>
  </si>
  <si>
    <t>Mcmahon</t>
  </si>
  <si>
    <t>Rex</t>
  </si>
  <si>
    <t>Woods</t>
  </si>
  <si>
    <t>Date</t>
  </si>
  <si>
    <t>Amount</t>
  </si>
  <si>
    <t>Contribution Type</t>
  </si>
  <si>
    <t>401k</t>
  </si>
  <si>
    <t>Roth</t>
  </si>
  <si>
    <t xml:space="preserve">Exercise 4 - An Actual Professional Exercise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</si>
</sst>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[$$-409]#,##0.00"/>
    <numFmt numFmtId="166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horizontal="left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6411-34D7-481F-82E3-9501579D6D99}">
  <dimension ref="A1:A14"/>
  <sheetViews>
    <sheetView zoomScale="115" zoomScaleNormal="115" workbookViewId="0">
      <selection activeCell="A14" sqref="A10:A14"/>
    </sheetView>
  </sheetViews>
  <sheetFormatPr defaultRowHeight="15" x14ac:dyDescent="0.25"/>
  <cols>
    <col min="1" max="1" width="147.42578125" style="16" customWidth="1"/>
    <col min="2" max="2" width="24" bestFit="1" customWidth="1"/>
  </cols>
  <sheetData>
    <row r="1" spans="1:1" x14ac:dyDescent="0.25">
      <c r="A1" s="14" t="s">
        <v>197</v>
      </c>
    </row>
    <row r="2" spans="1:1" x14ac:dyDescent="0.25">
      <c r="A2" s="15" t="s">
        <v>0</v>
      </c>
    </row>
    <row r="3" spans="1:1" x14ac:dyDescent="0.25">
      <c r="A3" s="16" t="s">
        <v>1</v>
      </c>
    </row>
    <row r="4" spans="1:1" x14ac:dyDescent="0.25">
      <c r="A4" s="16" t="s">
        <v>2</v>
      </c>
    </row>
    <row r="6" spans="1:1" x14ac:dyDescent="0.25">
      <c r="A6" s="16" t="s">
        <v>3</v>
      </c>
    </row>
    <row r="8" spans="1:1" x14ac:dyDescent="0.25">
      <c r="A8" s="16" t="s">
        <v>4</v>
      </c>
    </row>
    <row r="9" spans="1:1" x14ac:dyDescent="0.25">
      <c r="A9" s="17" t="s">
        <v>5</v>
      </c>
    </row>
    <row r="10" spans="1:1" x14ac:dyDescent="0.25">
      <c r="A10" s="17" t="s">
        <v>6</v>
      </c>
    </row>
    <row r="11" spans="1:1" x14ac:dyDescent="0.25">
      <c r="A11" s="17" t="s">
        <v>7</v>
      </c>
    </row>
    <row r="12" spans="1:1" x14ac:dyDescent="0.25">
      <c r="A12" s="17" t="s">
        <v>8</v>
      </c>
    </row>
    <row r="13" spans="1:1" x14ac:dyDescent="0.25">
      <c r="A13" s="17" t="s">
        <v>9</v>
      </c>
    </row>
    <row r="14" spans="1:1" ht="30" x14ac:dyDescent="0.25">
      <c r="A14" s="1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1701-4273-42A5-A9C2-ED024CB12F25}">
  <dimension ref="A1:J86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6" style="4" customWidth="1"/>
    <col min="2" max="3" width="26" style="3" customWidth="1"/>
    <col min="4" max="4" width="26" style="5" customWidth="1"/>
    <col min="5" max="5" width="27.28515625" style="9" customWidth="1"/>
    <col min="6" max="6" width="26" style="9" customWidth="1"/>
    <col min="7" max="7" width="26" style="10" customWidth="1"/>
    <col min="8" max="8" width="10.85546875" style="7" bestFit="1" customWidth="1"/>
    <col min="9" max="9" width="12" bestFit="1" customWidth="1"/>
  </cols>
  <sheetData>
    <row r="1" spans="1:10" s="13" customFormat="1" ht="32.25" customHeight="1" x14ac:dyDescent="0.25">
      <c r="A1" s="18" t="s">
        <v>11</v>
      </c>
      <c r="B1" s="19" t="s">
        <v>12</v>
      </c>
      <c r="C1" s="19" t="s">
        <v>13</v>
      </c>
      <c r="D1" s="20" t="s">
        <v>14</v>
      </c>
      <c r="E1" s="21" t="s">
        <v>15</v>
      </c>
      <c r="F1" s="21" t="s">
        <v>16</v>
      </c>
      <c r="G1" s="22" t="s">
        <v>17</v>
      </c>
      <c r="H1" s="12"/>
    </row>
    <row r="2" spans="1:10" x14ac:dyDescent="0.25">
      <c r="A2" s="4">
        <v>9901</v>
      </c>
      <c r="B2" s="3" t="str">
        <f>_xlfn.CONCAT(VLOOKUP(A2,Participant!B:C,2,FALSE)&amp;" "&amp;VLOOKUP(A2,Participant!B:D,3,FALSE))</f>
        <v>Esmae Hancock</v>
      </c>
      <c r="C2" s="3">
        <f ca="1">DATEDIF(INDEX(Participant!A:E,MATCH(Deliverable!A2,Participant!B:B,0),5),TODAY(),"Y")</f>
        <v>29</v>
      </c>
      <c r="D2" s="5">
        <f ca="1">IF(DATEDIF(INDEX(Participant!A:E,MATCH(Deliverable!A2,Participant!B:B,0),5),TODAY(),"Y")=65,EDATE(INDEX(Participant!A:E,MATCH(Deliverable!A2,Participant!B:B,0),5),12*2),EDATE(INDEX(Participant!A:E,MATCH(Deliverable!A2,Participant!B:B,0),5),12*65))</f>
        <v>58085</v>
      </c>
      <c r="E2" s="9">
        <f>SUMIFS('2020 Contributions'!C:C,'2020 Contributions'!A:A,Deliverable!A2,'2020 Contributions'!B:B,"&gt;31/12/2019",'2020 Contributions'!B:B,"&lt;01/01/2021",'2020 Contributions'!D:D,"Roth")</f>
        <v>23502.27</v>
      </c>
      <c r="F2" s="9">
        <f>SUMIFS('2020 Contributions'!C:C,'2020 Contributions'!A:A,Deliverable!A2,'2020 Contributions'!B:B,"&gt;31/12/2019",'2020 Contributions'!B:B,"&lt;01/01/2021",'2020 Contributions'!D:D,"401k")</f>
        <v>65148.800000000003</v>
      </c>
      <c r="G2" s="11" t="str">
        <f>IF(SUM(E2:F2)&gt;=20000,"1","0")</f>
        <v>1</v>
      </c>
    </row>
    <row r="3" spans="1:10" x14ac:dyDescent="0.25">
      <c r="A3" s="4">
        <v>9902</v>
      </c>
      <c r="B3" s="3" t="str">
        <f>_xlfn.CONCAT(VLOOKUP(A3,Participant!B:C,2,FALSE)&amp;" "&amp;VLOOKUP(A3,Participant!B:D,3,FALSE))</f>
        <v>Brooklyn Corona</v>
      </c>
      <c r="C3" s="3">
        <f ca="1">DATEDIF(INDEX(Participant!A:E,MATCH(Deliverable!A3,Participant!B:B,0),5),TODAY(),"Y")</f>
        <v>22</v>
      </c>
      <c r="D3" s="5">
        <f ca="1">IF(DATEDIF(INDEX(Participant!A:E,MATCH(Deliverable!A3,Participant!B:B,0),5),TODAY(),"Y")=65,EDATE(INDEX(Participant!A:E,MATCH(Deliverable!A3,Participant!B:B,0),5),12*2),EDATE(INDEX(Participant!A:E,MATCH(Deliverable!A3,Participant!B:B,0),5),12*65))</f>
        <v>60382</v>
      </c>
      <c r="E3" s="9">
        <f>SUMIFS('2020 Contributions'!C:C,'2020 Contributions'!A:A,Deliverable!A3,'2020 Contributions'!B:B,"&gt;31/12/2019",'2020 Contributions'!B:B,"&lt;01/01/2021",'2020 Contributions'!D:D,"Roth")</f>
        <v>0</v>
      </c>
      <c r="F3" s="9">
        <f>SUMIFS('2020 Contributions'!C:C,'2020 Contributions'!A:A,Deliverable!A3,'2020 Contributions'!B:B,"&gt;31/12/2019",'2020 Contributions'!B:B,"&lt;01/01/2021",'2020 Contributions'!D:D,"401k")</f>
        <v>8699.5300000000007</v>
      </c>
      <c r="G3" s="11" t="str">
        <f t="shared" ref="G3:G66" si="0">IF(SUM(E3:F3)&gt;=20000,"1","0")</f>
        <v>0</v>
      </c>
    </row>
    <row r="4" spans="1:10" x14ac:dyDescent="0.25">
      <c r="A4" s="4">
        <v>9903</v>
      </c>
      <c r="B4" s="3" t="str">
        <f>_xlfn.CONCAT(VLOOKUP(A4,Participant!B:C,2,FALSE)&amp;" "&amp;VLOOKUP(A4,Participant!B:D,3,FALSE))</f>
        <v>Nikhil Huffman</v>
      </c>
      <c r="C4" s="3">
        <f ca="1">DATEDIF(INDEX(Participant!A:E,MATCH(Deliverable!A4,Participant!B:B,0),5),TODAY(),"Y")</f>
        <v>37</v>
      </c>
      <c r="D4" s="5">
        <f ca="1">IF(DATEDIF(INDEX(Participant!A:E,MATCH(Deliverable!A4,Participant!B:B,0),5),TODAY(),"Y")=65,EDATE(INDEX(Participant!A:E,MATCH(Deliverable!A4,Participant!B:B,0),5),12*2),EDATE(INDEX(Participant!A:E,MATCH(Deliverable!A4,Participant!B:B,0),5),12*65))</f>
        <v>54835</v>
      </c>
      <c r="E4" s="9">
        <f>SUMIFS('2020 Contributions'!C:C,'2020 Contributions'!A:A,Deliverable!A4,'2020 Contributions'!B:B,"&gt;31/12/2019",'2020 Contributions'!B:B,"&lt;01/01/2021",'2020 Contributions'!D:D,"Roth")</f>
        <v>0</v>
      </c>
      <c r="F4" s="9">
        <f>SUMIFS('2020 Contributions'!C:C,'2020 Contributions'!A:A,Deliverable!A4,'2020 Contributions'!B:B,"&gt;31/12/2019",'2020 Contributions'!B:B,"&lt;01/01/2021",'2020 Contributions'!D:D,"401k")</f>
        <v>7432.3</v>
      </c>
      <c r="G4" s="11" t="str">
        <f t="shared" si="0"/>
        <v>0</v>
      </c>
    </row>
    <row r="5" spans="1:10" x14ac:dyDescent="0.25">
      <c r="A5" s="4">
        <v>9904</v>
      </c>
      <c r="B5" s="3" t="str">
        <f>_xlfn.CONCAT(VLOOKUP(A5,Participant!B:C,2,FALSE)&amp;" "&amp;VLOOKUP(A5,Participant!B:D,3,FALSE))</f>
        <v>Ashlyn Kelley</v>
      </c>
      <c r="C5" s="3">
        <f ca="1">DATEDIF(INDEX(Participant!A:E,MATCH(Deliverable!A5,Participant!B:B,0),5),TODAY(),"Y")</f>
        <v>23</v>
      </c>
      <c r="D5" s="5">
        <f ca="1">IF(DATEDIF(INDEX(Participant!A:E,MATCH(Deliverable!A5,Participant!B:B,0),5),TODAY(),"Y")=65,EDATE(INDEX(Participant!A:E,MATCH(Deliverable!A5,Participant!B:B,0),5),12*2),EDATE(INDEX(Participant!A:E,MATCH(Deliverable!A5,Participant!B:B,0),5),12*65))</f>
        <v>60164</v>
      </c>
      <c r="E5" s="9">
        <f>SUMIFS('2020 Contributions'!C:C,'2020 Contributions'!A:A,Deliverable!A5,'2020 Contributions'!B:B,"&gt;31/12/2019",'2020 Contributions'!B:B,"&lt;01/01/2021",'2020 Contributions'!D:D,"Roth")</f>
        <v>0</v>
      </c>
      <c r="F5" s="9">
        <f>SUMIFS('2020 Contributions'!C:C,'2020 Contributions'!A:A,Deliverable!A5,'2020 Contributions'!B:B,"&gt;31/12/2019",'2020 Contributions'!B:B,"&lt;01/01/2021",'2020 Contributions'!D:D,"401k")</f>
        <v>0</v>
      </c>
      <c r="G5" s="11" t="str">
        <f t="shared" si="0"/>
        <v>0</v>
      </c>
      <c r="I5" s="6"/>
      <c r="J5" s="6"/>
    </row>
    <row r="6" spans="1:10" x14ac:dyDescent="0.25">
      <c r="A6" s="4">
        <v>9905</v>
      </c>
      <c r="B6" s="3" t="str">
        <f>_xlfn.CONCAT(VLOOKUP(A6,Participant!B:C,2,FALSE)&amp;" "&amp;VLOOKUP(A6,Participant!B:D,3,FALSE))</f>
        <v>Byron Kay</v>
      </c>
      <c r="C6" s="3">
        <f ca="1">DATEDIF(INDEX(Participant!A:E,MATCH(Deliverable!A6,Participant!B:B,0),5),TODAY(),"Y")</f>
        <v>38</v>
      </c>
      <c r="D6" s="5">
        <f ca="1">IF(DATEDIF(INDEX(Participant!A:E,MATCH(Deliverable!A6,Participant!B:B,0),5),TODAY(),"Y")=65,EDATE(INDEX(Participant!A:E,MATCH(Deliverable!A6,Participant!B:B,0),5),12*2),EDATE(INDEX(Participant!A:E,MATCH(Deliverable!A6,Participant!B:B,0),5),12*65))</f>
        <v>54564</v>
      </c>
      <c r="E6" s="9">
        <f>SUMIFS('2020 Contributions'!C:C,'2020 Contributions'!A:A,Deliverable!A6,'2020 Contributions'!B:B,"&gt;31/12/2019",'2020 Contributions'!B:B,"&lt;01/01/2021",'2020 Contributions'!D:D,"Roth")</f>
        <v>0</v>
      </c>
      <c r="F6" s="9">
        <f>SUMIFS('2020 Contributions'!C:C,'2020 Contributions'!A:A,Deliverable!A6,'2020 Contributions'!B:B,"&gt;31/12/2019",'2020 Contributions'!B:B,"&lt;01/01/2021",'2020 Contributions'!D:D,"401k")</f>
        <v>19522.28</v>
      </c>
      <c r="G6" s="11" t="str">
        <f t="shared" si="0"/>
        <v>0</v>
      </c>
      <c r="I6" s="6"/>
    </row>
    <row r="7" spans="1:10" x14ac:dyDescent="0.25">
      <c r="A7" s="4">
        <v>9906</v>
      </c>
      <c r="B7" s="3" t="str">
        <f>_xlfn.CONCAT(VLOOKUP(A7,Participant!B:C,2,FALSE)&amp;" "&amp;VLOOKUP(A7,Participant!B:D,3,FALSE))</f>
        <v>Jeffrey O'Neill</v>
      </c>
      <c r="C7" s="3">
        <f ca="1">DATEDIF(INDEX(Participant!A:E,MATCH(Deliverable!A7,Participant!B:B,0),5),TODAY(),"Y")</f>
        <v>28</v>
      </c>
      <c r="D7" s="5">
        <f ca="1">IF(DATEDIF(INDEX(Participant!A:E,MATCH(Deliverable!A7,Participant!B:B,0),5),TODAY(),"Y")=65,EDATE(INDEX(Participant!A:E,MATCH(Deliverable!A7,Participant!B:B,0),5),12*2),EDATE(INDEX(Participant!A:E,MATCH(Deliverable!A7,Participant!B:B,0),5),12*65))</f>
        <v>58307</v>
      </c>
      <c r="E7" s="9">
        <f>SUMIFS('2020 Contributions'!C:C,'2020 Contributions'!A:A,Deliverable!A7,'2020 Contributions'!B:B,"&gt;31/12/2019",'2020 Contributions'!B:B,"&lt;01/01/2021",'2020 Contributions'!D:D,"Roth")</f>
        <v>0</v>
      </c>
      <c r="F7" s="9">
        <f>SUMIFS('2020 Contributions'!C:C,'2020 Contributions'!A:A,Deliverable!A7,'2020 Contributions'!B:B,"&gt;31/12/2019",'2020 Contributions'!B:B,"&lt;01/01/2021",'2020 Contributions'!D:D,"401k")</f>
        <v>7613.78</v>
      </c>
      <c r="G7" s="11" t="str">
        <f t="shared" si="0"/>
        <v>0</v>
      </c>
    </row>
    <row r="8" spans="1:10" x14ac:dyDescent="0.25">
      <c r="A8" s="4">
        <v>9907</v>
      </c>
      <c r="B8" s="3" t="str">
        <f>_xlfn.CONCAT(VLOOKUP(A8,Participant!B:C,2,FALSE)&amp;" "&amp;VLOOKUP(A8,Participant!B:D,3,FALSE))</f>
        <v>Melinda Ayers</v>
      </c>
      <c r="C8" s="3">
        <f ca="1">DATEDIF(INDEX(Participant!A:E,MATCH(Deliverable!A8,Participant!B:B,0),5),TODAY(),"Y")</f>
        <v>26</v>
      </c>
      <c r="D8" s="5">
        <f ca="1">IF(DATEDIF(INDEX(Participant!A:E,MATCH(Deliverable!A8,Participant!B:B,0),5),TODAY(),"Y")=65,EDATE(INDEX(Participant!A:E,MATCH(Deliverable!A8,Participant!B:B,0),5),12*2),EDATE(INDEX(Participant!A:E,MATCH(Deliverable!A8,Participant!B:B,0),5),12*65))</f>
        <v>58959</v>
      </c>
      <c r="E8" s="9">
        <f>SUMIFS('2020 Contributions'!C:C,'2020 Contributions'!A:A,Deliverable!A8,'2020 Contributions'!B:B,"&gt;31/12/2019",'2020 Contributions'!B:B,"&lt;01/01/2021",'2020 Contributions'!D:D,"Roth")</f>
        <v>7459.69</v>
      </c>
      <c r="F8" s="9">
        <f>SUMIFS('2020 Contributions'!C:C,'2020 Contributions'!A:A,Deliverable!A8,'2020 Contributions'!B:B,"&gt;31/12/2019",'2020 Contributions'!B:B,"&lt;01/01/2021",'2020 Contributions'!D:D,"401k")</f>
        <v>8936.7999999999993</v>
      </c>
      <c r="G8" s="11" t="str">
        <f t="shared" si="0"/>
        <v>0</v>
      </c>
    </row>
    <row r="9" spans="1:10" x14ac:dyDescent="0.25">
      <c r="A9" s="4">
        <v>9908</v>
      </c>
      <c r="B9" s="3" t="str">
        <f>_xlfn.CONCAT(VLOOKUP(A9,Participant!B:C,2,FALSE)&amp;" "&amp;VLOOKUP(A9,Participant!B:D,3,FALSE))</f>
        <v>Adele Washington</v>
      </c>
      <c r="C9" s="3">
        <f ca="1">DATEDIF(INDEX(Participant!A:E,MATCH(Deliverable!A9,Participant!B:B,0),5),TODAY(),"Y")</f>
        <v>36</v>
      </c>
      <c r="D9" s="5">
        <f ca="1">IF(DATEDIF(INDEX(Participant!A:E,MATCH(Deliverable!A9,Participant!B:B,0),5),TODAY(),"Y")=65,EDATE(INDEX(Participant!A:E,MATCH(Deliverable!A9,Participant!B:B,0),5),12*2),EDATE(INDEX(Participant!A:E,MATCH(Deliverable!A9,Participant!B:B,0),5),12*65))</f>
        <v>55367</v>
      </c>
      <c r="E9" s="9">
        <f>SUMIFS('2020 Contributions'!C:C,'2020 Contributions'!A:A,Deliverable!A9,'2020 Contributions'!B:B,"&gt;31/12/2019",'2020 Contributions'!B:B,"&lt;01/01/2021",'2020 Contributions'!D:D,"Roth")</f>
        <v>0</v>
      </c>
      <c r="F9" s="9">
        <f>SUMIFS('2020 Contributions'!C:C,'2020 Contributions'!A:A,Deliverable!A9,'2020 Contributions'!B:B,"&gt;31/12/2019",'2020 Contributions'!B:B,"&lt;01/01/2021",'2020 Contributions'!D:D,"401k")</f>
        <v>0</v>
      </c>
      <c r="G9" s="11" t="str">
        <f t="shared" si="0"/>
        <v>0</v>
      </c>
    </row>
    <row r="10" spans="1:10" x14ac:dyDescent="0.25">
      <c r="A10" s="4">
        <v>9909</v>
      </c>
      <c r="B10" s="3" t="str">
        <f>_xlfn.CONCAT(VLOOKUP(A10,Participant!B:C,2,FALSE)&amp;" "&amp;VLOOKUP(A10,Participant!B:D,3,FALSE))</f>
        <v>Jade Mcmahon</v>
      </c>
      <c r="C10" s="3">
        <f ca="1">DATEDIF(INDEX(Participant!A:E,MATCH(Deliverable!A10,Participant!B:B,0),5),TODAY(),"Y")</f>
        <v>22</v>
      </c>
      <c r="D10" s="5">
        <f ca="1">IF(DATEDIF(INDEX(Participant!A:E,MATCH(Deliverable!A10,Participant!B:B,0),5),TODAY(),"Y")=65,EDATE(INDEX(Participant!A:E,MATCH(Deliverable!A10,Participant!B:B,0),5),12*2),EDATE(INDEX(Participant!A:E,MATCH(Deliverable!A10,Participant!B:B,0),5),12*65))</f>
        <v>60544</v>
      </c>
      <c r="E10" s="9">
        <f>SUMIFS('2020 Contributions'!C:C,'2020 Contributions'!A:A,Deliverable!A10,'2020 Contributions'!B:B,"&gt;31/12/2019",'2020 Contributions'!B:B,"&lt;01/01/2021",'2020 Contributions'!D:D,"Roth")</f>
        <v>6413.86</v>
      </c>
      <c r="F10" s="9">
        <f>SUMIFS('2020 Contributions'!C:C,'2020 Contributions'!A:A,Deliverable!A10,'2020 Contributions'!B:B,"&gt;31/12/2019",'2020 Contributions'!B:B,"&lt;01/01/2021",'2020 Contributions'!D:D,"401k")</f>
        <v>31456.59</v>
      </c>
      <c r="G10" s="11" t="str">
        <f t="shared" si="0"/>
        <v>1</v>
      </c>
    </row>
    <row r="11" spans="1:10" x14ac:dyDescent="0.25">
      <c r="A11" s="4">
        <v>9910</v>
      </c>
      <c r="B11" s="3" t="str">
        <f>_xlfn.CONCAT(VLOOKUP(A11,Participant!B:C,2,FALSE)&amp;" "&amp;VLOOKUP(A11,Participant!B:D,3,FALSE))</f>
        <v>Justine Powell</v>
      </c>
      <c r="C11" s="3">
        <f ca="1">DATEDIF(INDEX(Participant!A:E,MATCH(Deliverable!A11,Participant!B:B,0),5),TODAY(),"Y")</f>
        <v>36</v>
      </c>
      <c r="D11" s="5">
        <f ca="1">IF(DATEDIF(INDEX(Participant!A:E,MATCH(Deliverable!A11,Participant!B:B,0),5),TODAY(),"Y")=65,EDATE(INDEX(Participant!A:E,MATCH(Deliverable!A11,Participant!B:B,0),5),12*2),EDATE(INDEX(Participant!A:E,MATCH(Deliverable!A11,Participant!B:B,0),5),12*65))</f>
        <v>55280</v>
      </c>
      <c r="E11" s="9">
        <f>SUMIFS('2020 Contributions'!C:C,'2020 Contributions'!A:A,Deliverable!A11,'2020 Contributions'!B:B,"&gt;31/12/2019",'2020 Contributions'!B:B,"&lt;01/01/2021",'2020 Contributions'!D:D,"Roth")</f>
        <v>30780.77</v>
      </c>
      <c r="F11" s="9">
        <f>SUMIFS('2020 Contributions'!C:C,'2020 Contributions'!A:A,Deliverable!A11,'2020 Contributions'!B:B,"&gt;31/12/2019",'2020 Contributions'!B:B,"&lt;01/01/2021",'2020 Contributions'!D:D,"401k")</f>
        <v>48745.090000000004</v>
      </c>
      <c r="G11" s="11" t="str">
        <f t="shared" si="0"/>
        <v>1</v>
      </c>
    </row>
    <row r="12" spans="1:10" x14ac:dyDescent="0.25">
      <c r="A12" s="4">
        <v>9911</v>
      </c>
      <c r="B12" s="3" t="str">
        <f>_xlfn.CONCAT(VLOOKUP(A12,Participant!B:C,2,FALSE)&amp;" "&amp;VLOOKUP(A12,Participant!B:D,3,FALSE))</f>
        <v>Kingsley Bowers</v>
      </c>
      <c r="C12" s="3">
        <f ca="1">DATEDIF(INDEX(Participant!A:E,MATCH(Deliverable!A12,Participant!B:B,0),5),TODAY(),"Y")</f>
        <v>49</v>
      </c>
      <c r="D12" s="5">
        <f ca="1">IF(DATEDIF(INDEX(Participant!A:E,MATCH(Deliverable!A12,Participant!B:B,0),5),TODAY(),"Y")=65,EDATE(INDEX(Participant!A:E,MATCH(Deliverable!A12,Participant!B:B,0),5),12*2),EDATE(INDEX(Participant!A:E,MATCH(Deliverable!A12,Participant!B:B,0),5),12*65))</f>
        <v>50460</v>
      </c>
      <c r="E12" s="9">
        <f>SUMIFS('2020 Contributions'!C:C,'2020 Contributions'!A:A,Deliverable!A12,'2020 Contributions'!B:B,"&gt;31/12/2019",'2020 Contributions'!B:B,"&lt;01/01/2021",'2020 Contributions'!D:D,"Roth")</f>
        <v>14896.630000000001</v>
      </c>
      <c r="F12" s="9">
        <f>SUMIFS('2020 Contributions'!C:C,'2020 Contributions'!A:A,Deliverable!A12,'2020 Contributions'!B:B,"&gt;31/12/2019",'2020 Contributions'!B:B,"&lt;01/01/2021",'2020 Contributions'!D:D,"401k")</f>
        <v>19033.91</v>
      </c>
      <c r="G12" s="11" t="str">
        <f t="shared" si="0"/>
        <v>1</v>
      </c>
    </row>
    <row r="13" spans="1:10" x14ac:dyDescent="0.25">
      <c r="A13" s="4">
        <v>9912</v>
      </c>
      <c r="B13" s="3" t="str">
        <f>_xlfn.CONCAT(VLOOKUP(A13,Participant!B:C,2,FALSE)&amp;" "&amp;VLOOKUP(A13,Participant!B:D,3,FALSE))</f>
        <v>Owain Welch</v>
      </c>
      <c r="C13" s="3">
        <f ca="1">DATEDIF(INDEX(Participant!A:E,MATCH(Deliverable!A13,Participant!B:B,0),5),TODAY(),"Y")</f>
        <v>22</v>
      </c>
      <c r="D13" s="5">
        <f ca="1">IF(DATEDIF(INDEX(Participant!A:E,MATCH(Deliverable!A13,Participant!B:B,0),5),TODAY(),"Y")=65,EDATE(INDEX(Participant!A:E,MATCH(Deliverable!A13,Participant!B:B,0),5),12*2),EDATE(INDEX(Participant!A:E,MATCH(Deliverable!A13,Participant!B:B,0),5),12*65))</f>
        <v>60535</v>
      </c>
      <c r="E13" s="9">
        <f>SUMIFS('2020 Contributions'!C:C,'2020 Contributions'!A:A,Deliverable!A13,'2020 Contributions'!B:B,"&gt;31/12/2019",'2020 Contributions'!B:B,"&lt;01/01/2021",'2020 Contributions'!D:D,"Roth")</f>
        <v>0</v>
      </c>
      <c r="F13" s="9">
        <f>SUMIFS('2020 Contributions'!C:C,'2020 Contributions'!A:A,Deliverable!A13,'2020 Contributions'!B:B,"&gt;31/12/2019",'2020 Contributions'!B:B,"&lt;01/01/2021",'2020 Contributions'!D:D,"401k")</f>
        <v>16281.439999999999</v>
      </c>
      <c r="G13" s="11" t="str">
        <f t="shared" si="0"/>
        <v>0</v>
      </c>
    </row>
    <row r="14" spans="1:10" x14ac:dyDescent="0.25">
      <c r="A14" s="4">
        <v>9913</v>
      </c>
      <c r="B14" s="3" t="str">
        <f>_xlfn.CONCAT(VLOOKUP(A14,Participant!B:C,2,FALSE)&amp;" "&amp;VLOOKUP(A14,Participant!B:D,3,FALSE))</f>
        <v>Abdur Sweet</v>
      </c>
      <c r="C14" s="3">
        <f ca="1">DATEDIF(INDEX(Participant!A:E,MATCH(Deliverable!A14,Participant!B:B,0),5),TODAY(),"Y")</f>
        <v>24</v>
      </c>
      <c r="D14" s="5">
        <f ca="1">IF(DATEDIF(INDEX(Participant!A:E,MATCH(Deliverable!A14,Participant!B:B,0),5),TODAY(),"Y")=65,EDATE(INDEX(Participant!A:E,MATCH(Deliverable!A14,Participant!B:B,0),5),12*2),EDATE(INDEX(Participant!A:E,MATCH(Deliverable!A14,Participant!B:B,0),5),12*65))</f>
        <v>59904</v>
      </c>
      <c r="E14" s="9">
        <f>SUMIFS('2020 Contributions'!C:C,'2020 Contributions'!A:A,Deliverable!A14,'2020 Contributions'!B:B,"&gt;31/12/2019",'2020 Contributions'!B:B,"&lt;01/01/2021",'2020 Contributions'!D:D,"Roth")</f>
        <v>6338.97</v>
      </c>
      <c r="F14" s="9">
        <f>SUMIFS('2020 Contributions'!C:C,'2020 Contributions'!A:A,Deliverable!A14,'2020 Contributions'!B:B,"&gt;31/12/2019",'2020 Contributions'!B:B,"&lt;01/01/2021",'2020 Contributions'!D:D,"401k")</f>
        <v>47907.319999999992</v>
      </c>
      <c r="G14" s="11" t="str">
        <f t="shared" si="0"/>
        <v>1</v>
      </c>
    </row>
    <row r="15" spans="1:10" x14ac:dyDescent="0.25">
      <c r="A15" s="4">
        <v>9914</v>
      </c>
      <c r="B15" s="3" t="str">
        <f>_xlfn.CONCAT(VLOOKUP(A15,Participant!B:C,2,FALSE)&amp;" "&amp;VLOOKUP(A15,Participant!B:D,3,FALSE))</f>
        <v>Rosalind Hale</v>
      </c>
      <c r="C15" s="3">
        <f ca="1">DATEDIF(INDEX(Participant!A:E,MATCH(Deliverable!A15,Participant!B:B,0),5),TODAY(),"Y")</f>
        <v>23</v>
      </c>
      <c r="D15" s="5">
        <f ca="1">IF(DATEDIF(INDEX(Participant!A:E,MATCH(Deliverable!A15,Participant!B:B,0),5),TODAY(),"Y")=65,EDATE(INDEX(Participant!A:E,MATCH(Deliverable!A15,Participant!B:B,0),5),12*2),EDATE(INDEX(Participant!A:E,MATCH(Deliverable!A15,Participant!B:B,0),5),12*65))</f>
        <v>60172</v>
      </c>
      <c r="E15" s="9">
        <f>SUMIFS('2020 Contributions'!C:C,'2020 Contributions'!A:A,Deliverable!A15,'2020 Contributions'!B:B,"&gt;31/12/2019",'2020 Contributions'!B:B,"&lt;01/01/2021",'2020 Contributions'!D:D,"Roth")</f>
        <v>23123.010000000002</v>
      </c>
      <c r="F15" s="9">
        <f>SUMIFS('2020 Contributions'!C:C,'2020 Contributions'!A:A,Deliverable!A15,'2020 Contributions'!B:B,"&gt;31/12/2019",'2020 Contributions'!B:B,"&lt;01/01/2021",'2020 Contributions'!D:D,"401k")</f>
        <v>45421.97</v>
      </c>
      <c r="G15" s="11" t="str">
        <f t="shared" si="0"/>
        <v>1</v>
      </c>
    </row>
    <row r="16" spans="1:10" x14ac:dyDescent="0.25">
      <c r="A16" s="4">
        <v>9915</v>
      </c>
      <c r="B16" s="3" t="str">
        <f>_xlfn.CONCAT(VLOOKUP(A16,Participant!B:C,2,FALSE)&amp;" "&amp;VLOOKUP(A16,Participant!B:D,3,FALSE))</f>
        <v>Kelsea Simon</v>
      </c>
      <c r="C16" s="3">
        <f ca="1">DATEDIF(INDEX(Participant!A:E,MATCH(Deliverable!A16,Participant!B:B,0),5),TODAY(),"Y")</f>
        <v>33</v>
      </c>
      <c r="D16" s="5">
        <f ca="1">IF(DATEDIF(INDEX(Participant!A:E,MATCH(Deliverable!A16,Participant!B:B,0),5),TODAY(),"Y")=65,EDATE(INDEX(Participant!A:E,MATCH(Deliverable!A16,Participant!B:B,0),5),12*2),EDATE(INDEX(Participant!A:E,MATCH(Deliverable!A16,Participant!B:B,0),5),12*65))</f>
        <v>56494</v>
      </c>
      <c r="E16" s="9">
        <f>SUMIFS('2020 Contributions'!C:C,'2020 Contributions'!A:A,Deliverable!A16,'2020 Contributions'!B:B,"&gt;31/12/2019",'2020 Contributions'!B:B,"&lt;01/01/2021",'2020 Contributions'!D:D,"Roth")</f>
        <v>0</v>
      </c>
      <c r="F16" s="9">
        <f>SUMIFS('2020 Contributions'!C:C,'2020 Contributions'!A:A,Deliverable!A16,'2020 Contributions'!B:B,"&gt;31/12/2019",'2020 Contributions'!B:B,"&lt;01/01/2021",'2020 Contributions'!D:D,"401k")</f>
        <v>24098.65</v>
      </c>
      <c r="G16" s="11" t="str">
        <f t="shared" si="0"/>
        <v>1</v>
      </c>
    </row>
    <row r="17" spans="1:7" x14ac:dyDescent="0.25">
      <c r="A17" s="4">
        <v>9916</v>
      </c>
      <c r="B17" s="3" t="str">
        <f>_xlfn.CONCAT(VLOOKUP(A17,Participant!B:C,2,FALSE)&amp;" "&amp;VLOOKUP(A17,Participant!B:D,3,FALSE))</f>
        <v>Misty Flower</v>
      </c>
      <c r="C17" s="3">
        <f ca="1">DATEDIF(INDEX(Participant!A:E,MATCH(Deliverable!A17,Participant!B:B,0),5),TODAY(),"Y")</f>
        <v>25</v>
      </c>
      <c r="D17" s="5">
        <f ca="1">IF(DATEDIF(INDEX(Participant!A:E,MATCH(Deliverable!A17,Participant!B:B,0),5),TODAY(),"Y")=65,EDATE(INDEX(Participant!A:E,MATCH(Deliverable!A17,Participant!B:B,0),5),12*2),EDATE(INDEX(Participant!A:E,MATCH(Deliverable!A17,Participant!B:B,0),5),12*65))</f>
        <v>59552</v>
      </c>
      <c r="E17" s="9">
        <f>SUMIFS('2020 Contributions'!C:C,'2020 Contributions'!A:A,Deliverable!A17,'2020 Contributions'!B:B,"&gt;31/12/2019",'2020 Contributions'!B:B,"&lt;01/01/2021",'2020 Contributions'!D:D,"Roth")</f>
        <v>6936.4</v>
      </c>
      <c r="F17" s="9">
        <f>SUMIFS('2020 Contributions'!C:C,'2020 Contributions'!A:A,Deliverable!A17,'2020 Contributions'!B:B,"&gt;31/12/2019",'2020 Contributions'!B:B,"&lt;01/01/2021",'2020 Contributions'!D:D,"401k")</f>
        <v>78490.080000000002</v>
      </c>
      <c r="G17" s="11" t="str">
        <f t="shared" si="0"/>
        <v>1</v>
      </c>
    </row>
    <row r="18" spans="1:7" x14ac:dyDescent="0.25">
      <c r="A18" s="4">
        <v>9917</v>
      </c>
      <c r="B18" s="3" t="str">
        <f>_xlfn.CONCAT(VLOOKUP(A18,Participant!B:C,2,FALSE)&amp;" "&amp;VLOOKUP(A18,Participant!B:D,3,FALSE))</f>
        <v>Amber Hicks</v>
      </c>
      <c r="C18" s="3">
        <f ca="1">DATEDIF(INDEX(Participant!A:E,MATCH(Deliverable!A18,Participant!B:B,0),5),TODAY(),"Y")</f>
        <v>32</v>
      </c>
      <c r="D18" s="5">
        <f ca="1">IF(DATEDIF(INDEX(Participant!A:E,MATCH(Deliverable!A18,Participant!B:B,0),5),TODAY(),"Y")=65,EDATE(INDEX(Participant!A:E,MATCH(Deliverable!A18,Participant!B:B,0),5),12*2),EDATE(INDEX(Participant!A:E,MATCH(Deliverable!A18,Participant!B:B,0),5),12*65))</f>
        <v>56635</v>
      </c>
      <c r="E18" s="9">
        <f>SUMIFS('2020 Contributions'!C:C,'2020 Contributions'!A:A,Deliverable!A18,'2020 Contributions'!B:B,"&gt;31/12/2019",'2020 Contributions'!B:B,"&lt;01/01/2021",'2020 Contributions'!D:D,"Roth")</f>
        <v>0</v>
      </c>
      <c r="F18" s="9">
        <f>SUMIFS('2020 Contributions'!C:C,'2020 Contributions'!A:A,Deliverable!A18,'2020 Contributions'!B:B,"&gt;31/12/2019",'2020 Contributions'!B:B,"&lt;01/01/2021",'2020 Contributions'!D:D,"401k")</f>
        <v>9946.4599999999991</v>
      </c>
      <c r="G18" s="11" t="str">
        <f t="shared" si="0"/>
        <v>0</v>
      </c>
    </row>
    <row r="19" spans="1:7" x14ac:dyDescent="0.25">
      <c r="A19" s="4">
        <v>9918</v>
      </c>
      <c r="B19" s="3" t="str">
        <f>_xlfn.CONCAT(VLOOKUP(A19,Participant!B:C,2,FALSE)&amp;" "&amp;VLOOKUP(A19,Participant!B:D,3,FALSE))</f>
        <v>Manpreet Church</v>
      </c>
      <c r="C19" s="3">
        <f ca="1">DATEDIF(INDEX(Participant!A:E,MATCH(Deliverable!A19,Participant!B:B,0),5),TODAY(),"Y")</f>
        <v>36</v>
      </c>
      <c r="D19" s="5">
        <f ca="1">IF(DATEDIF(INDEX(Participant!A:E,MATCH(Deliverable!A19,Participant!B:B,0),5),TODAY(),"Y")=65,EDATE(INDEX(Participant!A:E,MATCH(Deliverable!A19,Participant!B:B,0),5),12*2),EDATE(INDEX(Participant!A:E,MATCH(Deliverable!A19,Participant!B:B,0),5),12*65))</f>
        <v>55530</v>
      </c>
      <c r="E19" s="9">
        <f>SUMIFS('2020 Contributions'!C:C,'2020 Contributions'!A:A,Deliverable!A19,'2020 Contributions'!B:B,"&gt;31/12/2019",'2020 Contributions'!B:B,"&lt;01/01/2021",'2020 Contributions'!D:D,"Roth")</f>
        <v>0</v>
      </c>
      <c r="F19" s="9">
        <f>SUMIFS('2020 Contributions'!C:C,'2020 Contributions'!A:A,Deliverable!A19,'2020 Contributions'!B:B,"&gt;31/12/2019",'2020 Contributions'!B:B,"&lt;01/01/2021",'2020 Contributions'!D:D,"401k")</f>
        <v>0</v>
      </c>
      <c r="G19" s="11" t="str">
        <f t="shared" si="0"/>
        <v>0</v>
      </c>
    </row>
    <row r="20" spans="1:7" x14ac:dyDescent="0.25">
      <c r="A20" s="4">
        <v>9919</v>
      </c>
      <c r="B20" s="3" t="str">
        <f>_xlfn.CONCAT(VLOOKUP(A20,Participant!B:C,2,FALSE)&amp;" "&amp;VLOOKUP(A20,Participant!B:D,3,FALSE))</f>
        <v>Hajrah Avalos</v>
      </c>
      <c r="C20" s="3">
        <f ca="1">DATEDIF(INDEX(Participant!A:E,MATCH(Deliverable!A20,Participant!B:B,0),5),TODAY(),"Y")</f>
        <v>44</v>
      </c>
      <c r="D20" s="5">
        <f ca="1">IF(DATEDIF(INDEX(Participant!A:E,MATCH(Deliverable!A20,Participant!B:B,0),5),TODAY(),"Y")=65,EDATE(INDEX(Participant!A:E,MATCH(Deliverable!A20,Participant!B:B,0),5),12*2),EDATE(INDEX(Participant!A:E,MATCH(Deliverable!A20,Participant!B:B,0),5),12*65))</f>
        <v>52280</v>
      </c>
      <c r="E20" s="9">
        <f>SUMIFS('2020 Contributions'!C:C,'2020 Contributions'!A:A,Deliverable!A20,'2020 Contributions'!B:B,"&gt;31/12/2019",'2020 Contributions'!B:B,"&lt;01/01/2021",'2020 Contributions'!D:D,"Roth")</f>
        <v>0</v>
      </c>
      <c r="F20" s="9">
        <f>SUMIFS('2020 Contributions'!C:C,'2020 Contributions'!A:A,Deliverable!A20,'2020 Contributions'!B:B,"&gt;31/12/2019",'2020 Contributions'!B:B,"&lt;01/01/2021",'2020 Contributions'!D:D,"401k")</f>
        <v>8331.91</v>
      </c>
      <c r="G20" s="11" t="str">
        <f t="shared" si="0"/>
        <v>0</v>
      </c>
    </row>
    <row r="21" spans="1:7" x14ac:dyDescent="0.25">
      <c r="A21" s="4">
        <v>9920</v>
      </c>
      <c r="B21" s="3" t="str">
        <f>_xlfn.CONCAT(VLOOKUP(A21,Participant!B:C,2,FALSE)&amp;" "&amp;VLOOKUP(A21,Participant!B:D,3,FALSE))</f>
        <v>Jakub Grainger</v>
      </c>
      <c r="C21" s="3">
        <f ca="1">DATEDIF(INDEX(Participant!A:E,MATCH(Deliverable!A21,Participant!B:B,0),5),TODAY(),"Y")</f>
        <v>49</v>
      </c>
      <c r="D21" s="5">
        <f ca="1">IF(DATEDIF(INDEX(Participant!A:E,MATCH(Deliverable!A21,Participant!B:B,0),5),TODAY(),"Y")=65,EDATE(INDEX(Participant!A:E,MATCH(Deliverable!A21,Participant!B:B,0),5),12*2),EDATE(INDEX(Participant!A:E,MATCH(Deliverable!A21,Participant!B:B,0),5),12*65))</f>
        <v>50630</v>
      </c>
      <c r="E21" s="9">
        <f>SUMIFS('2020 Contributions'!C:C,'2020 Contributions'!A:A,Deliverable!A21,'2020 Contributions'!B:B,"&gt;31/12/2019",'2020 Contributions'!B:B,"&lt;01/01/2021",'2020 Contributions'!D:D,"Roth")</f>
        <v>0</v>
      </c>
      <c r="F21" s="9">
        <f>SUMIFS('2020 Contributions'!C:C,'2020 Contributions'!A:A,Deliverable!A21,'2020 Contributions'!B:B,"&gt;31/12/2019",'2020 Contributions'!B:B,"&lt;01/01/2021",'2020 Contributions'!D:D,"401k")</f>
        <v>0</v>
      </c>
      <c r="G21" s="11" t="str">
        <f t="shared" si="0"/>
        <v>0</v>
      </c>
    </row>
    <row r="22" spans="1:7" x14ac:dyDescent="0.25">
      <c r="A22" s="4">
        <v>9921</v>
      </c>
      <c r="B22" s="3" t="str">
        <f>_xlfn.CONCAT(VLOOKUP(A22,Participant!B:C,2,FALSE)&amp;" "&amp;VLOOKUP(A22,Participant!B:D,3,FALSE))</f>
        <v>Iga Tanner</v>
      </c>
      <c r="C22" s="3">
        <f ca="1">DATEDIF(INDEX(Participant!A:E,MATCH(Deliverable!A22,Participant!B:B,0),5),TODAY(),"Y")</f>
        <v>42</v>
      </c>
      <c r="D22" s="5">
        <f ca="1">IF(DATEDIF(INDEX(Participant!A:E,MATCH(Deliverable!A22,Participant!B:B,0),5),TODAY(),"Y")=65,EDATE(INDEX(Participant!A:E,MATCH(Deliverable!A22,Participant!B:B,0),5),12*2),EDATE(INDEX(Participant!A:E,MATCH(Deliverable!A22,Participant!B:B,0),5),12*65))</f>
        <v>53037</v>
      </c>
      <c r="E22" s="9">
        <f>SUMIFS('2020 Contributions'!C:C,'2020 Contributions'!A:A,Deliverable!A22,'2020 Contributions'!B:B,"&gt;31/12/2019",'2020 Contributions'!B:B,"&lt;01/01/2021",'2020 Contributions'!D:D,"Roth")</f>
        <v>0</v>
      </c>
      <c r="F22" s="9">
        <f>SUMIFS('2020 Contributions'!C:C,'2020 Contributions'!A:A,Deliverable!A22,'2020 Contributions'!B:B,"&gt;31/12/2019",'2020 Contributions'!B:B,"&lt;01/01/2021",'2020 Contributions'!D:D,"401k")</f>
        <v>8817.07</v>
      </c>
      <c r="G22" s="11" t="str">
        <f t="shared" si="0"/>
        <v>0</v>
      </c>
    </row>
    <row r="23" spans="1:7" x14ac:dyDescent="0.25">
      <c r="A23" s="4">
        <v>9922</v>
      </c>
      <c r="B23" s="3" t="str">
        <f>_xlfn.CONCAT(VLOOKUP(A23,Participant!B:C,2,FALSE)&amp;" "&amp;VLOOKUP(A23,Participant!B:D,3,FALSE))</f>
        <v>Zackary Gaines</v>
      </c>
      <c r="C23" s="3">
        <f ca="1">DATEDIF(INDEX(Participant!A:E,MATCH(Deliverable!A23,Participant!B:B,0),5),TODAY(),"Y")</f>
        <v>33</v>
      </c>
      <c r="D23" s="5">
        <f ca="1">IF(DATEDIF(INDEX(Participant!A:E,MATCH(Deliverable!A23,Participant!B:B,0),5),TODAY(),"Y")=65,EDATE(INDEX(Participant!A:E,MATCH(Deliverable!A23,Participant!B:B,0),5),12*2),EDATE(INDEX(Participant!A:E,MATCH(Deliverable!A23,Participant!B:B,0),5),12*65))</f>
        <v>56556</v>
      </c>
      <c r="E23" s="9">
        <f>SUMIFS('2020 Contributions'!C:C,'2020 Contributions'!A:A,Deliverable!A23,'2020 Contributions'!B:B,"&gt;31/12/2019",'2020 Contributions'!B:B,"&lt;01/01/2021",'2020 Contributions'!D:D,"Roth")</f>
        <v>0</v>
      </c>
      <c r="F23" s="9">
        <f>SUMIFS('2020 Contributions'!C:C,'2020 Contributions'!A:A,Deliverable!A23,'2020 Contributions'!B:B,"&gt;31/12/2019",'2020 Contributions'!B:B,"&lt;01/01/2021",'2020 Contributions'!D:D,"401k")</f>
        <v>9643.8799999999992</v>
      </c>
      <c r="G23" s="11" t="str">
        <f t="shared" si="0"/>
        <v>0</v>
      </c>
    </row>
    <row r="24" spans="1:7" x14ac:dyDescent="0.25">
      <c r="A24" s="4">
        <v>9923</v>
      </c>
      <c r="B24" s="3" t="str">
        <f>_xlfn.CONCAT(VLOOKUP(A24,Participant!B:C,2,FALSE)&amp;" "&amp;VLOOKUP(A24,Participant!B:D,3,FALSE))</f>
        <v>Hajra Adams</v>
      </c>
      <c r="C24" s="3">
        <f ca="1">DATEDIF(INDEX(Participant!A:E,MATCH(Deliverable!A24,Participant!B:B,0),5),TODAY(),"Y")</f>
        <v>52</v>
      </c>
      <c r="D24" s="5">
        <f ca="1">IF(DATEDIF(INDEX(Participant!A:E,MATCH(Deliverable!A24,Participant!B:B,0),5),TODAY(),"Y")=65,EDATE(INDEX(Participant!A:E,MATCH(Deliverable!A24,Participant!B:B,0),5),12*2),EDATE(INDEX(Participant!A:E,MATCH(Deliverable!A24,Participant!B:B,0),5),12*65))</f>
        <v>49654</v>
      </c>
      <c r="E24" s="9">
        <f>SUMIFS('2020 Contributions'!C:C,'2020 Contributions'!A:A,Deliverable!A24,'2020 Contributions'!B:B,"&gt;31/12/2019",'2020 Contributions'!B:B,"&lt;01/01/2021",'2020 Contributions'!D:D,"Roth")</f>
        <v>0</v>
      </c>
      <c r="F24" s="9">
        <f>SUMIFS('2020 Contributions'!C:C,'2020 Contributions'!A:A,Deliverable!A24,'2020 Contributions'!B:B,"&gt;31/12/2019",'2020 Contributions'!B:B,"&lt;01/01/2021",'2020 Contributions'!D:D,"401k")</f>
        <v>8028.63</v>
      </c>
      <c r="G24" s="11" t="str">
        <f t="shared" si="0"/>
        <v>0</v>
      </c>
    </row>
    <row r="25" spans="1:7" x14ac:dyDescent="0.25">
      <c r="A25" s="4">
        <v>9924</v>
      </c>
      <c r="B25" s="3" t="str">
        <f>_xlfn.CONCAT(VLOOKUP(A25,Participant!B:C,2,FALSE)&amp;" "&amp;VLOOKUP(A25,Participant!B:D,3,FALSE))</f>
        <v>Margaux Horn</v>
      </c>
      <c r="C25" s="3">
        <f ca="1">DATEDIF(INDEX(Participant!A:E,MATCH(Deliverable!A25,Participant!B:B,0),5),TODAY(),"Y")</f>
        <v>39</v>
      </c>
      <c r="D25" s="5">
        <f ca="1">IF(DATEDIF(INDEX(Participant!A:E,MATCH(Deliverable!A25,Participant!B:B,0),5),TODAY(),"Y")=65,EDATE(INDEX(Participant!A:E,MATCH(Deliverable!A25,Participant!B:B,0),5),12*2),EDATE(INDEX(Participant!A:E,MATCH(Deliverable!A25,Participant!B:B,0),5),12*65))</f>
        <v>54430</v>
      </c>
      <c r="E25" s="9">
        <f>SUMIFS('2020 Contributions'!C:C,'2020 Contributions'!A:A,Deliverable!A25,'2020 Contributions'!B:B,"&gt;31/12/2019",'2020 Contributions'!B:B,"&lt;01/01/2021",'2020 Contributions'!D:D,"Roth")</f>
        <v>15738.73</v>
      </c>
      <c r="F25" s="9">
        <f>SUMIFS('2020 Contributions'!C:C,'2020 Contributions'!A:A,Deliverable!A25,'2020 Contributions'!B:B,"&gt;31/12/2019",'2020 Contributions'!B:B,"&lt;01/01/2021",'2020 Contributions'!D:D,"401k")</f>
        <v>68998.329999999987</v>
      </c>
      <c r="G25" s="11" t="str">
        <f t="shared" si="0"/>
        <v>1</v>
      </c>
    </row>
    <row r="26" spans="1:7" x14ac:dyDescent="0.25">
      <c r="A26" s="4">
        <v>9925</v>
      </c>
      <c r="B26" s="3" t="str">
        <f>_xlfn.CONCAT(VLOOKUP(A26,Participant!B:C,2,FALSE)&amp;" "&amp;VLOOKUP(A26,Participant!B:D,3,FALSE))</f>
        <v>Dolly Kirk</v>
      </c>
      <c r="C26" s="3">
        <f ca="1">DATEDIF(INDEX(Participant!A:E,MATCH(Deliverable!A26,Participant!B:B,0),5),TODAY(),"Y")</f>
        <v>30</v>
      </c>
      <c r="D26" s="5">
        <f ca="1">IF(DATEDIF(INDEX(Participant!A:E,MATCH(Deliverable!A26,Participant!B:B,0),5),TODAY(),"Y")=65,EDATE(INDEX(Participant!A:E,MATCH(Deliverable!A26,Participant!B:B,0),5),12*2),EDATE(INDEX(Participant!A:E,MATCH(Deliverable!A26,Participant!B:B,0),5),12*65))</f>
        <v>57625</v>
      </c>
      <c r="E26" s="9">
        <f>SUMIFS('2020 Contributions'!C:C,'2020 Contributions'!A:A,Deliverable!A26,'2020 Contributions'!B:B,"&gt;31/12/2019",'2020 Contributions'!B:B,"&lt;01/01/2021",'2020 Contributions'!D:D,"Roth")</f>
        <v>0</v>
      </c>
      <c r="F26" s="9">
        <f>SUMIFS('2020 Contributions'!C:C,'2020 Contributions'!A:A,Deliverable!A26,'2020 Contributions'!B:B,"&gt;31/12/2019",'2020 Contributions'!B:B,"&lt;01/01/2021",'2020 Contributions'!D:D,"401k")</f>
        <v>7588.11</v>
      </c>
      <c r="G26" s="11" t="str">
        <f t="shared" si="0"/>
        <v>0</v>
      </c>
    </row>
    <row r="27" spans="1:7" x14ac:dyDescent="0.25">
      <c r="A27" s="4">
        <v>9926</v>
      </c>
      <c r="B27" s="3" t="str">
        <f>_xlfn.CONCAT(VLOOKUP(A27,Participant!B:C,2,FALSE)&amp;" "&amp;VLOOKUP(A27,Participant!B:D,3,FALSE))</f>
        <v>Malaikah Malone</v>
      </c>
      <c r="C27" s="3">
        <f ca="1">DATEDIF(INDEX(Participant!A:E,MATCH(Deliverable!A27,Participant!B:B,0),5),TODAY(),"Y")</f>
        <v>27</v>
      </c>
      <c r="D27" s="5">
        <f ca="1">IF(DATEDIF(INDEX(Participant!A:E,MATCH(Deliverable!A27,Participant!B:B,0),5),TODAY(),"Y")=65,EDATE(INDEX(Participant!A:E,MATCH(Deliverable!A27,Participant!B:B,0),5),12*2),EDATE(INDEX(Participant!A:E,MATCH(Deliverable!A27,Participant!B:B,0),5),12*65))</f>
        <v>58536</v>
      </c>
      <c r="E27" s="9">
        <f>SUMIFS('2020 Contributions'!C:C,'2020 Contributions'!A:A,Deliverable!A27,'2020 Contributions'!B:B,"&gt;31/12/2019",'2020 Contributions'!B:B,"&lt;01/01/2021",'2020 Contributions'!D:D,"Roth")</f>
        <v>0</v>
      </c>
      <c r="F27" s="9">
        <f>SUMIFS('2020 Contributions'!C:C,'2020 Contributions'!A:A,Deliverable!A27,'2020 Contributions'!B:B,"&gt;31/12/2019",'2020 Contributions'!B:B,"&lt;01/01/2021",'2020 Contributions'!D:D,"401k")</f>
        <v>0</v>
      </c>
      <c r="G27" s="11" t="str">
        <f t="shared" si="0"/>
        <v>0</v>
      </c>
    </row>
    <row r="28" spans="1:7" x14ac:dyDescent="0.25">
      <c r="A28" s="4">
        <v>9927</v>
      </c>
      <c r="B28" s="3" t="str">
        <f>_xlfn.CONCAT(VLOOKUP(A28,Participant!B:C,2,FALSE)&amp;" "&amp;VLOOKUP(A28,Participant!B:D,3,FALSE))</f>
        <v>Grayson Mccullough</v>
      </c>
      <c r="C28" s="3">
        <f ca="1">DATEDIF(INDEX(Participant!A:E,MATCH(Deliverable!A28,Participant!B:B,0),5),TODAY(),"Y")</f>
        <v>39</v>
      </c>
      <c r="D28" s="5">
        <f ca="1">IF(DATEDIF(INDEX(Participant!A:E,MATCH(Deliverable!A28,Participant!B:B,0),5),TODAY(),"Y")=65,EDATE(INDEX(Participant!A:E,MATCH(Deliverable!A28,Participant!B:B,0),5),12*2),EDATE(INDEX(Participant!A:E,MATCH(Deliverable!A28,Participant!B:B,0),5),12*65))</f>
        <v>54120</v>
      </c>
      <c r="E28" s="9">
        <f>SUMIFS('2020 Contributions'!C:C,'2020 Contributions'!A:A,Deliverable!A28,'2020 Contributions'!B:B,"&gt;31/12/2019",'2020 Contributions'!B:B,"&lt;01/01/2021",'2020 Contributions'!D:D,"Roth")</f>
        <v>0</v>
      </c>
      <c r="F28" s="9">
        <f>SUMIFS('2020 Contributions'!C:C,'2020 Contributions'!A:A,Deliverable!A28,'2020 Contributions'!B:B,"&gt;31/12/2019",'2020 Contributions'!B:B,"&lt;01/01/2021",'2020 Contributions'!D:D,"401k")</f>
        <v>0</v>
      </c>
      <c r="G28" s="11" t="str">
        <f t="shared" si="0"/>
        <v>0</v>
      </c>
    </row>
    <row r="29" spans="1:7" x14ac:dyDescent="0.25">
      <c r="A29" s="4">
        <v>9928</v>
      </c>
      <c r="B29" s="3" t="str">
        <f>_xlfn.CONCAT(VLOOKUP(A29,Participant!B:C,2,FALSE)&amp;" "&amp;VLOOKUP(A29,Participant!B:D,3,FALSE))</f>
        <v>Nathanial Oconnell</v>
      </c>
      <c r="C29" s="3">
        <f ca="1">DATEDIF(INDEX(Participant!A:E,MATCH(Deliverable!A29,Participant!B:B,0),5),TODAY(),"Y")</f>
        <v>24</v>
      </c>
      <c r="D29" s="5">
        <f ca="1">IF(DATEDIF(INDEX(Participant!A:E,MATCH(Deliverable!A29,Participant!B:B,0),5),TODAY(),"Y")=65,EDATE(INDEX(Participant!A:E,MATCH(Deliverable!A29,Participant!B:B,0),5),12*2),EDATE(INDEX(Participant!A:E,MATCH(Deliverable!A29,Participant!B:B,0),5),12*65))</f>
        <v>59602</v>
      </c>
      <c r="E29" s="9">
        <f>SUMIFS('2020 Contributions'!C:C,'2020 Contributions'!A:A,Deliverable!A29,'2020 Contributions'!B:B,"&gt;31/12/2019",'2020 Contributions'!B:B,"&lt;01/01/2021",'2020 Contributions'!D:D,"Roth")</f>
        <v>6972.93</v>
      </c>
      <c r="F29" s="9">
        <f>SUMIFS('2020 Contributions'!C:C,'2020 Contributions'!A:A,Deliverable!A29,'2020 Contributions'!B:B,"&gt;31/12/2019",'2020 Contributions'!B:B,"&lt;01/01/2021",'2020 Contributions'!D:D,"401k")</f>
        <v>26327.119999999999</v>
      </c>
      <c r="G29" s="11" t="str">
        <f t="shared" si="0"/>
        <v>1</v>
      </c>
    </row>
    <row r="30" spans="1:7" x14ac:dyDescent="0.25">
      <c r="A30" s="4">
        <v>9929</v>
      </c>
      <c r="B30" s="3" t="str">
        <f>_xlfn.CONCAT(VLOOKUP(A30,Participant!B:C,2,FALSE)&amp;" "&amp;VLOOKUP(A30,Participant!B:D,3,FALSE))</f>
        <v>Ted Hulme</v>
      </c>
      <c r="C30" s="3">
        <f ca="1">DATEDIF(INDEX(Participant!A:E,MATCH(Deliverable!A30,Participant!B:B,0),5),TODAY(),"Y")</f>
        <v>45</v>
      </c>
      <c r="D30" s="5">
        <f ca="1">IF(DATEDIF(INDEX(Participant!A:E,MATCH(Deliverable!A30,Participant!B:B,0),5),TODAY(),"Y")=65,EDATE(INDEX(Participant!A:E,MATCH(Deliverable!A30,Participant!B:B,0),5),12*2),EDATE(INDEX(Participant!A:E,MATCH(Deliverable!A30,Participant!B:B,0),5),12*65))</f>
        <v>51989</v>
      </c>
      <c r="E30" s="9">
        <f>SUMIFS('2020 Contributions'!C:C,'2020 Contributions'!A:A,Deliverable!A30,'2020 Contributions'!B:B,"&gt;31/12/2019",'2020 Contributions'!B:B,"&lt;01/01/2021",'2020 Contributions'!D:D,"Roth")</f>
        <v>0</v>
      </c>
      <c r="F30" s="9">
        <f>SUMIFS('2020 Contributions'!C:C,'2020 Contributions'!A:A,Deliverable!A30,'2020 Contributions'!B:B,"&gt;31/12/2019",'2020 Contributions'!B:B,"&lt;01/01/2021",'2020 Contributions'!D:D,"401k")</f>
        <v>0</v>
      </c>
      <c r="G30" s="11" t="str">
        <f t="shared" si="0"/>
        <v>0</v>
      </c>
    </row>
    <row r="31" spans="1:7" x14ac:dyDescent="0.25">
      <c r="A31" s="4">
        <v>9930</v>
      </c>
      <c r="B31" s="3" t="str">
        <f>_xlfn.CONCAT(VLOOKUP(A31,Participant!B:C,2,FALSE)&amp;" "&amp;VLOOKUP(A31,Participant!B:D,3,FALSE))</f>
        <v>Jordanne Carney</v>
      </c>
      <c r="C31" s="3">
        <f ca="1">DATEDIF(INDEX(Participant!A:E,MATCH(Deliverable!A31,Participant!B:B,0),5),TODAY(),"Y")</f>
        <v>37</v>
      </c>
      <c r="D31" s="5">
        <f ca="1">IF(DATEDIF(INDEX(Participant!A:E,MATCH(Deliverable!A31,Participant!B:B,0),5),TODAY(),"Y")=65,EDATE(INDEX(Participant!A:E,MATCH(Deliverable!A31,Participant!B:B,0),5),12*2),EDATE(INDEX(Participant!A:E,MATCH(Deliverable!A31,Participant!B:B,0),5),12*65))</f>
        <v>54962</v>
      </c>
      <c r="E31" s="9">
        <f>SUMIFS('2020 Contributions'!C:C,'2020 Contributions'!A:A,Deliverable!A31,'2020 Contributions'!B:B,"&gt;31/12/2019",'2020 Contributions'!B:B,"&lt;01/01/2021",'2020 Contributions'!D:D,"Roth")</f>
        <v>0</v>
      </c>
      <c r="F31" s="9">
        <f>SUMIFS('2020 Contributions'!C:C,'2020 Contributions'!A:A,Deliverable!A31,'2020 Contributions'!B:B,"&gt;31/12/2019",'2020 Contributions'!B:B,"&lt;01/01/2021",'2020 Contributions'!D:D,"401k")</f>
        <v>13128.54</v>
      </c>
      <c r="G31" s="11" t="str">
        <f t="shared" si="0"/>
        <v>0</v>
      </c>
    </row>
    <row r="32" spans="1:7" x14ac:dyDescent="0.25">
      <c r="A32" s="4">
        <v>9931</v>
      </c>
      <c r="B32" s="3" t="str">
        <f>_xlfn.CONCAT(VLOOKUP(A32,Participant!B:C,2,FALSE)&amp;" "&amp;VLOOKUP(A32,Participant!B:D,3,FALSE))</f>
        <v>Valerie Ingram</v>
      </c>
      <c r="C32" s="3">
        <f ca="1">DATEDIF(INDEX(Participant!A:E,MATCH(Deliverable!A32,Participant!B:B,0),5),TODAY(),"Y")</f>
        <v>47</v>
      </c>
      <c r="D32" s="5">
        <f ca="1">IF(DATEDIF(INDEX(Participant!A:E,MATCH(Deliverable!A32,Participant!B:B,0),5),TODAY(),"Y")=65,EDATE(INDEX(Participant!A:E,MATCH(Deliverable!A32,Participant!B:B,0),5),12*2),EDATE(INDEX(Participant!A:E,MATCH(Deliverable!A32,Participant!B:B,0),5),12*65))</f>
        <v>51384</v>
      </c>
      <c r="E32" s="9">
        <f>SUMIFS('2020 Contributions'!C:C,'2020 Contributions'!A:A,Deliverable!A32,'2020 Contributions'!B:B,"&gt;31/12/2019",'2020 Contributions'!B:B,"&lt;01/01/2021",'2020 Contributions'!D:D,"Roth")</f>
        <v>8416.59</v>
      </c>
      <c r="F32" s="9">
        <f>SUMIFS('2020 Contributions'!C:C,'2020 Contributions'!A:A,Deliverable!A32,'2020 Contributions'!B:B,"&gt;31/12/2019",'2020 Contributions'!B:B,"&lt;01/01/2021",'2020 Contributions'!D:D,"401k")</f>
        <v>14959.71</v>
      </c>
      <c r="G32" s="11" t="str">
        <f t="shared" si="0"/>
        <v>1</v>
      </c>
    </row>
    <row r="33" spans="1:7" x14ac:dyDescent="0.25">
      <c r="A33" s="4">
        <v>9932</v>
      </c>
      <c r="B33" s="3" t="str">
        <f>_xlfn.CONCAT(VLOOKUP(A33,Participant!B:C,2,FALSE)&amp;" "&amp;VLOOKUP(A33,Participant!B:D,3,FALSE))</f>
        <v>Mariyah Enriquez</v>
      </c>
      <c r="C33" s="3">
        <f ca="1">DATEDIF(INDEX(Participant!A:E,MATCH(Deliverable!A33,Participant!B:B,0),5),TODAY(),"Y")</f>
        <v>29</v>
      </c>
      <c r="D33" s="5">
        <f ca="1">IF(DATEDIF(INDEX(Participant!A:E,MATCH(Deliverable!A33,Participant!B:B,0),5),TODAY(),"Y")=65,EDATE(INDEX(Participant!A:E,MATCH(Deliverable!A33,Participant!B:B,0),5),12*2),EDATE(INDEX(Participant!A:E,MATCH(Deliverable!A33,Participant!B:B,0),5),12*65))</f>
        <v>57930</v>
      </c>
      <c r="E33" s="9">
        <f>SUMIFS('2020 Contributions'!C:C,'2020 Contributions'!A:A,Deliverable!A33,'2020 Contributions'!B:B,"&gt;31/12/2019",'2020 Contributions'!B:B,"&lt;01/01/2021",'2020 Contributions'!D:D,"Roth")</f>
        <v>0</v>
      </c>
      <c r="F33" s="9">
        <f>SUMIFS('2020 Contributions'!C:C,'2020 Contributions'!A:A,Deliverable!A33,'2020 Contributions'!B:B,"&gt;31/12/2019",'2020 Contributions'!B:B,"&lt;01/01/2021",'2020 Contributions'!D:D,"401k")</f>
        <v>23765.050000000003</v>
      </c>
      <c r="G33" s="11" t="str">
        <f t="shared" si="0"/>
        <v>1</v>
      </c>
    </row>
    <row r="34" spans="1:7" x14ac:dyDescent="0.25">
      <c r="A34" s="4">
        <v>9933</v>
      </c>
      <c r="B34" s="3" t="str">
        <f>_xlfn.CONCAT(VLOOKUP(A34,Participant!B:C,2,FALSE)&amp;" "&amp;VLOOKUP(A34,Participant!B:D,3,FALSE))</f>
        <v>Maddy Green</v>
      </c>
      <c r="C34" s="3">
        <f ca="1">DATEDIF(INDEX(Participant!A:E,MATCH(Deliverable!A34,Participant!B:B,0),5),TODAY(),"Y")</f>
        <v>42</v>
      </c>
      <c r="D34" s="5">
        <f ca="1">IF(DATEDIF(INDEX(Participant!A:E,MATCH(Deliverable!A34,Participant!B:B,0),5),TODAY(),"Y")=65,EDATE(INDEX(Participant!A:E,MATCH(Deliverable!A34,Participant!B:B,0),5),12*2),EDATE(INDEX(Participant!A:E,MATCH(Deliverable!A34,Participant!B:B,0),5),12*65))</f>
        <v>53208</v>
      </c>
      <c r="E34" s="9">
        <f>SUMIFS('2020 Contributions'!C:C,'2020 Contributions'!A:A,Deliverable!A34,'2020 Contributions'!B:B,"&gt;31/12/2019",'2020 Contributions'!B:B,"&lt;01/01/2021",'2020 Contributions'!D:D,"Roth")</f>
        <v>12840.21</v>
      </c>
      <c r="F34" s="9">
        <f>SUMIFS('2020 Contributions'!C:C,'2020 Contributions'!A:A,Deliverable!A34,'2020 Contributions'!B:B,"&gt;31/12/2019",'2020 Contributions'!B:B,"&lt;01/01/2021",'2020 Contributions'!D:D,"401k")</f>
        <v>47867.650000000009</v>
      </c>
      <c r="G34" s="11" t="str">
        <f t="shared" si="0"/>
        <v>1</v>
      </c>
    </row>
    <row r="35" spans="1:7" x14ac:dyDescent="0.25">
      <c r="A35" s="4">
        <v>9934</v>
      </c>
      <c r="B35" s="3" t="str">
        <f>_xlfn.CONCAT(VLOOKUP(A35,Participant!B:C,2,FALSE)&amp;" "&amp;VLOOKUP(A35,Participant!B:D,3,FALSE))</f>
        <v>Liberty Ross</v>
      </c>
      <c r="C35" s="3">
        <f ca="1">DATEDIF(INDEX(Participant!A:E,MATCH(Deliverable!A35,Participant!B:B,0),5),TODAY(),"Y")</f>
        <v>28</v>
      </c>
      <c r="D35" s="5">
        <f ca="1">IF(DATEDIF(INDEX(Participant!A:E,MATCH(Deliverable!A35,Participant!B:B,0),5),TODAY(),"Y")=65,EDATE(INDEX(Participant!A:E,MATCH(Deliverable!A35,Participant!B:B,0),5),12*2),EDATE(INDEX(Participant!A:E,MATCH(Deliverable!A35,Participant!B:B,0),5),12*65))</f>
        <v>58114</v>
      </c>
      <c r="E35" s="9">
        <f>SUMIFS('2020 Contributions'!C:C,'2020 Contributions'!A:A,Deliverable!A35,'2020 Contributions'!B:B,"&gt;31/12/2019",'2020 Contributions'!B:B,"&lt;01/01/2021",'2020 Contributions'!D:D,"Roth")</f>
        <v>14723.51</v>
      </c>
      <c r="F35" s="9">
        <f>SUMIFS('2020 Contributions'!C:C,'2020 Contributions'!A:A,Deliverable!A35,'2020 Contributions'!B:B,"&gt;31/12/2019",'2020 Contributions'!B:B,"&lt;01/01/2021",'2020 Contributions'!D:D,"401k")</f>
        <v>40482.509999999995</v>
      </c>
      <c r="G35" s="11" t="str">
        <f t="shared" si="0"/>
        <v>1</v>
      </c>
    </row>
    <row r="36" spans="1:7" x14ac:dyDescent="0.25">
      <c r="A36" s="4">
        <v>9935</v>
      </c>
      <c r="B36" s="3" t="str">
        <f>_xlfn.CONCAT(VLOOKUP(A36,Participant!B:C,2,FALSE)&amp;" "&amp;VLOOKUP(A36,Participant!B:D,3,FALSE))</f>
        <v>Ira Mcdaniel</v>
      </c>
      <c r="C36" s="3">
        <f ca="1">DATEDIF(INDEX(Participant!A:E,MATCH(Deliverable!A36,Participant!B:B,0),5),TODAY(),"Y")</f>
        <v>30</v>
      </c>
      <c r="D36" s="5">
        <f ca="1">IF(DATEDIF(INDEX(Participant!A:E,MATCH(Deliverable!A36,Participant!B:B,0),5),TODAY(),"Y")=65,EDATE(INDEX(Participant!A:E,MATCH(Deliverable!A36,Participant!B:B,0),5),12*2),EDATE(INDEX(Participant!A:E,MATCH(Deliverable!A36,Participant!B:B,0),5),12*65))</f>
        <v>57600</v>
      </c>
      <c r="E36" s="9">
        <f>SUMIFS('2020 Contributions'!C:C,'2020 Contributions'!A:A,Deliverable!A36,'2020 Contributions'!B:B,"&gt;31/12/2019",'2020 Contributions'!B:B,"&lt;01/01/2021",'2020 Contributions'!D:D,"Roth")</f>
        <v>0</v>
      </c>
      <c r="F36" s="9">
        <f>SUMIFS('2020 Contributions'!C:C,'2020 Contributions'!A:A,Deliverable!A36,'2020 Contributions'!B:B,"&gt;31/12/2019",'2020 Contributions'!B:B,"&lt;01/01/2021",'2020 Contributions'!D:D,"401k")</f>
        <v>38065.07</v>
      </c>
      <c r="G36" s="11" t="str">
        <f t="shared" si="0"/>
        <v>1</v>
      </c>
    </row>
    <row r="37" spans="1:7" x14ac:dyDescent="0.25">
      <c r="A37" s="4">
        <v>9936</v>
      </c>
      <c r="B37" s="3" t="str">
        <f>_xlfn.CONCAT(VLOOKUP(A37,Participant!B:C,2,FALSE)&amp;" "&amp;VLOOKUP(A37,Participant!B:D,3,FALSE))</f>
        <v>Sohail Mcleod</v>
      </c>
      <c r="C37" s="3">
        <f ca="1">DATEDIF(INDEX(Participant!A:E,MATCH(Deliverable!A37,Participant!B:B,0),5),TODAY(),"Y")</f>
        <v>45</v>
      </c>
      <c r="D37" s="5">
        <f ca="1">IF(DATEDIF(INDEX(Participant!A:E,MATCH(Deliverable!A37,Participant!B:B,0),5),TODAY(),"Y")=65,EDATE(INDEX(Participant!A:E,MATCH(Deliverable!A37,Participant!B:B,0),5),12*2),EDATE(INDEX(Participant!A:E,MATCH(Deliverable!A37,Participant!B:B,0),5),12*65))</f>
        <v>52220</v>
      </c>
      <c r="E37" s="9">
        <f>SUMIFS('2020 Contributions'!C:C,'2020 Contributions'!A:A,Deliverable!A37,'2020 Contributions'!B:B,"&gt;31/12/2019",'2020 Contributions'!B:B,"&lt;01/01/2021",'2020 Contributions'!D:D,"Roth")</f>
        <v>0</v>
      </c>
      <c r="F37" s="9">
        <f>SUMIFS('2020 Contributions'!C:C,'2020 Contributions'!A:A,Deliverable!A37,'2020 Contributions'!B:B,"&gt;31/12/2019",'2020 Contributions'!B:B,"&lt;01/01/2021",'2020 Contributions'!D:D,"401k")</f>
        <v>9509.4500000000007</v>
      </c>
      <c r="G37" s="11" t="str">
        <f t="shared" si="0"/>
        <v>0</v>
      </c>
    </row>
    <row r="38" spans="1:7" x14ac:dyDescent="0.25">
      <c r="A38" s="4">
        <v>9937</v>
      </c>
      <c r="B38" s="3" t="str">
        <f>_xlfn.CONCAT(VLOOKUP(A38,Participant!B:C,2,FALSE)&amp;" "&amp;VLOOKUP(A38,Participant!B:D,3,FALSE))</f>
        <v>Kendrick Collins</v>
      </c>
      <c r="C38" s="3">
        <f ca="1">DATEDIF(INDEX(Participant!A:E,MATCH(Deliverable!A38,Participant!B:B,0),5),TODAY(),"Y")</f>
        <v>28</v>
      </c>
      <c r="D38" s="5">
        <f ca="1">IF(DATEDIF(INDEX(Participant!A:E,MATCH(Deliverable!A38,Participant!B:B,0),5),TODAY(),"Y")=65,EDATE(INDEX(Participant!A:E,MATCH(Deliverable!A38,Participant!B:B,0),5),12*2),EDATE(INDEX(Participant!A:E,MATCH(Deliverable!A38,Participant!B:B,0),5),12*65))</f>
        <v>58108</v>
      </c>
      <c r="E38" s="9">
        <f>SUMIFS('2020 Contributions'!C:C,'2020 Contributions'!A:A,Deliverable!A38,'2020 Contributions'!B:B,"&gt;31/12/2019",'2020 Contributions'!B:B,"&lt;01/01/2021",'2020 Contributions'!D:D,"Roth")</f>
        <v>8261.6299999999992</v>
      </c>
      <c r="F38" s="9">
        <f>SUMIFS('2020 Contributions'!C:C,'2020 Contributions'!A:A,Deliverable!A38,'2020 Contributions'!B:B,"&gt;31/12/2019",'2020 Contributions'!B:B,"&lt;01/01/2021",'2020 Contributions'!D:D,"401k")</f>
        <v>0</v>
      </c>
      <c r="G38" s="11" t="str">
        <f t="shared" si="0"/>
        <v>0</v>
      </c>
    </row>
    <row r="39" spans="1:7" x14ac:dyDescent="0.25">
      <c r="A39" s="4">
        <v>9938</v>
      </c>
      <c r="B39" s="3" t="str">
        <f>_xlfn.CONCAT(VLOOKUP(A39,Participant!B:C,2,FALSE)&amp;" "&amp;VLOOKUP(A39,Participant!B:D,3,FALSE))</f>
        <v>Ayra Piper</v>
      </c>
      <c r="C39" s="3">
        <f ca="1">DATEDIF(INDEX(Participant!A:E,MATCH(Deliverable!A39,Participant!B:B,0),5),TODAY(),"Y")</f>
        <v>34</v>
      </c>
      <c r="D39" s="5">
        <f ca="1">IF(DATEDIF(INDEX(Participant!A:E,MATCH(Deliverable!A39,Participant!B:B,0),5),TODAY(),"Y")=65,EDATE(INDEX(Participant!A:E,MATCH(Deliverable!A39,Participant!B:B,0),5),12*2),EDATE(INDEX(Participant!A:E,MATCH(Deliverable!A39,Participant!B:B,0),5),12*65))</f>
        <v>56026</v>
      </c>
      <c r="E39" s="9">
        <f>SUMIFS('2020 Contributions'!C:C,'2020 Contributions'!A:A,Deliverable!A39,'2020 Contributions'!B:B,"&gt;31/12/2019",'2020 Contributions'!B:B,"&lt;01/01/2021",'2020 Contributions'!D:D,"Roth")</f>
        <v>0</v>
      </c>
      <c r="F39" s="9">
        <f>SUMIFS('2020 Contributions'!C:C,'2020 Contributions'!A:A,Deliverable!A39,'2020 Contributions'!B:B,"&gt;31/12/2019",'2020 Contributions'!B:B,"&lt;01/01/2021",'2020 Contributions'!D:D,"401k")</f>
        <v>23983.599999999999</v>
      </c>
      <c r="G39" s="11" t="str">
        <f t="shared" si="0"/>
        <v>1</v>
      </c>
    </row>
    <row r="40" spans="1:7" x14ac:dyDescent="0.25">
      <c r="A40" s="4">
        <v>9939</v>
      </c>
      <c r="B40" s="3" t="str">
        <f>_xlfn.CONCAT(VLOOKUP(A40,Participant!B:C,2,FALSE)&amp;" "&amp;VLOOKUP(A40,Participant!B:D,3,FALSE))</f>
        <v>Jana Browning</v>
      </c>
      <c r="C40" s="3">
        <f ca="1">DATEDIF(INDEX(Participant!A:E,MATCH(Deliverable!A40,Participant!B:B,0),5),TODAY(),"Y")</f>
        <v>50</v>
      </c>
      <c r="D40" s="5">
        <f ca="1">IF(DATEDIF(INDEX(Participant!A:E,MATCH(Deliverable!A40,Participant!B:B,0),5),TODAY(),"Y")=65,EDATE(INDEX(Participant!A:E,MATCH(Deliverable!A40,Participant!B:B,0),5),12*2),EDATE(INDEX(Participant!A:E,MATCH(Deliverable!A40,Participant!B:B,0),5),12*65))</f>
        <v>50089</v>
      </c>
      <c r="E40" s="9">
        <f>SUMIFS('2020 Contributions'!C:C,'2020 Contributions'!A:A,Deliverable!A40,'2020 Contributions'!B:B,"&gt;31/12/2019",'2020 Contributions'!B:B,"&lt;01/01/2021",'2020 Contributions'!D:D,"Roth")</f>
        <v>6959.94</v>
      </c>
      <c r="F40" s="9">
        <f>SUMIFS('2020 Contributions'!C:C,'2020 Contributions'!A:A,Deliverable!A40,'2020 Contributions'!B:B,"&gt;31/12/2019",'2020 Contributions'!B:B,"&lt;01/01/2021",'2020 Contributions'!D:D,"401k")</f>
        <v>16688.72</v>
      </c>
      <c r="G40" s="11" t="str">
        <f t="shared" si="0"/>
        <v>1</v>
      </c>
    </row>
    <row r="41" spans="1:7" x14ac:dyDescent="0.25">
      <c r="A41" s="4">
        <v>9940</v>
      </c>
      <c r="B41" s="3" t="str">
        <f>_xlfn.CONCAT(VLOOKUP(A41,Participant!B:C,2,FALSE)&amp;" "&amp;VLOOKUP(A41,Participant!B:D,3,FALSE))</f>
        <v>Brett Beech</v>
      </c>
      <c r="C41" s="3">
        <f ca="1">DATEDIF(INDEX(Participant!A:E,MATCH(Deliverable!A41,Participant!B:B,0),5),TODAY(),"Y")</f>
        <v>42</v>
      </c>
      <c r="D41" s="5">
        <f ca="1">IF(DATEDIF(INDEX(Participant!A:E,MATCH(Deliverable!A41,Participant!B:B,0),5),TODAY(),"Y")=65,EDATE(INDEX(Participant!A:E,MATCH(Deliverable!A41,Participant!B:B,0),5),12*2),EDATE(INDEX(Participant!A:E,MATCH(Deliverable!A41,Participant!B:B,0),5),12*65))</f>
        <v>53049</v>
      </c>
      <c r="E41" s="9">
        <f>SUMIFS('2020 Contributions'!C:C,'2020 Contributions'!A:A,Deliverable!A41,'2020 Contributions'!B:B,"&gt;31/12/2019",'2020 Contributions'!B:B,"&lt;01/01/2021",'2020 Contributions'!D:D,"Roth")</f>
        <v>0</v>
      </c>
      <c r="F41" s="9">
        <f>SUMIFS('2020 Contributions'!C:C,'2020 Contributions'!A:A,Deliverable!A41,'2020 Contributions'!B:B,"&gt;31/12/2019",'2020 Contributions'!B:B,"&lt;01/01/2021",'2020 Contributions'!D:D,"401k")</f>
        <v>13635.08</v>
      </c>
      <c r="G41" s="11" t="str">
        <f t="shared" si="0"/>
        <v>0</v>
      </c>
    </row>
    <row r="42" spans="1:7" x14ac:dyDescent="0.25">
      <c r="A42" s="4">
        <v>9941</v>
      </c>
      <c r="B42" s="3" t="str">
        <f>_xlfn.CONCAT(VLOOKUP(A42,Participant!B:C,2,FALSE)&amp;" "&amp;VLOOKUP(A42,Participant!B:D,3,FALSE))</f>
        <v>Donna Burton</v>
      </c>
      <c r="C42" s="3">
        <f ca="1">DATEDIF(INDEX(Participant!A:E,MATCH(Deliverable!A42,Participant!B:B,0),5),TODAY(),"Y")</f>
        <v>26</v>
      </c>
      <c r="D42" s="5">
        <f ca="1">IF(DATEDIF(INDEX(Participant!A:E,MATCH(Deliverable!A42,Participant!B:B,0),5),TODAY(),"Y")=65,EDATE(INDEX(Participant!A:E,MATCH(Deliverable!A42,Participant!B:B,0),5),12*2),EDATE(INDEX(Participant!A:E,MATCH(Deliverable!A42,Participant!B:B,0),5),12*65))</f>
        <v>58996</v>
      </c>
      <c r="E42" s="9">
        <f>SUMIFS('2020 Contributions'!C:C,'2020 Contributions'!A:A,Deliverable!A42,'2020 Contributions'!B:B,"&gt;31/12/2019",'2020 Contributions'!B:B,"&lt;01/01/2021",'2020 Contributions'!D:D,"Roth")</f>
        <v>9845.36</v>
      </c>
      <c r="F42" s="9">
        <f>SUMIFS('2020 Contributions'!C:C,'2020 Contributions'!A:A,Deliverable!A42,'2020 Contributions'!B:B,"&gt;31/12/2019",'2020 Contributions'!B:B,"&lt;01/01/2021",'2020 Contributions'!D:D,"401k")</f>
        <v>16907.79</v>
      </c>
      <c r="G42" s="11" t="str">
        <f t="shared" si="0"/>
        <v>1</v>
      </c>
    </row>
    <row r="43" spans="1:7" x14ac:dyDescent="0.25">
      <c r="A43" s="4">
        <v>9942</v>
      </c>
      <c r="B43" s="3" t="str">
        <f>_xlfn.CONCAT(VLOOKUP(A43,Participant!B:C,2,FALSE)&amp;" "&amp;VLOOKUP(A43,Participant!B:D,3,FALSE))</f>
        <v>Manuel Rollins</v>
      </c>
      <c r="C43" s="3">
        <f ca="1">DATEDIF(INDEX(Participant!A:E,MATCH(Deliverable!A43,Participant!B:B,0),5),TODAY(),"Y")</f>
        <v>27</v>
      </c>
      <c r="D43" s="5">
        <f ca="1">IF(DATEDIF(INDEX(Participant!A:E,MATCH(Deliverable!A43,Participant!B:B,0),5),TODAY(),"Y")=65,EDATE(INDEX(Participant!A:E,MATCH(Deliverable!A43,Participant!B:B,0),5),12*2),EDATE(INDEX(Participant!A:E,MATCH(Deliverable!A43,Participant!B:B,0),5),12*65))</f>
        <v>58573</v>
      </c>
      <c r="E43" s="9">
        <f>SUMIFS('2020 Contributions'!C:C,'2020 Contributions'!A:A,Deliverable!A43,'2020 Contributions'!B:B,"&gt;31/12/2019",'2020 Contributions'!B:B,"&lt;01/01/2021",'2020 Contributions'!D:D,"Roth")</f>
        <v>0</v>
      </c>
      <c r="F43" s="9">
        <f>SUMIFS('2020 Contributions'!C:C,'2020 Contributions'!A:A,Deliverable!A43,'2020 Contributions'!B:B,"&gt;31/12/2019",'2020 Contributions'!B:B,"&lt;01/01/2021",'2020 Contributions'!D:D,"401k")</f>
        <v>0</v>
      </c>
      <c r="G43" s="11" t="str">
        <f t="shared" si="0"/>
        <v>0</v>
      </c>
    </row>
    <row r="44" spans="1:7" x14ac:dyDescent="0.25">
      <c r="A44" s="4">
        <v>9943</v>
      </c>
      <c r="B44" s="3" t="str">
        <f>_xlfn.CONCAT(VLOOKUP(A44,Participant!B:C,2,FALSE)&amp;" "&amp;VLOOKUP(A44,Participant!B:D,3,FALSE))</f>
        <v>Teegan Galindo</v>
      </c>
      <c r="C44" s="3">
        <f ca="1">DATEDIF(INDEX(Participant!A:E,MATCH(Deliverable!A44,Participant!B:B,0),5),TODAY(),"Y")</f>
        <v>38</v>
      </c>
      <c r="D44" s="5">
        <f ca="1">IF(DATEDIF(INDEX(Participant!A:E,MATCH(Deliverable!A44,Participant!B:B,0),5),TODAY(),"Y")=65,EDATE(INDEX(Participant!A:E,MATCH(Deliverable!A44,Participant!B:B,0),5),12*2),EDATE(INDEX(Participant!A:E,MATCH(Deliverable!A44,Participant!B:B,0),5),12*65))</f>
        <v>54448</v>
      </c>
      <c r="E44" s="9">
        <f>SUMIFS('2020 Contributions'!C:C,'2020 Contributions'!A:A,Deliverable!A44,'2020 Contributions'!B:B,"&gt;31/12/2019",'2020 Contributions'!B:B,"&lt;01/01/2021",'2020 Contributions'!D:D,"Roth")</f>
        <v>6456.92</v>
      </c>
      <c r="F44" s="9">
        <f>SUMIFS('2020 Contributions'!C:C,'2020 Contributions'!A:A,Deliverable!A44,'2020 Contributions'!B:B,"&gt;31/12/2019",'2020 Contributions'!B:B,"&lt;01/01/2021",'2020 Contributions'!D:D,"401k")</f>
        <v>12764.81</v>
      </c>
      <c r="G44" s="11" t="str">
        <f t="shared" si="0"/>
        <v>0</v>
      </c>
    </row>
    <row r="45" spans="1:7" x14ac:dyDescent="0.25">
      <c r="A45" s="4">
        <v>9944</v>
      </c>
      <c r="B45" s="3" t="str">
        <f>_xlfn.CONCAT(VLOOKUP(A45,Participant!B:C,2,FALSE)&amp;" "&amp;VLOOKUP(A45,Participant!B:D,3,FALSE))</f>
        <v>Rowena Downes</v>
      </c>
      <c r="C45" s="3">
        <f ca="1">DATEDIF(INDEX(Participant!A:E,MATCH(Deliverable!A45,Participant!B:B,0),5),TODAY(),"Y")</f>
        <v>44</v>
      </c>
      <c r="D45" s="5">
        <f ca="1">IF(DATEDIF(INDEX(Participant!A:E,MATCH(Deliverable!A45,Participant!B:B,0),5),TODAY(),"Y")=65,EDATE(INDEX(Participant!A:E,MATCH(Deliverable!A45,Participant!B:B,0),5),12*2),EDATE(INDEX(Participant!A:E,MATCH(Deliverable!A45,Participant!B:B,0),5),12*65))</f>
        <v>52270</v>
      </c>
      <c r="E45" s="9">
        <f>SUMIFS('2020 Contributions'!C:C,'2020 Contributions'!A:A,Deliverable!A45,'2020 Contributions'!B:B,"&gt;31/12/2019",'2020 Contributions'!B:B,"&lt;01/01/2021",'2020 Contributions'!D:D,"Roth")</f>
        <v>16284.05</v>
      </c>
      <c r="F45" s="9">
        <f>SUMIFS('2020 Contributions'!C:C,'2020 Contributions'!A:A,Deliverable!A45,'2020 Contributions'!B:B,"&gt;31/12/2019",'2020 Contributions'!B:B,"&lt;01/01/2021",'2020 Contributions'!D:D,"401k")</f>
        <v>46108.22</v>
      </c>
      <c r="G45" s="11" t="str">
        <f t="shared" si="0"/>
        <v>1</v>
      </c>
    </row>
    <row r="46" spans="1:7" x14ac:dyDescent="0.25">
      <c r="A46" s="4">
        <v>9945</v>
      </c>
      <c r="B46" s="3" t="str">
        <f>_xlfn.CONCAT(VLOOKUP(A46,Participant!B:C,2,FALSE)&amp;" "&amp;VLOOKUP(A46,Participant!B:D,3,FALSE))</f>
        <v>Rickie Penn</v>
      </c>
      <c r="C46" s="3">
        <f ca="1">DATEDIF(INDEX(Participant!A:E,MATCH(Deliverable!A46,Participant!B:B,0),5),TODAY(),"Y")</f>
        <v>28</v>
      </c>
      <c r="D46" s="5">
        <f ca="1">IF(DATEDIF(INDEX(Participant!A:E,MATCH(Deliverable!A46,Participant!B:B,0),5),TODAY(),"Y")=65,EDATE(INDEX(Participant!A:E,MATCH(Deliverable!A46,Participant!B:B,0),5),12*2),EDATE(INDEX(Participant!A:E,MATCH(Deliverable!A46,Participant!B:B,0),5),12*65))</f>
        <v>58345</v>
      </c>
      <c r="E46" s="9">
        <f>SUMIFS('2020 Contributions'!C:C,'2020 Contributions'!A:A,Deliverable!A46,'2020 Contributions'!B:B,"&gt;31/12/2019",'2020 Contributions'!B:B,"&lt;01/01/2021",'2020 Contributions'!D:D,"Roth")</f>
        <v>0</v>
      </c>
      <c r="F46" s="9">
        <f>SUMIFS('2020 Contributions'!C:C,'2020 Contributions'!A:A,Deliverable!A46,'2020 Contributions'!B:B,"&gt;31/12/2019",'2020 Contributions'!B:B,"&lt;01/01/2021",'2020 Contributions'!D:D,"401k")</f>
        <v>0</v>
      </c>
      <c r="G46" s="11" t="str">
        <f t="shared" si="0"/>
        <v>0</v>
      </c>
    </row>
    <row r="47" spans="1:7" x14ac:dyDescent="0.25">
      <c r="A47" s="4">
        <v>9946</v>
      </c>
      <c r="B47" s="3" t="str">
        <f>_xlfn.CONCAT(VLOOKUP(A47,Participant!B:C,2,FALSE)&amp;" "&amp;VLOOKUP(A47,Participant!B:D,3,FALSE))</f>
        <v>Rex Woods</v>
      </c>
      <c r="C47" s="3">
        <f ca="1">DATEDIF(INDEX(Participant!A:E,MATCH(Deliverable!A47,Participant!B:B,0),5),TODAY(),"Y")</f>
        <v>22</v>
      </c>
      <c r="D47" s="5">
        <f ca="1">IF(DATEDIF(INDEX(Participant!A:E,MATCH(Deliverable!A47,Participant!B:B,0),5),TODAY(),"Y")=65,EDATE(INDEX(Participant!A:E,MATCH(Deliverable!A47,Participant!B:B,0),5),12*2),EDATE(INDEX(Participant!A:E,MATCH(Deliverable!A47,Participant!B:B,0),5),12*65))</f>
        <v>60601</v>
      </c>
      <c r="E47" s="9">
        <f>SUMIFS('2020 Contributions'!C:C,'2020 Contributions'!A:A,Deliverable!A47,'2020 Contributions'!B:B,"&gt;31/12/2019",'2020 Contributions'!B:B,"&lt;01/01/2021",'2020 Contributions'!D:D,"Roth")</f>
        <v>0</v>
      </c>
      <c r="F47" s="9">
        <f>SUMIFS('2020 Contributions'!C:C,'2020 Contributions'!A:A,Deliverable!A47,'2020 Contributions'!B:B,"&gt;31/12/2019",'2020 Contributions'!B:B,"&lt;01/01/2021",'2020 Contributions'!D:D,"401k")</f>
        <v>22332.77</v>
      </c>
      <c r="G47" s="11" t="str">
        <f t="shared" si="0"/>
        <v>1</v>
      </c>
    </row>
    <row r="48" spans="1:7" x14ac:dyDescent="0.25">
      <c r="A48" s="4">
        <v>9947</v>
      </c>
      <c r="B48" s="3" t="str">
        <f>_xlfn.CONCAT(VLOOKUP(A48,Participant!B:C,2,FALSE)&amp;" "&amp;VLOOKUP(A48,Participant!B:D,3,FALSE))</f>
        <v>Amit Salgado</v>
      </c>
      <c r="C48" s="3">
        <f ca="1">DATEDIF(INDEX(Participant!A:E,MATCH(Deliverable!A48,Participant!B:B,0),5),TODAY(),"Y")</f>
        <v>36</v>
      </c>
      <c r="D48" s="5">
        <f ca="1">IF(DATEDIF(INDEX(Participant!A:E,MATCH(Deliverable!A48,Participant!B:B,0),5),TODAY(),"Y")=65,EDATE(INDEX(Participant!A:E,MATCH(Deliverable!A48,Participant!B:B,0),5),12*2),EDATE(INDEX(Participant!A:E,MATCH(Deliverable!A48,Participant!B:B,0),5),12*65))</f>
        <v>55203</v>
      </c>
      <c r="E48" s="9">
        <f>SUMIFS('2020 Contributions'!C:C,'2020 Contributions'!A:A,Deliverable!A48,'2020 Contributions'!B:B,"&gt;31/12/2019",'2020 Contributions'!B:B,"&lt;01/01/2021",'2020 Contributions'!D:D,"Roth")</f>
        <v>0</v>
      </c>
      <c r="F48" s="9">
        <f>SUMIFS('2020 Contributions'!C:C,'2020 Contributions'!A:A,Deliverable!A48,'2020 Contributions'!B:B,"&gt;31/12/2019",'2020 Contributions'!B:B,"&lt;01/01/2021",'2020 Contributions'!D:D,"401k")</f>
        <v>0</v>
      </c>
      <c r="G48" s="11" t="str">
        <f t="shared" si="0"/>
        <v>0</v>
      </c>
    </row>
    <row r="49" spans="1:7" x14ac:dyDescent="0.25">
      <c r="A49" s="4">
        <v>9948</v>
      </c>
      <c r="B49" s="3" t="str">
        <f>_xlfn.CONCAT(VLOOKUP(A49,Participant!B:C,2,FALSE)&amp;" "&amp;VLOOKUP(A49,Participant!B:D,3,FALSE))</f>
        <v>Jimmy Levy</v>
      </c>
      <c r="C49" s="3">
        <f ca="1">DATEDIF(INDEX(Participant!A:E,MATCH(Deliverable!A49,Participant!B:B,0),5),TODAY(),"Y")</f>
        <v>35</v>
      </c>
      <c r="D49" s="5">
        <f ca="1">IF(DATEDIF(INDEX(Participant!A:E,MATCH(Deliverable!A49,Participant!B:B,0),5),TODAY(),"Y")=65,EDATE(INDEX(Participant!A:E,MATCH(Deliverable!A49,Participant!B:B,0),5),12*2),EDATE(INDEX(Participant!A:E,MATCH(Deliverable!A49,Participant!B:B,0),5),12*65))</f>
        <v>55644</v>
      </c>
      <c r="E49" s="9">
        <f>SUMIFS('2020 Contributions'!C:C,'2020 Contributions'!A:A,Deliverable!A49,'2020 Contributions'!B:B,"&gt;31/12/2019",'2020 Contributions'!B:B,"&lt;01/01/2021",'2020 Contributions'!D:D,"Roth")</f>
        <v>14329.03</v>
      </c>
      <c r="F49" s="9">
        <f>SUMIFS('2020 Contributions'!C:C,'2020 Contributions'!A:A,Deliverable!A49,'2020 Contributions'!B:B,"&gt;31/12/2019",'2020 Contributions'!B:B,"&lt;01/01/2021",'2020 Contributions'!D:D,"401k")</f>
        <v>46283.78</v>
      </c>
      <c r="G49" s="11" t="str">
        <f t="shared" si="0"/>
        <v>1</v>
      </c>
    </row>
    <row r="50" spans="1:7" x14ac:dyDescent="0.25">
      <c r="A50" s="4">
        <v>9949</v>
      </c>
      <c r="B50" s="3" t="str">
        <f>_xlfn.CONCAT(VLOOKUP(A50,Participant!B:C,2,FALSE)&amp;" "&amp;VLOOKUP(A50,Participant!B:D,3,FALSE))</f>
        <v>Dan Hackett</v>
      </c>
      <c r="C50" s="3">
        <f ca="1">DATEDIF(INDEX(Participant!A:E,MATCH(Deliverable!A50,Participant!B:B,0),5),TODAY(),"Y")</f>
        <v>40</v>
      </c>
      <c r="D50" s="5">
        <f ca="1">IF(DATEDIF(INDEX(Participant!A:E,MATCH(Deliverable!A50,Participant!B:B,0),5),TODAY(),"Y")=65,EDATE(INDEX(Participant!A:E,MATCH(Deliverable!A50,Participant!B:B,0),5),12*2),EDATE(INDEX(Participant!A:E,MATCH(Deliverable!A50,Participant!B:B,0),5),12*65))</f>
        <v>54060</v>
      </c>
      <c r="E50" s="9">
        <f>SUMIFS('2020 Contributions'!C:C,'2020 Contributions'!A:A,Deliverable!A50,'2020 Contributions'!B:B,"&gt;31/12/2019",'2020 Contributions'!B:B,"&lt;01/01/2021",'2020 Contributions'!D:D,"Roth")</f>
        <v>17672.43</v>
      </c>
      <c r="F50" s="9">
        <f>SUMIFS('2020 Contributions'!C:C,'2020 Contributions'!A:A,Deliverable!A50,'2020 Contributions'!B:B,"&gt;31/12/2019",'2020 Contributions'!B:B,"&lt;01/01/2021",'2020 Contributions'!D:D,"401k")</f>
        <v>124993.35</v>
      </c>
      <c r="G50" s="11" t="str">
        <f t="shared" si="0"/>
        <v>1</v>
      </c>
    </row>
    <row r="51" spans="1:7" x14ac:dyDescent="0.25">
      <c r="A51" s="4">
        <v>9950</v>
      </c>
      <c r="B51" s="3" t="str">
        <f>_xlfn.CONCAT(VLOOKUP(A51,Participant!B:C,2,FALSE)&amp;" "&amp;VLOOKUP(A51,Participant!B:D,3,FALSE))</f>
        <v>Marguerite Morin</v>
      </c>
      <c r="C51" s="3">
        <f ca="1">DATEDIF(INDEX(Participant!A:E,MATCH(Deliverable!A51,Participant!B:B,0),5),TODAY(),"Y")</f>
        <v>30</v>
      </c>
      <c r="D51" s="5">
        <f ca="1">IF(DATEDIF(INDEX(Participant!A:E,MATCH(Deliverable!A51,Participant!B:B,0),5),TODAY(),"Y")=65,EDATE(INDEX(Participant!A:E,MATCH(Deliverable!A51,Participant!B:B,0),5),12*2),EDATE(INDEX(Participant!A:E,MATCH(Deliverable!A51,Participant!B:B,0),5),12*65))</f>
        <v>57505</v>
      </c>
      <c r="E51" s="9">
        <f>SUMIFS('2020 Contributions'!C:C,'2020 Contributions'!A:A,Deliverable!A51,'2020 Contributions'!B:B,"&gt;31/12/2019",'2020 Contributions'!B:B,"&lt;01/01/2021",'2020 Contributions'!D:D,"Roth")</f>
        <v>0</v>
      </c>
      <c r="F51" s="9">
        <f>SUMIFS('2020 Contributions'!C:C,'2020 Contributions'!A:A,Deliverable!A51,'2020 Contributions'!B:B,"&gt;31/12/2019",'2020 Contributions'!B:B,"&lt;01/01/2021",'2020 Contributions'!D:D,"401k")</f>
        <v>34124.300000000003</v>
      </c>
      <c r="G51" s="11" t="str">
        <f t="shared" si="0"/>
        <v>1</v>
      </c>
    </row>
    <row r="52" spans="1:7" x14ac:dyDescent="0.25">
      <c r="A52" s="4">
        <v>9951</v>
      </c>
      <c r="B52" s="3" t="str">
        <f>_xlfn.CONCAT(VLOOKUP(A52,Participant!B:C,2,FALSE)&amp;" "&amp;VLOOKUP(A52,Participant!B:D,3,FALSE))</f>
        <v>Elara Michael</v>
      </c>
      <c r="C52" s="3">
        <f ca="1">DATEDIF(INDEX(Participant!A:E,MATCH(Deliverable!A52,Participant!B:B,0),5),TODAY(),"Y")</f>
        <v>38</v>
      </c>
      <c r="D52" s="5">
        <f ca="1">IF(DATEDIF(INDEX(Participant!A:E,MATCH(Deliverable!A52,Participant!B:B,0),5),TODAY(),"Y")=65,EDATE(INDEX(Participant!A:E,MATCH(Deliverable!A52,Participant!B:B,0),5),12*2),EDATE(INDEX(Participant!A:E,MATCH(Deliverable!A52,Participant!B:B,0),5),12*65))</f>
        <v>54557</v>
      </c>
      <c r="E52" s="9">
        <f>SUMIFS('2020 Contributions'!C:C,'2020 Contributions'!A:A,Deliverable!A52,'2020 Contributions'!B:B,"&gt;31/12/2019",'2020 Contributions'!B:B,"&lt;01/01/2021",'2020 Contributions'!D:D,"Roth")</f>
        <v>0</v>
      </c>
      <c r="F52" s="9">
        <f>SUMIFS('2020 Contributions'!C:C,'2020 Contributions'!A:A,Deliverable!A52,'2020 Contributions'!B:B,"&gt;31/12/2019",'2020 Contributions'!B:B,"&lt;01/01/2021",'2020 Contributions'!D:D,"401k")</f>
        <v>6353.76</v>
      </c>
      <c r="G52" s="11" t="str">
        <f t="shared" si="0"/>
        <v>0</v>
      </c>
    </row>
    <row r="53" spans="1:7" x14ac:dyDescent="0.25">
      <c r="A53" s="4">
        <v>9952</v>
      </c>
      <c r="B53" s="3" t="str">
        <f>_xlfn.CONCAT(VLOOKUP(A53,Participant!B:C,2,FALSE)&amp;" "&amp;VLOOKUP(A53,Participant!B:D,3,FALSE))</f>
        <v>Raife Almond</v>
      </c>
      <c r="C53" s="3">
        <f ca="1">DATEDIF(INDEX(Participant!A:E,MATCH(Deliverable!A53,Participant!B:B,0),5),TODAY(),"Y")</f>
        <v>43</v>
      </c>
      <c r="D53" s="5">
        <f ca="1">IF(DATEDIF(INDEX(Participant!A:E,MATCH(Deliverable!A53,Participant!B:B,0),5),TODAY(),"Y")=65,EDATE(INDEX(Participant!A:E,MATCH(Deliverable!A53,Participant!B:B,0),5),12*2),EDATE(INDEX(Participant!A:E,MATCH(Deliverable!A53,Participant!B:B,0),5),12*65))</f>
        <v>52734</v>
      </c>
      <c r="E53" s="9">
        <f>SUMIFS('2020 Contributions'!C:C,'2020 Contributions'!A:A,Deliverable!A53,'2020 Contributions'!B:B,"&gt;31/12/2019",'2020 Contributions'!B:B,"&lt;01/01/2021",'2020 Contributions'!D:D,"Roth")</f>
        <v>0</v>
      </c>
      <c r="F53" s="9">
        <f>SUMIFS('2020 Contributions'!C:C,'2020 Contributions'!A:A,Deliverable!A53,'2020 Contributions'!B:B,"&gt;31/12/2019",'2020 Contributions'!B:B,"&lt;01/01/2021",'2020 Contributions'!D:D,"401k")</f>
        <v>6840.86</v>
      </c>
      <c r="G53" s="11" t="str">
        <f t="shared" si="0"/>
        <v>0</v>
      </c>
    </row>
    <row r="54" spans="1:7" x14ac:dyDescent="0.25">
      <c r="A54" s="4">
        <v>9953</v>
      </c>
      <c r="B54" s="3" t="str">
        <f>_xlfn.CONCAT(VLOOKUP(A54,Participant!B:C,2,FALSE)&amp;" "&amp;VLOOKUP(A54,Participant!B:D,3,FALSE))</f>
        <v>Brodie Macias</v>
      </c>
      <c r="C54" s="3">
        <f ca="1">DATEDIF(INDEX(Participant!A:E,MATCH(Deliverable!A54,Participant!B:B,0),5),TODAY(),"Y")</f>
        <v>42</v>
      </c>
      <c r="D54" s="5">
        <f ca="1">IF(DATEDIF(INDEX(Participant!A:E,MATCH(Deliverable!A54,Participant!B:B,0),5),TODAY(),"Y")=65,EDATE(INDEX(Participant!A:E,MATCH(Deliverable!A54,Participant!B:B,0),5),12*2),EDATE(INDEX(Participant!A:E,MATCH(Deliverable!A54,Participant!B:B,0),5),12*65))</f>
        <v>53118</v>
      </c>
      <c r="E54" s="9">
        <f>SUMIFS('2020 Contributions'!C:C,'2020 Contributions'!A:A,Deliverable!A54,'2020 Contributions'!B:B,"&gt;31/12/2019",'2020 Contributions'!B:B,"&lt;01/01/2021",'2020 Contributions'!D:D,"Roth")</f>
        <v>0</v>
      </c>
      <c r="F54" s="9">
        <f>SUMIFS('2020 Contributions'!C:C,'2020 Contributions'!A:A,Deliverable!A54,'2020 Contributions'!B:B,"&gt;31/12/2019",'2020 Contributions'!B:B,"&lt;01/01/2021",'2020 Contributions'!D:D,"401k")</f>
        <v>0</v>
      </c>
      <c r="G54" s="11" t="str">
        <f t="shared" si="0"/>
        <v>0</v>
      </c>
    </row>
    <row r="55" spans="1:7" x14ac:dyDescent="0.25">
      <c r="A55" s="4">
        <v>9954</v>
      </c>
      <c r="B55" s="3" t="str">
        <f>_xlfn.CONCAT(VLOOKUP(A55,Participant!B:C,2,FALSE)&amp;" "&amp;VLOOKUP(A55,Participant!B:D,3,FALSE))</f>
        <v>Haseeb Munoz</v>
      </c>
      <c r="C55" s="3">
        <f ca="1">DATEDIF(INDEX(Participant!A:E,MATCH(Deliverable!A55,Participant!B:B,0),5),TODAY(),"Y")</f>
        <v>41</v>
      </c>
      <c r="D55" s="5">
        <f ca="1">IF(DATEDIF(INDEX(Participant!A:E,MATCH(Deliverable!A55,Participant!B:B,0),5),TODAY(),"Y")=65,EDATE(INDEX(Participant!A:E,MATCH(Deliverable!A55,Participant!B:B,0),5),12*2),EDATE(INDEX(Participant!A:E,MATCH(Deliverable!A55,Participant!B:B,0),5),12*65))</f>
        <v>53525</v>
      </c>
      <c r="E55" s="9">
        <f>SUMIFS('2020 Contributions'!C:C,'2020 Contributions'!A:A,Deliverable!A55,'2020 Contributions'!B:B,"&gt;31/12/2019",'2020 Contributions'!B:B,"&lt;01/01/2021",'2020 Contributions'!D:D,"Roth")</f>
        <v>6418.01</v>
      </c>
      <c r="F55" s="9">
        <f>SUMIFS('2020 Contributions'!C:C,'2020 Contributions'!A:A,Deliverable!A55,'2020 Contributions'!B:B,"&gt;31/12/2019",'2020 Contributions'!B:B,"&lt;01/01/2021",'2020 Contributions'!D:D,"401k")</f>
        <v>18225.75</v>
      </c>
      <c r="G55" s="11" t="str">
        <f t="shared" si="0"/>
        <v>1</v>
      </c>
    </row>
    <row r="56" spans="1:7" x14ac:dyDescent="0.25">
      <c r="A56" s="4">
        <v>9955</v>
      </c>
      <c r="B56" s="3" t="str">
        <f>_xlfn.CONCAT(VLOOKUP(A56,Participant!B:C,2,FALSE)&amp;" "&amp;VLOOKUP(A56,Participant!B:D,3,FALSE))</f>
        <v>Idris Deacon</v>
      </c>
      <c r="C56" s="3">
        <f ca="1">DATEDIF(INDEX(Participant!A:E,MATCH(Deliverable!A56,Participant!B:B,0),5),TODAY(),"Y")</f>
        <v>38</v>
      </c>
      <c r="D56" s="5">
        <f ca="1">IF(DATEDIF(INDEX(Participant!A:E,MATCH(Deliverable!A56,Participant!B:B,0),5),TODAY(),"Y")=65,EDATE(INDEX(Participant!A:E,MATCH(Deliverable!A56,Participant!B:B,0),5),12*2),EDATE(INDEX(Participant!A:E,MATCH(Deliverable!A56,Participant!B:B,0),5),12*65))</f>
        <v>54772</v>
      </c>
      <c r="E56" s="9">
        <f>SUMIFS('2020 Contributions'!C:C,'2020 Contributions'!A:A,Deliverable!A56,'2020 Contributions'!B:B,"&gt;31/12/2019",'2020 Contributions'!B:B,"&lt;01/01/2021",'2020 Contributions'!D:D,"Roth")</f>
        <v>9656.56</v>
      </c>
      <c r="F56" s="9">
        <f>SUMIFS('2020 Contributions'!C:C,'2020 Contributions'!A:A,Deliverable!A56,'2020 Contributions'!B:B,"&gt;31/12/2019",'2020 Contributions'!B:B,"&lt;01/01/2021",'2020 Contributions'!D:D,"401k")</f>
        <v>18138.349999999999</v>
      </c>
      <c r="G56" s="11" t="str">
        <f t="shared" si="0"/>
        <v>1</v>
      </c>
    </row>
    <row r="57" spans="1:7" x14ac:dyDescent="0.25">
      <c r="A57" s="4">
        <v>9956</v>
      </c>
      <c r="B57" s="3" t="str">
        <f>_xlfn.CONCAT(VLOOKUP(A57,Participant!B:C,2,FALSE)&amp;" "&amp;VLOOKUP(A57,Participant!B:D,3,FALSE))</f>
        <v>Haydon Bowler</v>
      </c>
      <c r="C57" s="3">
        <f ca="1">DATEDIF(INDEX(Participant!A:E,MATCH(Deliverable!A57,Participant!B:B,0),5),TODAY(),"Y")</f>
        <v>24</v>
      </c>
      <c r="D57" s="5">
        <f ca="1">IF(DATEDIF(INDEX(Participant!A:E,MATCH(Deliverable!A57,Participant!B:B,0),5),TODAY(),"Y")=65,EDATE(INDEX(Participant!A:E,MATCH(Deliverable!A57,Participant!B:B,0),5),12*2),EDATE(INDEX(Participant!A:E,MATCH(Deliverable!A57,Participant!B:B,0),5),12*65))</f>
        <v>59677</v>
      </c>
      <c r="E57" s="9">
        <f>SUMIFS('2020 Contributions'!C:C,'2020 Contributions'!A:A,Deliverable!A57,'2020 Contributions'!B:B,"&gt;31/12/2019",'2020 Contributions'!B:B,"&lt;01/01/2021",'2020 Contributions'!D:D,"Roth")</f>
        <v>0</v>
      </c>
      <c r="F57" s="9">
        <f>SUMIFS('2020 Contributions'!C:C,'2020 Contributions'!A:A,Deliverable!A57,'2020 Contributions'!B:B,"&gt;31/12/2019",'2020 Contributions'!B:B,"&lt;01/01/2021",'2020 Contributions'!D:D,"401k")</f>
        <v>13284.33</v>
      </c>
      <c r="G57" s="11" t="str">
        <f t="shared" si="0"/>
        <v>0</v>
      </c>
    </row>
    <row r="58" spans="1:7" x14ac:dyDescent="0.25">
      <c r="A58" s="4">
        <v>9957</v>
      </c>
      <c r="B58" s="3" t="str">
        <f>_xlfn.CONCAT(VLOOKUP(A58,Participant!B:C,2,FALSE)&amp;" "&amp;VLOOKUP(A58,Participant!B:D,3,FALSE))</f>
        <v>Morwenna Weir</v>
      </c>
      <c r="C58" s="3">
        <f ca="1">DATEDIF(INDEX(Participant!A:E,MATCH(Deliverable!A58,Participant!B:B,0),5),TODAY(),"Y")</f>
        <v>45</v>
      </c>
      <c r="D58" s="5">
        <f ca="1">IF(DATEDIF(INDEX(Participant!A:E,MATCH(Deliverable!A58,Participant!B:B,0),5),TODAY(),"Y")=65,EDATE(INDEX(Participant!A:E,MATCH(Deliverable!A58,Participant!B:B,0),5),12*2),EDATE(INDEX(Participant!A:E,MATCH(Deliverable!A58,Participant!B:B,0),5),12*65))</f>
        <v>51977</v>
      </c>
      <c r="E58" s="9">
        <f>SUMIFS('2020 Contributions'!C:C,'2020 Contributions'!A:A,Deliverable!A58,'2020 Contributions'!B:B,"&gt;31/12/2019",'2020 Contributions'!B:B,"&lt;01/01/2021",'2020 Contributions'!D:D,"Roth")</f>
        <v>0</v>
      </c>
      <c r="F58" s="9">
        <f>SUMIFS('2020 Contributions'!C:C,'2020 Contributions'!A:A,Deliverable!A58,'2020 Contributions'!B:B,"&gt;31/12/2019",'2020 Contributions'!B:B,"&lt;01/01/2021",'2020 Contributions'!D:D,"401k")</f>
        <v>25125.5</v>
      </c>
      <c r="G58" s="11" t="str">
        <f t="shared" si="0"/>
        <v>1</v>
      </c>
    </row>
    <row r="59" spans="1:7" x14ac:dyDescent="0.25">
      <c r="A59" s="4">
        <v>9958</v>
      </c>
      <c r="B59" s="3" t="str">
        <f>_xlfn.CONCAT(VLOOKUP(A59,Participant!B:C,2,FALSE)&amp;" "&amp;VLOOKUP(A59,Participant!B:D,3,FALSE))</f>
        <v>Tasneem Davidson</v>
      </c>
      <c r="C59" s="3">
        <f ca="1">DATEDIF(INDEX(Participant!A:E,MATCH(Deliverable!A59,Participant!B:B,0),5),TODAY(),"Y")</f>
        <v>39</v>
      </c>
      <c r="D59" s="5">
        <f ca="1">IF(DATEDIF(INDEX(Participant!A:E,MATCH(Deliverable!A59,Participant!B:B,0),5),TODAY(),"Y")=65,EDATE(INDEX(Participant!A:E,MATCH(Deliverable!A59,Participant!B:B,0),5),12*2),EDATE(INDEX(Participant!A:E,MATCH(Deliverable!A59,Participant!B:B,0),5),12*65))</f>
        <v>54261</v>
      </c>
      <c r="E59" s="9">
        <f>SUMIFS('2020 Contributions'!C:C,'2020 Contributions'!A:A,Deliverable!A59,'2020 Contributions'!B:B,"&gt;31/12/2019",'2020 Contributions'!B:B,"&lt;01/01/2021",'2020 Contributions'!D:D,"Roth")</f>
        <v>0</v>
      </c>
      <c r="F59" s="9">
        <f>SUMIFS('2020 Contributions'!C:C,'2020 Contributions'!A:A,Deliverable!A59,'2020 Contributions'!B:B,"&gt;31/12/2019",'2020 Contributions'!B:B,"&lt;01/01/2021",'2020 Contributions'!D:D,"401k")</f>
        <v>0</v>
      </c>
      <c r="G59" s="11" t="str">
        <f t="shared" si="0"/>
        <v>0</v>
      </c>
    </row>
    <row r="60" spans="1:7" x14ac:dyDescent="0.25">
      <c r="A60" s="4">
        <v>9959</v>
      </c>
      <c r="B60" s="3" t="str">
        <f>_xlfn.CONCAT(VLOOKUP(A60,Participant!B:C,2,FALSE)&amp;" "&amp;VLOOKUP(A60,Participant!B:D,3,FALSE))</f>
        <v>Imogen Morse</v>
      </c>
      <c r="C60" s="3">
        <f ca="1">DATEDIF(INDEX(Participant!A:E,MATCH(Deliverable!A60,Participant!B:B,0),5),TODAY(),"Y")</f>
        <v>33</v>
      </c>
      <c r="D60" s="5">
        <f ca="1">IF(DATEDIF(INDEX(Participant!A:E,MATCH(Deliverable!A60,Participant!B:B,0),5),TODAY(),"Y")=65,EDATE(INDEX(Participant!A:E,MATCH(Deliverable!A60,Participant!B:B,0),5),12*2),EDATE(INDEX(Participant!A:E,MATCH(Deliverable!A60,Participant!B:B,0),5),12*65))</f>
        <v>56339</v>
      </c>
      <c r="E60" s="9">
        <f>SUMIFS('2020 Contributions'!C:C,'2020 Contributions'!A:A,Deliverable!A60,'2020 Contributions'!B:B,"&gt;31/12/2019",'2020 Contributions'!B:B,"&lt;01/01/2021",'2020 Contributions'!D:D,"Roth")</f>
        <v>19305.7</v>
      </c>
      <c r="F60" s="9">
        <f>SUMIFS('2020 Contributions'!C:C,'2020 Contributions'!A:A,Deliverable!A60,'2020 Contributions'!B:B,"&gt;31/12/2019",'2020 Contributions'!B:B,"&lt;01/01/2021",'2020 Contributions'!D:D,"401k")</f>
        <v>15638.869999999999</v>
      </c>
      <c r="G60" s="11" t="str">
        <f t="shared" si="0"/>
        <v>1</v>
      </c>
    </row>
    <row r="61" spans="1:7" x14ac:dyDescent="0.25">
      <c r="A61" s="4">
        <v>9960</v>
      </c>
      <c r="B61" s="3" t="str">
        <f>_xlfn.CONCAT(VLOOKUP(A61,Participant!B:C,2,FALSE)&amp;" "&amp;VLOOKUP(A61,Participant!B:D,3,FALSE))</f>
        <v>Alasdair Clayton</v>
      </c>
      <c r="C61" s="3">
        <f ca="1">DATEDIF(INDEX(Participant!A:E,MATCH(Deliverable!A61,Participant!B:B,0),5),TODAY(),"Y")</f>
        <v>36</v>
      </c>
      <c r="D61" s="5">
        <f ca="1">IF(DATEDIF(INDEX(Participant!A:E,MATCH(Deliverable!A61,Participant!B:B,0),5),TODAY(),"Y")=65,EDATE(INDEX(Participant!A:E,MATCH(Deliverable!A61,Participant!B:B,0),5),12*2),EDATE(INDEX(Participant!A:E,MATCH(Deliverable!A61,Participant!B:B,0),5),12*65))</f>
        <v>55536</v>
      </c>
      <c r="E61" s="9">
        <f>SUMIFS('2020 Contributions'!C:C,'2020 Contributions'!A:A,Deliverable!A61,'2020 Contributions'!B:B,"&gt;31/12/2019",'2020 Contributions'!B:B,"&lt;01/01/2021",'2020 Contributions'!D:D,"Roth")</f>
        <v>0</v>
      </c>
      <c r="F61" s="9">
        <f>SUMIFS('2020 Contributions'!C:C,'2020 Contributions'!A:A,Deliverable!A61,'2020 Contributions'!B:B,"&gt;31/12/2019",'2020 Contributions'!B:B,"&lt;01/01/2021",'2020 Contributions'!D:D,"401k")</f>
        <v>0</v>
      </c>
      <c r="G61" s="11" t="str">
        <f t="shared" si="0"/>
        <v>0</v>
      </c>
    </row>
    <row r="62" spans="1:7" x14ac:dyDescent="0.25">
      <c r="A62" s="4">
        <v>9961</v>
      </c>
      <c r="B62" s="3" t="str">
        <f>_xlfn.CONCAT(VLOOKUP(A62,Participant!B:C,2,FALSE)&amp;" "&amp;VLOOKUP(A62,Participant!B:D,3,FALSE))</f>
        <v>Neal Mccormack</v>
      </c>
      <c r="C62" s="3">
        <f ca="1">DATEDIF(INDEX(Participant!A:E,MATCH(Deliverable!A62,Participant!B:B,0),5),TODAY(),"Y")</f>
        <v>47</v>
      </c>
      <c r="D62" s="5">
        <f ca="1">IF(DATEDIF(INDEX(Participant!A:E,MATCH(Deliverable!A62,Participant!B:B,0),5),TODAY(),"Y")=65,EDATE(INDEX(Participant!A:E,MATCH(Deliverable!A62,Participant!B:B,0),5),12*2),EDATE(INDEX(Participant!A:E,MATCH(Deliverable!A62,Participant!B:B,0),5),12*65))</f>
        <v>51155</v>
      </c>
      <c r="E62" s="9">
        <f>SUMIFS('2020 Contributions'!C:C,'2020 Contributions'!A:A,Deliverable!A62,'2020 Contributions'!B:B,"&gt;31/12/2019",'2020 Contributions'!B:B,"&lt;01/01/2021",'2020 Contributions'!D:D,"Roth")</f>
        <v>9036.6200000000008</v>
      </c>
      <c r="F62" s="9">
        <f>SUMIFS('2020 Contributions'!C:C,'2020 Contributions'!A:A,Deliverable!A62,'2020 Contributions'!B:B,"&gt;31/12/2019",'2020 Contributions'!B:B,"&lt;01/01/2021",'2020 Contributions'!D:D,"401k")</f>
        <v>36005.39</v>
      </c>
      <c r="G62" s="11" t="str">
        <f t="shared" si="0"/>
        <v>1</v>
      </c>
    </row>
    <row r="63" spans="1:7" x14ac:dyDescent="0.25">
      <c r="A63" s="4">
        <v>9962</v>
      </c>
      <c r="B63" s="3" t="str">
        <f>_xlfn.CONCAT(VLOOKUP(A63,Participant!B:C,2,FALSE)&amp;" "&amp;VLOOKUP(A63,Participant!B:D,3,FALSE))</f>
        <v>Sanaya Ferry</v>
      </c>
      <c r="C63" s="3">
        <f ca="1">DATEDIF(INDEX(Participant!A:E,MATCH(Deliverable!A63,Participant!B:B,0),5),TODAY(),"Y")</f>
        <v>40</v>
      </c>
      <c r="D63" s="5">
        <f ca="1">IF(DATEDIF(INDEX(Participant!A:E,MATCH(Deliverable!A63,Participant!B:B,0),5),TODAY(),"Y")=65,EDATE(INDEX(Participant!A:E,MATCH(Deliverable!A63,Participant!B:B,0),5),12*2),EDATE(INDEX(Participant!A:E,MATCH(Deliverable!A63,Participant!B:B,0),5),12*65))</f>
        <v>53984</v>
      </c>
      <c r="E63" s="9">
        <f>SUMIFS('2020 Contributions'!C:C,'2020 Contributions'!A:A,Deliverable!A63,'2020 Contributions'!B:B,"&gt;31/12/2019",'2020 Contributions'!B:B,"&lt;01/01/2021",'2020 Contributions'!D:D,"Roth")</f>
        <v>8887.33</v>
      </c>
      <c r="F63" s="9">
        <f>SUMIFS('2020 Contributions'!C:C,'2020 Contributions'!A:A,Deliverable!A63,'2020 Contributions'!B:B,"&gt;31/12/2019",'2020 Contributions'!B:B,"&lt;01/01/2021",'2020 Contributions'!D:D,"401k")</f>
        <v>9778.9500000000007</v>
      </c>
      <c r="G63" s="11" t="str">
        <f t="shared" si="0"/>
        <v>0</v>
      </c>
    </row>
    <row r="64" spans="1:7" x14ac:dyDescent="0.25">
      <c r="A64" s="4">
        <v>9963</v>
      </c>
      <c r="B64" s="3" t="str">
        <f>_xlfn.CONCAT(VLOOKUP(A64,Participant!B:C,2,FALSE)&amp;" "&amp;VLOOKUP(A64,Participant!B:D,3,FALSE))</f>
        <v>Harmony Navarro</v>
      </c>
      <c r="C64" s="3">
        <f ca="1">DATEDIF(INDEX(Participant!A:E,MATCH(Deliverable!A64,Participant!B:B,0),5),TODAY(),"Y")</f>
        <v>34</v>
      </c>
      <c r="D64" s="5">
        <f ca="1">IF(DATEDIF(INDEX(Participant!A:E,MATCH(Deliverable!A64,Participant!B:B,0),5),TODAY(),"Y")=65,EDATE(INDEX(Participant!A:E,MATCH(Deliverable!A64,Participant!B:B,0),5),12*2),EDATE(INDEX(Participant!A:E,MATCH(Deliverable!A64,Participant!B:B,0),5),12*65))</f>
        <v>55993</v>
      </c>
      <c r="E64" s="9">
        <f>SUMIFS('2020 Contributions'!C:C,'2020 Contributions'!A:A,Deliverable!A64,'2020 Contributions'!B:B,"&gt;31/12/2019",'2020 Contributions'!B:B,"&lt;01/01/2021",'2020 Contributions'!D:D,"Roth")</f>
        <v>0</v>
      </c>
      <c r="F64" s="9">
        <f>SUMIFS('2020 Contributions'!C:C,'2020 Contributions'!A:A,Deliverable!A64,'2020 Contributions'!B:B,"&gt;31/12/2019",'2020 Contributions'!B:B,"&lt;01/01/2021",'2020 Contributions'!D:D,"401k")</f>
        <v>0</v>
      </c>
      <c r="G64" s="11" t="str">
        <f t="shared" si="0"/>
        <v>0</v>
      </c>
    </row>
    <row r="65" spans="1:7" x14ac:dyDescent="0.25">
      <c r="A65" s="4">
        <v>9964</v>
      </c>
      <c r="B65" s="3" t="str">
        <f>_xlfn.CONCAT(VLOOKUP(A65,Participant!B:C,2,FALSE)&amp;" "&amp;VLOOKUP(A65,Participant!B:D,3,FALSE))</f>
        <v>Federico Boyle</v>
      </c>
      <c r="C65" s="3">
        <f ca="1">DATEDIF(INDEX(Participant!A:E,MATCH(Deliverable!A65,Participant!B:B,0),5),TODAY(),"Y")</f>
        <v>51</v>
      </c>
      <c r="D65" s="5">
        <f ca="1">IF(DATEDIF(INDEX(Participant!A:E,MATCH(Deliverable!A65,Participant!B:B,0),5),TODAY(),"Y")=65,EDATE(INDEX(Participant!A:E,MATCH(Deliverable!A65,Participant!B:B,0),5),12*2),EDATE(INDEX(Participant!A:E,MATCH(Deliverable!A65,Participant!B:B,0),5),12*65))</f>
        <v>49988</v>
      </c>
      <c r="E65" s="9">
        <f>SUMIFS('2020 Contributions'!C:C,'2020 Contributions'!A:A,Deliverable!A65,'2020 Contributions'!B:B,"&gt;31/12/2019",'2020 Contributions'!B:B,"&lt;01/01/2021",'2020 Contributions'!D:D,"Roth")</f>
        <v>7781.45</v>
      </c>
      <c r="F65" s="9">
        <f>SUMIFS('2020 Contributions'!C:C,'2020 Contributions'!A:A,Deliverable!A65,'2020 Contributions'!B:B,"&gt;31/12/2019",'2020 Contributions'!B:B,"&lt;01/01/2021",'2020 Contributions'!D:D,"401k")</f>
        <v>6259.47</v>
      </c>
      <c r="G65" s="11" t="str">
        <f t="shared" si="0"/>
        <v>0</v>
      </c>
    </row>
    <row r="66" spans="1:7" x14ac:dyDescent="0.25">
      <c r="A66" s="4">
        <v>9965</v>
      </c>
      <c r="B66" s="3" t="str">
        <f>_xlfn.CONCAT(VLOOKUP(A66,Participant!B:C,2,FALSE)&amp;" "&amp;VLOOKUP(A66,Participant!B:D,3,FALSE))</f>
        <v>Usaamah Whyte</v>
      </c>
      <c r="C66" s="3">
        <f ca="1">DATEDIF(INDEX(Participant!A:E,MATCH(Deliverable!A66,Participant!B:B,0),5),TODAY(),"Y")</f>
        <v>36</v>
      </c>
      <c r="D66" s="5">
        <f ca="1">IF(DATEDIF(INDEX(Participant!A:E,MATCH(Deliverable!A66,Participant!B:B,0),5),TODAY(),"Y")=65,EDATE(INDEX(Participant!A:E,MATCH(Deliverable!A66,Participant!B:B,0),5),12*2),EDATE(INDEX(Participant!A:E,MATCH(Deliverable!A66,Participant!B:B,0),5),12*65))</f>
        <v>55384</v>
      </c>
      <c r="E66" s="9">
        <f>SUMIFS('2020 Contributions'!C:C,'2020 Contributions'!A:A,Deliverable!A66,'2020 Contributions'!B:B,"&gt;31/12/2019",'2020 Contributions'!B:B,"&lt;01/01/2021",'2020 Contributions'!D:D,"Roth")</f>
        <v>0</v>
      </c>
      <c r="F66" s="9">
        <f>SUMIFS('2020 Contributions'!C:C,'2020 Contributions'!A:A,Deliverable!A66,'2020 Contributions'!B:B,"&gt;31/12/2019",'2020 Contributions'!B:B,"&lt;01/01/2021",'2020 Contributions'!D:D,"401k")</f>
        <v>22326.510000000002</v>
      </c>
      <c r="G66" s="11" t="str">
        <f t="shared" si="0"/>
        <v>1</v>
      </c>
    </row>
    <row r="67" spans="1:7" x14ac:dyDescent="0.25">
      <c r="A67" s="4">
        <v>9966</v>
      </c>
      <c r="B67" s="3" t="str">
        <f>_xlfn.CONCAT(VLOOKUP(A67,Participant!B:C,2,FALSE)&amp;" "&amp;VLOOKUP(A67,Participant!B:D,3,FALSE))</f>
        <v>Madeleine Orozco</v>
      </c>
      <c r="C67" s="3">
        <f ca="1">DATEDIF(INDEX(Participant!A:E,MATCH(Deliverable!A67,Participant!B:B,0),5),TODAY(),"Y")</f>
        <v>46</v>
      </c>
      <c r="D67" s="5">
        <f ca="1">IF(DATEDIF(INDEX(Participant!A:E,MATCH(Deliverable!A67,Participant!B:B,0),5),TODAY(),"Y")=65,EDATE(INDEX(Participant!A:E,MATCH(Deliverable!A67,Participant!B:B,0),5),12*2),EDATE(INDEX(Participant!A:E,MATCH(Deliverable!A67,Participant!B:B,0),5),12*65))</f>
        <v>51656</v>
      </c>
      <c r="E67" s="9">
        <f>SUMIFS('2020 Contributions'!C:C,'2020 Contributions'!A:A,Deliverable!A67,'2020 Contributions'!B:B,"&gt;31/12/2019",'2020 Contributions'!B:B,"&lt;01/01/2021",'2020 Contributions'!D:D,"Roth")</f>
        <v>15094</v>
      </c>
      <c r="F67" s="9">
        <f>SUMIFS('2020 Contributions'!C:C,'2020 Contributions'!A:A,Deliverable!A67,'2020 Contributions'!B:B,"&gt;31/12/2019",'2020 Contributions'!B:B,"&lt;01/01/2021",'2020 Contributions'!D:D,"401k")</f>
        <v>67162.91</v>
      </c>
      <c r="G67" s="11" t="str">
        <f t="shared" ref="G67:G86" si="1">IF(SUM(E67:F67)&gt;=20000,"1","0")</f>
        <v>1</v>
      </c>
    </row>
    <row r="68" spans="1:7" x14ac:dyDescent="0.25">
      <c r="A68" s="4">
        <v>9967</v>
      </c>
      <c r="B68" s="3" t="str">
        <f>_xlfn.CONCAT(VLOOKUP(A68,Participant!B:C,2,FALSE)&amp;" "&amp;VLOOKUP(A68,Participant!B:D,3,FALSE))</f>
        <v>Uma Macfarlane</v>
      </c>
      <c r="C68" s="3">
        <f ca="1">DATEDIF(INDEX(Participant!A:E,MATCH(Deliverable!A68,Participant!B:B,0),5),TODAY(),"Y")</f>
        <v>24</v>
      </c>
      <c r="D68" s="5">
        <f ca="1">IF(DATEDIF(INDEX(Participant!A:E,MATCH(Deliverable!A68,Participant!B:B,0),5),TODAY(),"Y")=65,EDATE(INDEX(Participant!A:E,MATCH(Deliverable!A68,Participant!B:B,0),5),12*2),EDATE(INDEX(Participant!A:E,MATCH(Deliverable!A68,Participant!B:B,0),5),12*65))</f>
        <v>59872</v>
      </c>
      <c r="E68" s="9">
        <f>SUMIFS('2020 Contributions'!C:C,'2020 Contributions'!A:A,Deliverable!A68,'2020 Contributions'!B:B,"&gt;31/12/2019",'2020 Contributions'!B:B,"&lt;01/01/2021",'2020 Contributions'!D:D,"Roth")</f>
        <v>15916.19</v>
      </c>
      <c r="F68" s="9">
        <f>SUMIFS('2020 Contributions'!C:C,'2020 Contributions'!A:A,Deliverable!A68,'2020 Contributions'!B:B,"&gt;31/12/2019",'2020 Contributions'!B:B,"&lt;01/01/2021",'2020 Contributions'!D:D,"401k")</f>
        <v>64227.979999999989</v>
      </c>
      <c r="G68" s="11" t="str">
        <f t="shared" si="1"/>
        <v>1</v>
      </c>
    </row>
    <row r="69" spans="1:7" x14ac:dyDescent="0.25">
      <c r="A69" s="4">
        <v>9968</v>
      </c>
      <c r="B69" s="3" t="str">
        <f>_xlfn.CONCAT(VLOOKUP(A69,Participant!B:C,2,FALSE)&amp;" "&amp;VLOOKUP(A69,Participant!B:D,3,FALSE))</f>
        <v>Ruqayyah Combs</v>
      </c>
      <c r="C69" s="3">
        <f ca="1">DATEDIF(INDEX(Participant!A:E,MATCH(Deliverable!A69,Participant!B:B,0),5),TODAY(),"Y")</f>
        <v>44</v>
      </c>
      <c r="D69" s="5">
        <f ca="1">IF(DATEDIF(INDEX(Participant!A:E,MATCH(Deliverable!A69,Participant!B:B,0),5),TODAY(),"Y")=65,EDATE(INDEX(Participant!A:E,MATCH(Deliverable!A69,Participant!B:B,0),5),12*2),EDATE(INDEX(Participant!A:E,MATCH(Deliverable!A69,Participant!B:B,0),5),12*65))</f>
        <v>52295</v>
      </c>
      <c r="E69" s="9">
        <f>SUMIFS('2020 Contributions'!C:C,'2020 Contributions'!A:A,Deliverable!A69,'2020 Contributions'!B:B,"&gt;31/12/2019",'2020 Contributions'!B:B,"&lt;01/01/2021",'2020 Contributions'!D:D,"Roth")</f>
        <v>0</v>
      </c>
      <c r="F69" s="9">
        <f>SUMIFS('2020 Contributions'!C:C,'2020 Contributions'!A:A,Deliverable!A69,'2020 Contributions'!B:B,"&gt;31/12/2019",'2020 Contributions'!B:B,"&lt;01/01/2021",'2020 Contributions'!D:D,"401k")</f>
        <v>41210.54</v>
      </c>
      <c r="G69" s="11" t="str">
        <f t="shared" si="1"/>
        <v>1</v>
      </c>
    </row>
    <row r="70" spans="1:7" x14ac:dyDescent="0.25">
      <c r="A70" s="4">
        <v>9969</v>
      </c>
      <c r="B70" s="3" t="str">
        <f>_xlfn.CONCAT(VLOOKUP(A70,Participant!B:C,2,FALSE)&amp;" "&amp;VLOOKUP(A70,Participant!B:D,3,FALSE))</f>
        <v>Caspian Horner</v>
      </c>
      <c r="C70" s="3">
        <f ca="1">DATEDIF(INDEX(Participant!A:E,MATCH(Deliverable!A70,Participant!B:B,0),5),TODAY(),"Y")</f>
        <v>33</v>
      </c>
      <c r="D70" s="5">
        <f ca="1">IF(DATEDIF(INDEX(Participant!A:E,MATCH(Deliverable!A70,Participant!B:B,0),5),TODAY(),"Y")=65,EDATE(INDEX(Participant!A:E,MATCH(Deliverable!A70,Participant!B:B,0),5),12*2),EDATE(INDEX(Participant!A:E,MATCH(Deliverable!A70,Participant!B:B,0),5),12*65))</f>
        <v>56462</v>
      </c>
      <c r="E70" s="9">
        <f>SUMIFS('2020 Contributions'!C:C,'2020 Contributions'!A:A,Deliverable!A70,'2020 Contributions'!B:B,"&gt;31/12/2019",'2020 Contributions'!B:B,"&lt;01/01/2021",'2020 Contributions'!D:D,"Roth")</f>
        <v>0</v>
      </c>
      <c r="F70" s="9">
        <f>SUMIFS('2020 Contributions'!C:C,'2020 Contributions'!A:A,Deliverable!A70,'2020 Contributions'!B:B,"&gt;31/12/2019",'2020 Contributions'!B:B,"&lt;01/01/2021",'2020 Contributions'!D:D,"401k")</f>
        <v>9998.6200000000008</v>
      </c>
      <c r="G70" s="11" t="str">
        <f t="shared" si="1"/>
        <v>0</v>
      </c>
    </row>
    <row r="71" spans="1:7" x14ac:dyDescent="0.25">
      <c r="A71" s="4">
        <v>9970</v>
      </c>
      <c r="B71" s="3" t="str">
        <f>_xlfn.CONCAT(VLOOKUP(A71,Participant!B:C,2,FALSE)&amp;" "&amp;VLOOKUP(A71,Participant!B:D,3,FALSE))</f>
        <v>Adeeb Vega</v>
      </c>
      <c r="C71" s="3">
        <f ca="1">DATEDIF(INDEX(Participant!A:E,MATCH(Deliverable!A71,Participant!B:B,0),5),TODAY(),"Y")</f>
        <v>22</v>
      </c>
      <c r="D71" s="5">
        <f ca="1">IF(DATEDIF(INDEX(Participant!A:E,MATCH(Deliverable!A71,Participant!B:B,0),5),TODAY(),"Y")=65,EDATE(INDEX(Participant!A:E,MATCH(Deliverable!A71,Participant!B:B,0),5),12*2),EDATE(INDEX(Participant!A:E,MATCH(Deliverable!A71,Participant!B:B,0),5),12*65))</f>
        <v>60301</v>
      </c>
      <c r="E71" s="9">
        <f>SUMIFS('2020 Contributions'!C:C,'2020 Contributions'!A:A,Deliverable!A71,'2020 Contributions'!B:B,"&gt;31/12/2019",'2020 Contributions'!B:B,"&lt;01/01/2021",'2020 Contributions'!D:D,"Roth")</f>
        <v>0</v>
      </c>
      <c r="F71" s="9">
        <f>SUMIFS('2020 Contributions'!C:C,'2020 Contributions'!A:A,Deliverable!A71,'2020 Contributions'!B:B,"&gt;31/12/2019",'2020 Contributions'!B:B,"&lt;01/01/2021",'2020 Contributions'!D:D,"401k")</f>
        <v>31549.19</v>
      </c>
      <c r="G71" s="11" t="str">
        <f t="shared" si="1"/>
        <v>1</v>
      </c>
    </row>
    <row r="72" spans="1:7" x14ac:dyDescent="0.25">
      <c r="A72" s="4">
        <v>9971</v>
      </c>
      <c r="B72" s="3" t="str">
        <f>_xlfn.CONCAT(VLOOKUP(A72,Participant!B:C,2,FALSE)&amp;" "&amp;VLOOKUP(A72,Participant!B:D,3,FALSE))</f>
        <v>Vicki Esparza</v>
      </c>
      <c r="C72" s="3">
        <f ca="1">DATEDIF(INDEX(Participant!A:E,MATCH(Deliverable!A72,Participant!B:B,0),5),TODAY(),"Y")</f>
        <v>26</v>
      </c>
      <c r="D72" s="5">
        <f ca="1">IF(DATEDIF(INDEX(Participant!A:E,MATCH(Deliverable!A72,Participant!B:B,0),5),TODAY(),"Y")=65,EDATE(INDEX(Participant!A:E,MATCH(Deliverable!A72,Participant!B:B,0),5),12*2),EDATE(INDEX(Participant!A:E,MATCH(Deliverable!A72,Participant!B:B,0),5),12*65))</f>
        <v>58874</v>
      </c>
      <c r="E72" s="9">
        <f>SUMIFS('2020 Contributions'!C:C,'2020 Contributions'!A:A,Deliverable!A72,'2020 Contributions'!B:B,"&gt;31/12/2019",'2020 Contributions'!B:B,"&lt;01/01/2021",'2020 Contributions'!D:D,"Roth")</f>
        <v>20255.759999999998</v>
      </c>
      <c r="F72" s="9">
        <f>SUMIFS('2020 Contributions'!C:C,'2020 Contributions'!A:A,Deliverable!A72,'2020 Contributions'!B:B,"&gt;31/12/2019",'2020 Contributions'!B:B,"&lt;01/01/2021",'2020 Contributions'!D:D,"401k")</f>
        <v>92520.36</v>
      </c>
      <c r="G72" s="11" t="str">
        <f t="shared" si="1"/>
        <v>1</v>
      </c>
    </row>
    <row r="73" spans="1:7" x14ac:dyDescent="0.25">
      <c r="A73" s="4">
        <v>9972</v>
      </c>
      <c r="B73" s="3" t="str">
        <f>_xlfn.CONCAT(VLOOKUP(A73,Participant!B:C,2,FALSE)&amp;" "&amp;VLOOKUP(A73,Participant!B:D,3,FALSE))</f>
        <v>Bobby Andrew</v>
      </c>
      <c r="C73" s="3">
        <f ca="1">DATEDIF(INDEX(Participant!A:E,MATCH(Deliverable!A73,Participant!B:B,0),5),TODAY(),"Y")</f>
        <v>44</v>
      </c>
      <c r="D73" s="5">
        <f ca="1">IF(DATEDIF(INDEX(Participant!A:E,MATCH(Deliverable!A73,Participant!B:B,0),5),TODAY(),"Y")=65,EDATE(INDEX(Participant!A:E,MATCH(Deliverable!A73,Participant!B:B,0),5),12*2),EDATE(INDEX(Participant!A:E,MATCH(Deliverable!A73,Participant!B:B,0),5),12*65))</f>
        <v>52341</v>
      </c>
      <c r="E73" s="9">
        <f>SUMIFS('2020 Contributions'!C:C,'2020 Contributions'!A:A,Deliverable!A73,'2020 Contributions'!B:B,"&gt;31/12/2019",'2020 Contributions'!B:B,"&lt;01/01/2021",'2020 Contributions'!D:D,"Roth")</f>
        <v>0</v>
      </c>
      <c r="F73" s="9">
        <f>SUMIFS('2020 Contributions'!C:C,'2020 Contributions'!A:A,Deliverable!A73,'2020 Contributions'!B:B,"&gt;31/12/2019",'2020 Contributions'!B:B,"&lt;01/01/2021",'2020 Contributions'!D:D,"401k")</f>
        <v>0</v>
      </c>
      <c r="G73" s="11" t="str">
        <f t="shared" si="1"/>
        <v>0</v>
      </c>
    </row>
    <row r="74" spans="1:7" x14ac:dyDescent="0.25">
      <c r="A74" s="4">
        <v>9973</v>
      </c>
      <c r="B74" s="3" t="str">
        <f>_xlfn.CONCAT(VLOOKUP(A74,Participant!B:C,2,FALSE)&amp;" "&amp;VLOOKUP(A74,Participant!B:D,3,FALSE))</f>
        <v>Kiefer Read</v>
      </c>
      <c r="C74" s="3">
        <f ca="1">DATEDIF(INDEX(Participant!A:E,MATCH(Deliverable!A74,Participant!B:B,0),5),TODAY(),"Y")</f>
        <v>39</v>
      </c>
      <c r="D74" s="5">
        <f ca="1">IF(DATEDIF(INDEX(Participant!A:E,MATCH(Deliverable!A74,Participant!B:B,0),5),TODAY(),"Y")=65,EDATE(INDEX(Participant!A:E,MATCH(Deliverable!A74,Participant!B:B,0),5),12*2),EDATE(INDEX(Participant!A:E,MATCH(Deliverable!A74,Participant!B:B,0),5),12*65))</f>
        <v>54137</v>
      </c>
      <c r="E74" s="9">
        <f>SUMIFS('2020 Contributions'!C:C,'2020 Contributions'!A:A,Deliverable!A74,'2020 Contributions'!B:B,"&gt;31/12/2019",'2020 Contributions'!B:B,"&lt;01/01/2021",'2020 Contributions'!D:D,"Roth")</f>
        <v>17939.28</v>
      </c>
      <c r="F74" s="9">
        <f>SUMIFS('2020 Contributions'!C:C,'2020 Contributions'!A:A,Deliverable!A74,'2020 Contributions'!B:B,"&gt;31/12/2019",'2020 Contributions'!B:B,"&lt;01/01/2021",'2020 Contributions'!D:D,"401k")</f>
        <v>77312.08</v>
      </c>
      <c r="G74" s="11" t="str">
        <f t="shared" si="1"/>
        <v>1</v>
      </c>
    </row>
    <row r="75" spans="1:7" x14ac:dyDescent="0.25">
      <c r="A75" s="4">
        <v>9974</v>
      </c>
      <c r="B75" s="3" t="str">
        <f>_xlfn.CONCAT(VLOOKUP(A75,Participant!B:C,2,FALSE)&amp;" "&amp;VLOOKUP(A75,Participant!B:D,3,FALSE))</f>
        <v>Miah Ratcliffe</v>
      </c>
      <c r="C75" s="3">
        <f ca="1">DATEDIF(INDEX(Participant!A:E,MATCH(Deliverable!A75,Participant!B:B,0),5),TODAY(),"Y")</f>
        <v>51</v>
      </c>
      <c r="D75" s="5">
        <f ca="1">IF(DATEDIF(INDEX(Participant!A:E,MATCH(Deliverable!A75,Participant!B:B,0),5),TODAY(),"Y")=65,EDATE(INDEX(Participant!A:E,MATCH(Deliverable!A75,Participant!B:B,0),5),12*2),EDATE(INDEX(Participant!A:E,MATCH(Deliverable!A75,Participant!B:B,0),5),12*65))</f>
        <v>50056</v>
      </c>
      <c r="E75" s="9">
        <f>SUMIFS('2020 Contributions'!C:C,'2020 Contributions'!A:A,Deliverable!A75,'2020 Contributions'!B:B,"&gt;31/12/2019",'2020 Contributions'!B:B,"&lt;01/01/2021",'2020 Contributions'!D:D,"Roth")</f>
        <v>8226.91</v>
      </c>
      <c r="F75" s="9">
        <f>SUMIFS('2020 Contributions'!C:C,'2020 Contributions'!A:A,Deliverable!A75,'2020 Contributions'!B:B,"&gt;31/12/2019",'2020 Contributions'!B:B,"&lt;01/01/2021",'2020 Contributions'!D:D,"401k")</f>
        <v>0</v>
      </c>
      <c r="G75" s="11" t="str">
        <f t="shared" si="1"/>
        <v>0</v>
      </c>
    </row>
    <row r="76" spans="1:7" x14ac:dyDescent="0.25">
      <c r="A76" s="4">
        <v>9975</v>
      </c>
      <c r="B76" s="3" t="str">
        <f>_xlfn.CONCAT(VLOOKUP(A76,Participant!B:C,2,FALSE)&amp;" "&amp;VLOOKUP(A76,Participant!B:D,3,FALSE))</f>
        <v>Miruna Saunders</v>
      </c>
      <c r="C76" s="3">
        <f ca="1">DATEDIF(INDEX(Participant!A:E,MATCH(Deliverable!A76,Participant!B:B,0),5),TODAY(),"Y")</f>
        <v>47</v>
      </c>
      <c r="D76" s="5">
        <f ca="1">IF(DATEDIF(INDEX(Participant!A:E,MATCH(Deliverable!A76,Participant!B:B,0),5),TODAY(),"Y")=65,EDATE(INDEX(Participant!A:E,MATCH(Deliverable!A76,Participant!B:B,0),5),12*2),EDATE(INDEX(Participant!A:E,MATCH(Deliverable!A76,Participant!B:B,0),5),12*65))</f>
        <v>51202</v>
      </c>
      <c r="E76" s="9">
        <f>SUMIFS('2020 Contributions'!C:C,'2020 Contributions'!A:A,Deliverable!A76,'2020 Contributions'!B:B,"&gt;31/12/2019",'2020 Contributions'!B:B,"&lt;01/01/2021",'2020 Contributions'!D:D,"Roth")</f>
        <v>6448.75</v>
      </c>
      <c r="F76" s="9">
        <f>SUMIFS('2020 Contributions'!C:C,'2020 Contributions'!A:A,Deliverable!A76,'2020 Contributions'!B:B,"&gt;31/12/2019",'2020 Contributions'!B:B,"&lt;01/01/2021",'2020 Contributions'!D:D,"401k")</f>
        <v>47093.93</v>
      </c>
      <c r="G76" s="11" t="str">
        <f t="shared" si="1"/>
        <v>1</v>
      </c>
    </row>
    <row r="77" spans="1:7" x14ac:dyDescent="0.25">
      <c r="A77" s="4">
        <v>9976</v>
      </c>
      <c r="B77" s="3" t="str">
        <f>_xlfn.CONCAT(VLOOKUP(A77,Participant!B:C,2,FALSE)&amp;" "&amp;VLOOKUP(A77,Participant!B:D,3,FALSE))</f>
        <v>Emanuel Bullock</v>
      </c>
      <c r="C77" s="3">
        <f ca="1">DATEDIF(INDEX(Participant!A:E,MATCH(Deliverable!A77,Participant!B:B,0),5),TODAY(),"Y")</f>
        <v>36</v>
      </c>
      <c r="D77" s="5">
        <f ca="1">IF(DATEDIF(INDEX(Participant!A:E,MATCH(Deliverable!A77,Participant!B:B,0),5),TODAY(),"Y")=65,EDATE(INDEX(Participant!A:E,MATCH(Deliverable!A77,Participant!B:B,0),5),12*2),EDATE(INDEX(Participant!A:E,MATCH(Deliverable!A77,Participant!B:B,0),5),12*65))</f>
        <v>55319</v>
      </c>
      <c r="E77" s="9">
        <f>SUMIFS('2020 Contributions'!C:C,'2020 Contributions'!A:A,Deliverable!A77,'2020 Contributions'!B:B,"&gt;31/12/2019",'2020 Contributions'!B:B,"&lt;01/01/2021",'2020 Contributions'!D:D,"Roth")</f>
        <v>20181.239999999998</v>
      </c>
      <c r="F77" s="9">
        <f>SUMIFS('2020 Contributions'!C:C,'2020 Contributions'!A:A,Deliverable!A77,'2020 Contributions'!B:B,"&gt;31/12/2019",'2020 Contributions'!B:B,"&lt;01/01/2021",'2020 Contributions'!D:D,"401k")</f>
        <v>52447.72</v>
      </c>
      <c r="G77" s="11" t="str">
        <f t="shared" si="1"/>
        <v>1</v>
      </c>
    </row>
    <row r="78" spans="1:7" x14ac:dyDescent="0.25">
      <c r="A78" s="4">
        <v>9977</v>
      </c>
      <c r="B78" s="3" t="str">
        <f>_xlfn.CONCAT(VLOOKUP(A78,Participant!B:C,2,FALSE)&amp;" "&amp;VLOOKUP(A78,Participant!B:D,3,FALSE))</f>
        <v>Rachel Bate</v>
      </c>
      <c r="C78" s="3">
        <f ca="1">DATEDIF(INDEX(Participant!A:E,MATCH(Deliverable!A78,Participant!B:B,0),5),TODAY(),"Y")</f>
        <v>41</v>
      </c>
      <c r="D78" s="5">
        <f ca="1">IF(DATEDIF(INDEX(Participant!A:E,MATCH(Deliverable!A78,Participant!B:B,0),5),TODAY(),"Y")=65,EDATE(INDEX(Participant!A:E,MATCH(Deliverable!A78,Participant!B:B,0),5),12*2),EDATE(INDEX(Participant!A:E,MATCH(Deliverable!A78,Participant!B:B,0),5),12*65))</f>
        <v>53524</v>
      </c>
      <c r="E78" s="9">
        <f>SUMIFS('2020 Contributions'!C:C,'2020 Contributions'!A:A,Deliverable!A78,'2020 Contributions'!B:B,"&gt;31/12/2019",'2020 Contributions'!B:B,"&lt;01/01/2021",'2020 Contributions'!D:D,"Roth")</f>
        <v>9143.16</v>
      </c>
      <c r="F78" s="9">
        <f>SUMIFS('2020 Contributions'!C:C,'2020 Contributions'!A:A,Deliverable!A78,'2020 Contributions'!B:B,"&gt;31/12/2019",'2020 Contributions'!B:B,"&lt;01/01/2021",'2020 Contributions'!D:D,"401k")</f>
        <v>8924.99</v>
      </c>
      <c r="G78" s="11" t="str">
        <f t="shared" si="1"/>
        <v>0</v>
      </c>
    </row>
    <row r="79" spans="1:7" x14ac:dyDescent="0.25">
      <c r="A79" s="4">
        <v>9978</v>
      </c>
      <c r="B79" s="3" t="str">
        <f>_xlfn.CONCAT(VLOOKUP(A79,Participant!B:C,2,FALSE)&amp;" "&amp;VLOOKUP(A79,Participant!B:D,3,FALSE))</f>
        <v>Najma Kumar</v>
      </c>
      <c r="C79" s="3">
        <f ca="1">DATEDIF(INDEX(Participant!A:E,MATCH(Deliverable!A79,Participant!B:B,0),5),TODAY(),"Y")</f>
        <v>35</v>
      </c>
      <c r="D79" s="5">
        <f ca="1">IF(DATEDIF(INDEX(Participant!A:E,MATCH(Deliverable!A79,Participant!B:B,0),5),TODAY(),"Y")=65,EDATE(INDEX(Participant!A:E,MATCH(Deliverable!A79,Participant!B:B,0),5),12*2),EDATE(INDEX(Participant!A:E,MATCH(Deliverable!A79,Participant!B:B,0),5),12*65))</f>
        <v>55656</v>
      </c>
      <c r="E79" s="9">
        <f>SUMIFS('2020 Contributions'!C:C,'2020 Contributions'!A:A,Deliverable!A79,'2020 Contributions'!B:B,"&gt;31/12/2019",'2020 Contributions'!B:B,"&lt;01/01/2021",'2020 Contributions'!D:D,"Roth")</f>
        <v>0</v>
      </c>
      <c r="F79" s="9">
        <f>SUMIFS('2020 Contributions'!C:C,'2020 Contributions'!A:A,Deliverable!A79,'2020 Contributions'!B:B,"&gt;31/12/2019",'2020 Contributions'!B:B,"&lt;01/01/2021",'2020 Contributions'!D:D,"401k")</f>
        <v>14451.670000000002</v>
      </c>
      <c r="G79" s="11" t="str">
        <f t="shared" si="1"/>
        <v>0</v>
      </c>
    </row>
    <row r="80" spans="1:7" x14ac:dyDescent="0.25">
      <c r="A80" s="4">
        <v>9979</v>
      </c>
      <c r="B80" s="3" t="str">
        <f>_xlfn.CONCAT(VLOOKUP(A80,Participant!B:C,2,FALSE)&amp;" "&amp;VLOOKUP(A80,Participant!B:D,3,FALSE))</f>
        <v>Ilayda Bouvet</v>
      </c>
      <c r="C80" s="3">
        <f ca="1">DATEDIF(INDEX(Participant!A:E,MATCH(Deliverable!A80,Participant!B:B,0),5),TODAY(),"Y")</f>
        <v>33</v>
      </c>
      <c r="D80" s="5">
        <f ca="1">IF(DATEDIF(INDEX(Participant!A:E,MATCH(Deliverable!A80,Participant!B:B,0),5),TODAY(),"Y")=65,EDATE(INDEX(Participant!A:E,MATCH(Deliverable!A80,Participant!B:B,0),5),12*2),EDATE(INDEX(Participant!A:E,MATCH(Deliverable!A80,Participant!B:B,0),5),12*65))</f>
        <v>56476</v>
      </c>
      <c r="E80" s="9">
        <f>SUMIFS('2020 Contributions'!C:C,'2020 Contributions'!A:A,Deliverable!A80,'2020 Contributions'!B:B,"&gt;31/12/2019",'2020 Contributions'!B:B,"&lt;01/01/2021",'2020 Contributions'!D:D,"Roth")</f>
        <v>9830.0300000000007</v>
      </c>
      <c r="F80" s="9">
        <f>SUMIFS('2020 Contributions'!C:C,'2020 Contributions'!A:A,Deliverable!A80,'2020 Contributions'!B:B,"&gt;31/12/2019",'2020 Contributions'!B:B,"&lt;01/01/2021",'2020 Contributions'!D:D,"401k")</f>
        <v>36203</v>
      </c>
      <c r="G80" s="11" t="str">
        <f t="shared" si="1"/>
        <v>1</v>
      </c>
    </row>
    <row r="81" spans="1:7" x14ac:dyDescent="0.25">
      <c r="A81" s="4">
        <v>9980</v>
      </c>
      <c r="B81" s="3" t="str">
        <f>_xlfn.CONCAT(VLOOKUP(A81,Participant!B:C,2,FALSE)&amp;" "&amp;VLOOKUP(A81,Participant!B:D,3,FALSE))</f>
        <v>Monika Sellers</v>
      </c>
      <c r="C81" s="3">
        <f ca="1">DATEDIF(INDEX(Participant!A:E,MATCH(Deliverable!A81,Participant!B:B,0),5),TODAY(),"Y")</f>
        <v>42</v>
      </c>
      <c r="D81" s="5">
        <f ca="1">IF(DATEDIF(INDEX(Participant!A:E,MATCH(Deliverable!A81,Participant!B:B,0),5),TODAY(),"Y")=65,EDATE(INDEX(Participant!A:E,MATCH(Deliverable!A81,Participant!B:B,0),5),12*2),EDATE(INDEX(Participant!A:E,MATCH(Deliverable!A81,Participant!B:B,0),5),12*65))</f>
        <v>53306</v>
      </c>
      <c r="E81" s="9">
        <f>SUMIFS('2020 Contributions'!C:C,'2020 Contributions'!A:A,Deliverable!A81,'2020 Contributions'!B:B,"&gt;31/12/2019",'2020 Contributions'!B:B,"&lt;01/01/2021",'2020 Contributions'!D:D,"Roth")</f>
        <v>0</v>
      </c>
      <c r="F81" s="9">
        <f>SUMIFS('2020 Contributions'!C:C,'2020 Contributions'!A:A,Deliverable!A81,'2020 Contributions'!B:B,"&gt;31/12/2019",'2020 Contributions'!B:B,"&lt;01/01/2021",'2020 Contributions'!D:D,"401k")</f>
        <v>9451.2099999999991</v>
      </c>
      <c r="G81" s="11" t="str">
        <f t="shared" si="1"/>
        <v>0</v>
      </c>
    </row>
    <row r="82" spans="1:7" x14ac:dyDescent="0.25">
      <c r="A82" s="4">
        <v>9981</v>
      </c>
      <c r="B82" s="3" t="str">
        <f>_xlfn.CONCAT(VLOOKUP(A82,Participant!B:C,2,FALSE)&amp;" "&amp;VLOOKUP(A82,Participant!B:D,3,FALSE))</f>
        <v>Aurelia North</v>
      </c>
      <c r="C82" s="3">
        <f ca="1">DATEDIF(INDEX(Participant!A:E,MATCH(Deliverable!A82,Participant!B:B,0),5),TODAY(),"Y")</f>
        <v>49</v>
      </c>
      <c r="D82" s="5">
        <f ca="1">IF(DATEDIF(INDEX(Participant!A:E,MATCH(Deliverable!A82,Participant!B:B,0),5),TODAY(),"Y")=65,EDATE(INDEX(Participant!A:E,MATCH(Deliverable!A82,Participant!B:B,0),5),12*2),EDATE(INDEX(Participant!A:E,MATCH(Deliverable!A82,Participant!B:B,0),5),12*65))</f>
        <v>50612</v>
      </c>
      <c r="E82" s="9">
        <f>SUMIFS('2020 Contributions'!C:C,'2020 Contributions'!A:A,Deliverable!A82,'2020 Contributions'!B:B,"&gt;31/12/2019",'2020 Contributions'!B:B,"&lt;01/01/2021",'2020 Contributions'!D:D,"Roth")</f>
        <v>0</v>
      </c>
      <c r="F82" s="9">
        <f>SUMIFS('2020 Contributions'!C:C,'2020 Contributions'!A:A,Deliverable!A82,'2020 Contributions'!B:B,"&gt;31/12/2019",'2020 Contributions'!B:B,"&lt;01/01/2021",'2020 Contributions'!D:D,"401k")</f>
        <v>8305.24</v>
      </c>
      <c r="G82" s="11" t="str">
        <f t="shared" si="1"/>
        <v>0</v>
      </c>
    </row>
    <row r="83" spans="1:7" x14ac:dyDescent="0.25">
      <c r="A83" s="4">
        <v>9982</v>
      </c>
      <c r="B83" s="3" t="str">
        <f>_xlfn.CONCAT(VLOOKUP(A83,Participant!B:C,2,FALSE)&amp;" "&amp;VLOOKUP(A83,Participant!B:D,3,FALSE))</f>
        <v>Dennis Wormald</v>
      </c>
      <c r="C83" s="3">
        <f ca="1">DATEDIF(INDEX(Participant!A:E,MATCH(Deliverable!A83,Participant!B:B,0),5),TODAY(),"Y")</f>
        <v>26</v>
      </c>
      <c r="D83" s="5">
        <f ca="1">IF(DATEDIF(INDEX(Participant!A:E,MATCH(Deliverable!A83,Participant!B:B,0),5),TODAY(),"Y")=65,EDATE(INDEX(Participant!A:E,MATCH(Deliverable!A83,Participant!B:B,0),5),12*2),EDATE(INDEX(Participant!A:E,MATCH(Deliverable!A83,Participant!B:B,0),5),12*65))</f>
        <v>59005</v>
      </c>
      <c r="E83" s="9">
        <f>SUMIFS('2020 Contributions'!C:C,'2020 Contributions'!A:A,Deliverable!A83,'2020 Contributions'!B:B,"&gt;31/12/2019",'2020 Contributions'!B:B,"&lt;01/01/2021",'2020 Contributions'!D:D,"Roth")</f>
        <v>6971.72</v>
      </c>
      <c r="F83" s="9">
        <f>SUMIFS('2020 Contributions'!C:C,'2020 Contributions'!A:A,Deliverable!A83,'2020 Contributions'!B:B,"&gt;31/12/2019",'2020 Contributions'!B:B,"&lt;01/01/2021",'2020 Contributions'!D:D,"401k")</f>
        <v>52298.060000000005</v>
      </c>
      <c r="G83" s="11" t="str">
        <f t="shared" si="1"/>
        <v>1</v>
      </c>
    </row>
    <row r="84" spans="1:7" x14ac:dyDescent="0.25">
      <c r="A84" s="4">
        <v>9983</v>
      </c>
      <c r="B84" s="3" t="str">
        <f>_xlfn.CONCAT(VLOOKUP(A84,Participant!B:C,2,FALSE)&amp;" "&amp;VLOOKUP(A84,Participant!B:D,3,FALSE))</f>
        <v>Enya Klein</v>
      </c>
      <c r="C84" s="3">
        <f ca="1">DATEDIF(INDEX(Participant!A:E,MATCH(Deliverable!A84,Participant!B:B,0),5),TODAY(),"Y")</f>
        <v>33</v>
      </c>
      <c r="D84" s="5">
        <f ca="1">IF(DATEDIF(INDEX(Participant!A:E,MATCH(Deliverable!A84,Participant!B:B,0),5),TODAY(),"Y")=65,EDATE(INDEX(Participant!A:E,MATCH(Deliverable!A84,Participant!B:B,0),5),12*2),EDATE(INDEX(Participant!A:E,MATCH(Deliverable!A84,Participant!B:B,0),5),12*65))</f>
        <v>56414</v>
      </c>
      <c r="E84" s="9">
        <f>SUMIFS('2020 Contributions'!C:C,'2020 Contributions'!A:A,Deliverable!A84,'2020 Contributions'!B:B,"&gt;31/12/2019",'2020 Contributions'!B:B,"&lt;01/01/2021",'2020 Contributions'!D:D,"Roth")</f>
        <v>0</v>
      </c>
      <c r="F84" s="9">
        <f>SUMIFS('2020 Contributions'!C:C,'2020 Contributions'!A:A,Deliverable!A84,'2020 Contributions'!B:B,"&gt;31/12/2019",'2020 Contributions'!B:B,"&lt;01/01/2021",'2020 Contributions'!D:D,"401k")</f>
        <v>15132.4</v>
      </c>
      <c r="G84" s="11" t="str">
        <f t="shared" si="1"/>
        <v>0</v>
      </c>
    </row>
    <row r="85" spans="1:7" x14ac:dyDescent="0.25">
      <c r="A85" s="4">
        <v>9984</v>
      </c>
      <c r="B85" s="3" t="str">
        <f>_xlfn.CONCAT(VLOOKUP(A85,Participant!B:C,2,FALSE)&amp;" "&amp;VLOOKUP(A85,Participant!B:D,3,FALSE))</f>
        <v>Carys Park</v>
      </c>
      <c r="C85" s="3">
        <f ca="1">DATEDIF(INDEX(Participant!A:E,MATCH(Deliverable!A85,Participant!B:B,0),5),TODAY(),"Y")</f>
        <v>38</v>
      </c>
      <c r="D85" s="5">
        <f ca="1">IF(DATEDIF(INDEX(Participant!A:E,MATCH(Deliverable!A85,Participant!B:B,0),5),TODAY(),"Y")=65,EDATE(INDEX(Participant!A:E,MATCH(Deliverable!A85,Participant!B:B,0),5),12*2),EDATE(INDEX(Participant!A:E,MATCH(Deliverable!A85,Participant!B:B,0),5),12*65))</f>
        <v>54554</v>
      </c>
      <c r="E85" s="9">
        <f>SUMIFS('2020 Contributions'!C:C,'2020 Contributions'!A:A,Deliverable!A85,'2020 Contributions'!B:B,"&gt;31/12/2019",'2020 Contributions'!B:B,"&lt;01/01/2021",'2020 Contributions'!D:D,"Roth")</f>
        <v>7004.56</v>
      </c>
      <c r="F85" s="9">
        <f>SUMIFS('2020 Contributions'!C:C,'2020 Contributions'!A:A,Deliverable!A85,'2020 Contributions'!B:B,"&gt;31/12/2019",'2020 Contributions'!B:B,"&lt;01/01/2021",'2020 Contributions'!D:D,"401k")</f>
        <v>0</v>
      </c>
      <c r="G85" s="11" t="str">
        <f t="shared" si="1"/>
        <v>0</v>
      </c>
    </row>
    <row r="86" spans="1:7" x14ac:dyDescent="0.25">
      <c r="A86" s="4">
        <v>9985</v>
      </c>
      <c r="B86" s="3" t="str">
        <f>_xlfn.CONCAT(VLOOKUP(A86,Participant!B:C,2,FALSE)&amp;" "&amp;VLOOKUP(A86,Participant!B:D,3,FALSE))</f>
        <v>Lemar Mendoza</v>
      </c>
      <c r="C86" s="3">
        <f ca="1">DATEDIF(INDEX(Participant!A:E,MATCH(Deliverable!A86,Participant!B:B,0),5),TODAY(),"Y")</f>
        <v>37</v>
      </c>
      <c r="D86" s="5">
        <f ca="1">IF(DATEDIF(INDEX(Participant!A:E,MATCH(Deliverable!A86,Participant!B:B,0),5),TODAY(),"Y")=65,EDATE(INDEX(Participant!A:E,MATCH(Deliverable!A86,Participant!B:B,0),5),12*2),EDATE(INDEX(Participant!A:E,MATCH(Deliverable!A86,Participant!B:B,0),5),12*65))</f>
        <v>55138</v>
      </c>
      <c r="E86" s="9">
        <f>SUMIFS('2020 Contributions'!C:C,'2020 Contributions'!A:A,Deliverable!A86,'2020 Contributions'!B:B,"&gt;31/12/2019",'2020 Contributions'!B:B,"&lt;01/01/2021",'2020 Contributions'!D:D,"Roth")</f>
        <v>0</v>
      </c>
      <c r="F86" s="9">
        <f>SUMIFS('2020 Contributions'!C:C,'2020 Contributions'!A:A,Deliverable!A86,'2020 Contributions'!B:B,"&gt;31/12/2019",'2020 Contributions'!B:B,"&lt;01/01/2021",'2020 Contributions'!D:D,"401k")</f>
        <v>6264</v>
      </c>
      <c r="G86" s="11" t="str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2BB-4D19-4523-B00D-A5E74559E131}">
  <dimension ref="A1:G90"/>
  <sheetViews>
    <sheetView zoomScale="115" zoomScaleNormal="115" workbookViewId="0">
      <pane ySplit="1" topLeftCell="A2" activePane="bottomLeft" state="frozen"/>
      <selection pane="bottomLeft" activeCell="E99" sqref="E99"/>
    </sheetView>
  </sheetViews>
  <sheetFormatPr defaultRowHeight="15" x14ac:dyDescent="0.25"/>
  <cols>
    <col min="1" max="1" width="17.140625" style="3" customWidth="1"/>
    <col min="2" max="2" width="17.140625" style="4" customWidth="1"/>
    <col min="3" max="5" width="17.140625" style="3" customWidth="1"/>
  </cols>
  <sheetData>
    <row r="1" spans="1:5" x14ac:dyDescent="0.25">
      <c r="A1" s="3" t="s">
        <v>18</v>
      </c>
      <c r="B1" s="4" t="s">
        <v>11</v>
      </c>
      <c r="C1" s="3" t="s">
        <v>19</v>
      </c>
      <c r="D1" s="3" t="s">
        <v>20</v>
      </c>
      <c r="E1" s="3" t="s">
        <v>21</v>
      </c>
    </row>
    <row r="2" spans="1:5" x14ac:dyDescent="0.25">
      <c r="A2" s="3">
        <f t="shared" ref="A2:A33" si="0">ROW()-1</f>
        <v>1</v>
      </c>
      <c r="B2" s="4">
        <v>9923</v>
      </c>
      <c r="C2" s="3" t="s">
        <v>22</v>
      </c>
      <c r="D2" s="3" t="s">
        <v>23</v>
      </c>
      <c r="E2" s="5">
        <v>25913</v>
      </c>
    </row>
    <row r="3" spans="1:5" x14ac:dyDescent="0.25">
      <c r="A3" s="3">
        <f t="shared" si="0"/>
        <v>2</v>
      </c>
      <c r="B3" s="4">
        <v>9964</v>
      </c>
      <c r="C3" s="3" t="s">
        <v>24</v>
      </c>
      <c r="D3" s="3" t="s">
        <v>25</v>
      </c>
      <c r="E3" s="5">
        <v>26246</v>
      </c>
    </row>
    <row r="4" spans="1:5" x14ac:dyDescent="0.25">
      <c r="A4" s="3">
        <f t="shared" si="0"/>
        <v>3</v>
      </c>
      <c r="B4" s="4">
        <v>9974</v>
      </c>
      <c r="C4" s="3" t="s">
        <v>26</v>
      </c>
      <c r="D4" s="3" t="s">
        <v>27</v>
      </c>
      <c r="E4" s="5">
        <v>26314</v>
      </c>
    </row>
    <row r="5" spans="1:5" x14ac:dyDescent="0.25">
      <c r="A5" s="3">
        <f t="shared" si="0"/>
        <v>4</v>
      </c>
      <c r="B5" s="4">
        <v>9939</v>
      </c>
      <c r="C5" s="3" t="s">
        <v>28</v>
      </c>
      <c r="D5" s="3" t="s">
        <v>29</v>
      </c>
      <c r="E5" s="5">
        <v>26347</v>
      </c>
    </row>
    <row r="6" spans="1:5" x14ac:dyDescent="0.25">
      <c r="A6" s="3">
        <f t="shared" si="0"/>
        <v>5</v>
      </c>
      <c r="B6" s="4">
        <v>9911</v>
      </c>
      <c r="C6" s="3" t="s">
        <v>30</v>
      </c>
      <c r="D6" s="3" t="s">
        <v>31</v>
      </c>
      <c r="E6" s="5">
        <v>26719</v>
      </c>
    </row>
    <row r="7" spans="1:5" x14ac:dyDescent="0.25">
      <c r="A7" s="3">
        <f t="shared" si="0"/>
        <v>6</v>
      </c>
      <c r="B7" s="4">
        <v>9981</v>
      </c>
      <c r="C7" s="3" t="s">
        <v>32</v>
      </c>
      <c r="D7" s="3" t="s">
        <v>33</v>
      </c>
      <c r="E7" s="5">
        <v>26871</v>
      </c>
    </row>
    <row r="8" spans="1:5" x14ac:dyDescent="0.25">
      <c r="A8" s="3">
        <f t="shared" si="0"/>
        <v>7</v>
      </c>
      <c r="B8" s="4">
        <v>9920</v>
      </c>
      <c r="C8" s="3" t="s">
        <v>34</v>
      </c>
      <c r="D8" s="3" t="s">
        <v>35</v>
      </c>
      <c r="E8" s="5">
        <v>26889</v>
      </c>
    </row>
    <row r="9" spans="1:5" x14ac:dyDescent="0.25">
      <c r="A9" s="3">
        <f t="shared" si="0"/>
        <v>8</v>
      </c>
      <c r="B9" s="4">
        <v>9961</v>
      </c>
      <c r="C9" s="3" t="s">
        <v>36</v>
      </c>
      <c r="D9" s="3" t="s">
        <v>37</v>
      </c>
      <c r="E9" s="5">
        <v>27414</v>
      </c>
    </row>
    <row r="10" spans="1:5" x14ac:dyDescent="0.25">
      <c r="A10" s="3">
        <f t="shared" si="0"/>
        <v>9</v>
      </c>
      <c r="B10" s="4">
        <v>9975</v>
      </c>
      <c r="C10" s="3" t="s">
        <v>38</v>
      </c>
      <c r="D10" s="3" t="s">
        <v>39</v>
      </c>
      <c r="E10" s="5">
        <v>27460</v>
      </c>
    </row>
    <row r="11" spans="1:5" x14ac:dyDescent="0.25">
      <c r="A11" s="3">
        <f t="shared" si="0"/>
        <v>10</v>
      </c>
      <c r="B11" s="4">
        <v>9931</v>
      </c>
      <c r="C11" s="3" t="s">
        <v>40</v>
      </c>
      <c r="D11" s="3" t="s">
        <v>41</v>
      </c>
      <c r="E11" s="5">
        <v>27642</v>
      </c>
    </row>
    <row r="12" spans="1:5" x14ac:dyDescent="0.25">
      <c r="A12" s="3">
        <f t="shared" si="0"/>
        <v>11</v>
      </c>
      <c r="B12" s="4">
        <v>9966</v>
      </c>
      <c r="C12" s="3" t="s">
        <v>42</v>
      </c>
      <c r="D12" s="3" t="s">
        <v>43</v>
      </c>
      <c r="E12" s="5">
        <v>27915</v>
      </c>
    </row>
    <row r="13" spans="1:5" x14ac:dyDescent="0.25">
      <c r="A13" s="3">
        <f t="shared" si="0"/>
        <v>12</v>
      </c>
      <c r="B13" s="4">
        <v>9957</v>
      </c>
      <c r="C13" s="3" t="s">
        <v>44</v>
      </c>
      <c r="D13" s="3" t="s">
        <v>45</v>
      </c>
      <c r="E13" s="5">
        <v>28236</v>
      </c>
    </row>
    <row r="14" spans="1:5" x14ac:dyDescent="0.25">
      <c r="A14" s="3">
        <f t="shared" si="0"/>
        <v>13</v>
      </c>
      <c r="B14" s="4">
        <v>9929</v>
      </c>
      <c r="C14" s="3" t="s">
        <v>46</v>
      </c>
      <c r="D14" s="3" t="s">
        <v>47</v>
      </c>
      <c r="E14" s="5">
        <v>28248</v>
      </c>
    </row>
    <row r="15" spans="1:5" x14ac:dyDescent="0.25">
      <c r="A15" s="3">
        <f t="shared" si="0"/>
        <v>14</v>
      </c>
      <c r="B15" s="4">
        <v>9936</v>
      </c>
      <c r="C15" s="3" t="s">
        <v>48</v>
      </c>
      <c r="D15" s="3" t="s">
        <v>49</v>
      </c>
      <c r="E15" s="5">
        <v>28479</v>
      </c>
    </row>
    <row r="16" spans="1:5" x14ac:dyDescent="0.25">
      <c r="A16" s="3">
        <f t="shared" si="0"/>
        <v>15</v>
      </c>
      <c r="B16" s="4">
        <v>9944</v>
      </c>
      <c r="C16" s="3" t="s">
        <v>50</v>
      </c>
      <c r="D16" s="3" t="s">
        <v>51</v>
      </c>
      <c r="E16" s="5">
        <v>28529</v>
      </c>
    </row>
    <row r="17" spans="1:5" x14ac:dyDescent="0.25">
      <c r="A17" s="3">
        <f t="shared" si="0"/>
        <v>16</v>
      </c>
      <c r="B17" s="4">
        <v>9919</v>
      </c>
      <c r="C17" s="3" t="s">
        <v>52</v>
      </c>
      <c r="D17" s="3" t="s">
        <v>53</v>
      </c>
      <c r="E17" s="5">
        <v>28539</v>
      </c>
    </row>
    <row r="18" spans="1:5" x14ac:dyDescent="0.25">
      <c r="A18" s="3">
        <f t="shared" si="0"/>
        <v>17</v>
      </c>
      <c r="B18" s="4">
        <v>9968</v>
      </c>
      <c r="C18" s="3" t="s">
        <v>54</v>
      </c>
      <c r="D18" s="3" t="s">
        <v>55</v>
      </c>
      <c r="E18" s="5">
        <v>28554</v>
      </c>
    </row>
    <row r="19" spans="1:5" x14ac:dyDescent="0.25">
      <c r="A19" s="3">
        <f t="shared" si="0"/>
        <v>18</v>
      </c>
      <c r="B19" s="4">
        <v>9972</v>
      </c>
      <c r="C19" s="3" t="s">
        <v>56</v>
      </c>
      <c r="D19" s="3" t="s">
        <v>57</v>
      </c>
      <c r="E19" s="5">
        <v>28600</v>
      </c>
    </row>
    <row r="20" spans="1:5" x14ac:dyDescent="0.25">
      <c r="A20" s="3">
        <f t="shared" si="0"/>
        <v>19</v>
      </c>
      <c r="B20" s="4">
        <v>9952</v>
      </c>
      <c r="C20" s="3" t="s">
        <v>58</v>
      </c>
      <c r="D20" s="3" t="s">
        <v>59</v>
      </c>
      <c r="E20" s="5">
        <v>28992</v>
      </c>
    </row>
    <row r="21" spans="1:5" x14ac:dyDescent="0.25">
      <c r="A21" s="3">
        <f t="shared" si="0"/>
        <v>20</v>
      </c>
      <c r="B21" s="4">
        <v>9921</v>
      </c>
      <c r="C21" s="3" t="s">
        <v>60</v>
      </c>
      <c r="D21" s="3" t="s">
        <v>61</v>
      </c>
      <c r="E21" s="5">
        <v>29296</v>
      </c>
    </row>
    <row r="22" spans="1:5" x14ac:dyDescent="0.25">
      <c r="A22" s="3">
        <f t="shared" si="0"/>
        <v>21</v>
      </c>
      <c r="B22" s="4">
        <v>9940</v>
      </c>
      <c r="C22" s="3" t="s">
        <v>62</v>
      </c>
      <c r="D22" s="3" t="s">
        <v>63</v>
      </c>
      <c r="E22" s="5">
        <v>29308</v>
      </c>
    </row>
    <row r="23" spans="1:5" x14ac:dyDescent="0.25">
      <c r="A23" s="3">
        <f t="shared" si="0"/>
        <v>22</v>
      </c>
      <c r="B23" s="4">
        <v>9953</v>
      </c>
      <c r="C23" s="3" t="s">
        <v>64</v>
      </c>
      <c r="D23" s="3" t="s">
        <v>65</v>
      </c>
      <c r="E23" s="5">
        <v>29377</v>
      </c>
    </row>
    <row r="24" spans="1:5" x14ac:dyDescent="0.25">
      <c r="A24" s="3">
        <f t="shared" si="0"/>
        <v>23</v>
      </c>
      <c r="B24" s="4">
        <v>9933</v>
      </c>
      <c r="C24" s="3" t="s">
        <v>66</v>
      </c>
      <c r="D24" s="3" t="s">
        <v>67</v>
      </c>
      <c r="E24" s="5">
        <v>29467</v>
      </c>
    </row>
    <row r="25" spans="1:5" x14ac:dyDescent="0.25">
      <c r="A25" s="3">
        <f t="shared" si="0"/>
        <v>24</v>
      </c>
      <c r="B25" s="4">
        <v>9980</v>
      </c>
      <c r="C25" s="3" t="s">
        <v>68</v>
      </c>
      <c r="D25" s="3" t="s">
        <v>69</v>
      </c>
      <c r="E25" s="5">
        <v>29565</v>
      </c>
    </row>
    <row r="26" spans="1:5" x14ac:dyDescent="0.25">
      <c r="A26" s="3">
        <f t="shared" si="0"/>
        <v>25</v>
      </c>
      <c r="B26" s="4">
        <v>9977</v>
      </c>
      <c r="C26" s="3" t="s">
        <v>70</v>
      </c>
      <c r="D26" s="3" t="s">
        <v>71</v>
      </c>
      <c r="E26" s="5">
        <v>29783</v>
      </c>
    </row>
    <row r="27" spans="1:5" x14ac:dyDescent="0.25">
      <c r="A27" s="3">
        <f t="shared" si="0"/>
        <v>26</v>
      </c>
      <c r="B27" s="4">
        <v>9954</v>
      </c>
      <c r="C27" s="3" t="s">
        <v>72</v>
      </c>
      <c r="D27" s="3" t="s">
        <v>73</v>
      </c>
      <c r="E27" s="5">
        <v>29784</v>
      </c>
    </row>
    <row r="28" spans="1:5" x14ac:dyDescent="0.25">
      <c r="A28" s="3">
        <f t="shared" si="0"/>
        <v>27</v>
      </c>
      <c r="B28" s="4">
        <v>9962</v>
      </c>
      <c r="C28" s="3" t="s">
        <v>74</v>
      </c>
      <c r="D28" s="3" t="s">
        <v>75</v>
      </c>
      <c r="E28" s="5">
        <v>30243</v>
      </c>
    </row>
    <row r="29" spans="1:5" x14ac:dyDescent="0.25">
      <c r="A29" s="3">
        <f t="shared" si="0"/>
        <v>28</v>
      </c>
      <c r="B29" s="4">
        <v>9949</v>
      </c>
      <c r="C29" s="3" t="s">
        <v>76</v>
      </c>
      <c r="D29" s="3" t="s">
        <v>77</v>
      </c>
      <c r="E29" s="5">
        <v>30319</v>
      </c>
    </row>
    <row r="30" spans="1:5" x14ac:dyDescent="0.25">
      <c r="A30" s="3">
        <f t="shared" si="0"/>
        <v>29</v>
      </c>
      <c r="B30" s="4">
        <v>9927</v>
      </c>
      <c r="C30" s="3" t="s">
        <v>78</v>
      </c>
      <c r="D30" s="3" t="s">
        <v>79</v>
      </c>
      <c r="E30" s="5">
        <v>30378</v>
      </c>
    </row>
    <row r="31" spans="1:5" x14ac:dyDescent="0.25">
      <c r="A31" s="3">
        <f t="shared" si="0"/>
        <v>30</v>
      </c>
      <c r="B31" s="4">
        <v>9973</v>
      </c>
      <c r="C31" s="3" t="s">
        <v>80</v>
      </c>
      <c r="D31" s="3" t="s">
        <v>81</v>
      </c>
      <c r="E31" s="5">
        <v>30395</v>
      </c>
    </row>
    <row r="32" spans="1:5" x14ac:dyDescent="0.25">
      <c r="A32" s="3">
        <f t="shared" si="0"/>
        <v>31</v>
      </c>
      <c r="B32" s="4">
        <v>9958</v>
      </c>
      <c r="C32" s="3" t="s">
        <v>82</v>
      </c>
      <c r="D32" s="3" t="s">
        <v>83</v>
      </c>
      <c r="E32" s="5">
        <v>30519</v>
      </c>
    </row>
    <row r="33" spans="1:5" x14ac:dyDescent="0.25">
      <c r="A33" s="3">
        <f t="shared" si="0"/>
        <v>32</v>
      </c>
      <c r="B33" s="4">
        <v>9924</v>
      </c>
      <c r="C33" s="3" t="s">
        <v>84</v>
      </c>
      <c r="D33" s="3" t="s">
        <v>85</v>
      </c>
      <c r="E33" s="5">
        <v>30688</v>
      </c>
    </row>
    <row r="34" spans="1:5" x14ac:dyDescent="0.25">
      <c r="A34" s="3">
        <f t="shared" ref="A34:A65" si="1">ROW()-1</f>
        <v>33</v>
      </c>
      <c r="B34" s="4">
        <v>9943</v>
      </c>
      <c r="C34" s="3" t="s">
        <v>86</v>
      </c>
      <c r="D34" s="3" t="s">
        <v>87</v>
      </c>
      <c r="E34" s="5">
        <v>30706</v>
      </c>
    </row>
    <row r="35" spans="1:5" x14ac:dyDescent="0.25">
      <c r="A35" s="3">
        <f t="shared" si="1"/>
        <v>34</v>
      </c>
      <c r="B35" s="4">
        <v>9984</v>
      </c>
      <c r="C35" s="3" t="s">
        <v>88</v>
      </c>
      <c r="D35" s="3" t="s">
        <v>89</v>
      </c>
      <c r="E35" s="5">
        <v>30813</v>
      </c>
    </row>
    <row r="36" spans="1:5" x14ac:dyDescent="0.25">
      <c r="A36" s="3">
        <f t="shared" si="1"/>
        <v>35</v>
      </c>
      <c r="B36" s="4">
        <v>9951</v>
      </c>
      <c r="C36" s="3" t="s">
        <v>90</v>
      </c>
      <c r="D36" s="3" t="s">
        <v>91</v>
      </c>
      <c r="E36" s="5">
        <v>30816</v>
      </c>
    </row>
    <row r="37" spans="1:5" x14ac:dyDescent="0.25">
      <c r="A37" s="3">
        <f t="shared" si="1"/>
        <v>36</v>
      </c>
      <c r="B37" s="4">
        <v>9905</v>
      </c>
      <c r="C37" s="3" t="s">
        <v>92</v>
      </c>
      <c r="D37" s="3" t="s">
        <v>93</v>
      </c>
      <c r="E37" s="5">
        <v>30823</v>
      </c>
    </row>
    <row r="38" spans="1:5" x14ac:dyDescent="0.25">
      <c r="A38" s="3">
        <f t="shared" si="1"/>
        <v>37</v>
      </c>
      <c r="B38" s="4">
        <v>9955</v>
      </c>
      <c r="C38" s="3" t="s">
        <v>94</v>
      </c>
      <c r="D38" s="3" t="s">
        <v>95</v>
      </c>
      <c r="E38" s="5">
        <v>31031</v>
      </c>
    </row>
    <row r="39" spans="1:5" x14ac:dyDescent="0.25">
      <c r="A39" s="3">
        <f t="shared" si="1"/>
        <v>38</v>
      </c>
      <c r="B39" s="4">
        <v>9903</v>
      </c>
      <c r="C39" s="3" t="s">
        <v>96</v>
      </c>
      <c r="D39" s="3" t="s">
        <v>97</v>
      </c>
      <c r="E39" s="5">
        <v>31094</v>
      </c>
    </row>
    <row r="40" spans="1:5" x14ac:dyDescent="0.25">
      <c r="A40" s="3">
        <f t="shared" si="1"/>
        <v>39</v>
      </c>
      <c r="B40" s="4">
        <v>9930</v>
      </c>
      <c r="C40" s="3" t="s">
        <v>98</v>
      </c>
      <c r="D40" s="3" t="s">
        <v>99</v>
      </c>
      <c r="E40" s="5">
        <v>31221</v>
      </c>
    </row>
    <row r="41" spans="1:5" x14ac:dyDescent="0.25">
      <c r="A41" s="3">
        <f t="shared" si="1"/>
        <v>40</v>
      </c>
      <c r="B41" s="4">
        <v>9985</v>
      </c>
      <c r="C41" s="3" t="s">
        <v>100</v>
      </c>
      <c r="D41" s="3" t="s">
        <v>101</v>
      </c>
      <c r="E41" s="5">
        <v>31397</v>
      </c>
    </row>
    <row r="42" spans="1:5" x14ac:dyDescent="0.25">
      <c r="A42" s="3">
        <f t="shared" si="1"/>
        <v>41</v>
      </c>
      <c r="B42" s="4">
        <v>9947</v>
      </c>
      <c r="C42" s="3" t="s">
        <v>102</v>
      </c>
      <c r="D42" s="3" t="s">
        <v>103</v>
      </c>
      <c r="E42" s="5">
        <v>31462</v>
      </c>
    </row>
    <row r="43" spans="1:5" x14ac:dyDescent="0.25">
      <c r="A43" s="3">
        <f t="shared" si="1"/>
        <v>42</v>
      </c>
      <c r="B43" s="4">
        <v>9910</v>
      </c>
      <c r="C43" s="3" t="s">
        <v>104</v>
      </c>
      <c r="D43" s="3" t="s">
        <v>105</v>
      </c>
      <c r="E43" s="5">
        <v>31539</v>
      </c>
    </row>
    <row r="44" spans="1:5" x14ac:dyDescent="0.25">
      <c r="A44" s="3">
        <f t="shared" si="1"/>
        <v>43</v>
      </c>
      <c r="B44" s="4">
        <v>9976</v>
      </c>
      <c r="C44" s="3" t="s">
        <v>106</v>
      </c>
      <c r="D44" s="3" t="s">
        <v>107</v>
      </c>
      <c r="E44" s="5">
        <v>31578</v>
      </c>
    </row>
    <row r="45" spans="1:5" x14ac:dyDescent="0.25">
      <c r="A45" s="3">
        <f t="shared" si="1"/>
        <v>44</v>
      </c>
      <c r="B45" s="4">
        <v>9908</v>
      </c>
      <c r="C45" s="3" t="s">
        <v>108</v>
      </c>
      <c r="D45" s="3" t="s">
        <v>109</v>
      </c>
      <c r="E45" s="5">
        <v>31626</v>
      </c>
    </row>
    <row r="46" spans="1:5" x14ac:dyDescent="0.25">
      <c r="A46" s="3">
        <f t="shared" si="1"/>
        <v>45</v>
      </c>
      <c r="B46" s="4">
        <v>9965</v>
      </c>
      <c r="C46" s="3" t="s">
        <v>110</v>
      </c>
      <c r="D46" s="3" t="s">
        <v>111</v>
      </c>
      <c r="E46" s="5">
        <v>31643</v>
      </c>
    </row>
    <row r="47" spans="1:5" x14ac:dyDescent="0.25">
      <c r="A47" s="3">
        <f t="shared" si="1"/>
        <v>46</v>
      </c>
      <c r="B47" s="4">
        <v>9918</v>
      </c>
      <c r="C47" s="3" t="s">
        <v>112</v>
      </c>
      <c r="D47" s="3" t="s">
        <v>113</v>
      </c>
      <c r="E47" s="5">
        <v>31789</v>
      </c>
    </row>
    <row r="48" spans="1:5" x14ac:dyDescent="0.25">
      <c r="A48" s="3">
        <f t="shared" si="1"/>
        <v>47</v>
      </c>
      <c r="B48" s="4">
        <v>9960</v>
      </c>
      <c r="C48" s="3" t="s">
        <v>114</v>
      </c>
      <c r="D48" s="3" t="s">
        <v>115</v>
      </c>
      <c r="E48" s="5">
        <v>31795</v>
      </c>
    </row>
    <row r="49" spans="1:5" x14ac:dyDescent="0.25">
      <c r="A49" s="3">
        <f t="shared" si="1"/>
        <v>48</v>
      </c>
      <c r="B49" s="4">
        <v>9948</v>
      </c>
      <c r="C49" s="3" t="s">
        <v>116</v>
      </c>
      <c r="D49" s="3" t="s">
        <v>117</v>
      </c>
      <c r="E49" s="5">
        <v>31902</v>
      </c>
    </row>
    <row r="50" spans="1:5" x14ac:dyDescent="0.25">
      <c r="A50" s="3">
        <f t="shared" si="1"/>
        <v>49</v>
      </c>
      <c r="B50" s="4">
        <v>9978</v>
      </c>
      <c r="C50" s="3" t="s">
        <v>118</v>
      </c>
      <c r="D50" s="3" t="s">
        <v>119</v>
      </c>
      <c r="E50" s="5">
        <v>31914</v>
      </c>
    </row>
    <row r="51" spans="1:5" x14ac:dyDescent="0.25">
      <c r="A51" s="3">
        <f t="shared" si="1"/>
        <v>50</v>
      </c>
      <c r="B51" s="4">
        <v>9963</v>
      </c>
      <c r="C51" s="3" t="s">
        <v>120</v>
      </c>
      <c r="D51" s="3" t="s">
        <v>121</v>
      </c>
      <c r="E51" s="5">
        <v>32252</v>
      </c>
    </row>
    <row r="52" spans="1:5" x14ac:dyDescent="0.25">
      <c r="A52" s="3">
        <f t="shared" si="1"/>
        <v>51</v>
      </c>
      <c r="B52" s="4">
        <v>9938</v>
      </c>
      <c r="C52" s="3" t="s">
        <v>122</v>
      </c>
      <c r="D52" s="3" t="s">
        <v>123</v>
      </c>
      <c r="E52" s="5">
        <v>32285</v>
      </c>
    </row>
    <row r="53" spans="1:5" x14ac:dyDescent="0.25">
      <c r="A53" s="3">
        <f t="shared" si="1"/>
        <v>52</v>
      </c>
      <c r="B53" s="4">
        <v>9959</v>
      </c>
      <c r="C53" s="3" t="s">
        <v>124</v>
      </c>
      <c r="D53" s="3" t="s">
        <v>125</v>
      </c>
      <c r="E53" s="5">
        <v>32598</v>
      </c>
    </row>
    <row r="54" spans="1:5" x14ac:dyDescent="0.25">
      <c r="A54" s="3">
        <f t="shared" si="1"/>
        <v>53</v>
      </c>
      <c r="B54" s="4">
        <v>9983</v>
      </c>
      <c r="C54" s="3" t="s">
        <v>126</v>
      </c>
      <c r="D54" s="3" t="s">
        <v>127</v>
      </c>
      <c r="E54" s="5">
        <v>32673</v>
      </c>
    </row>
    <row r="55" spans="1:5" x14ac:dyDescent="0.25">
      <c r="A55" s="3">
        <f t="shared" si="1"/>
        <v>54</v>
      </c>
      <c r="B55" s="4">
        <v>9969</v>
      </c>
      <c r="C55" s="3" t="s">
        <v>128</v>
      </c>
      <c r="D55" s="3" t="s">
        <v>129</v>
      </c>
      <c r="E55" s="5">
        <v>32721</v>
      </c>
    </row>
    <row r="56" spans="1:5" x14ac:dyDescent="0.25">
      <c r="A56" s="3">
        <f t="shared" si="1"/>
        <v>55</v>
      </c>
      <c r="B56" s="4">
        <v>9979</v>
      </c>
      <c r="C56" s="3" t="s">
        <v>130</v>
      </c>
      <c r="D56" s="3" t="s">
        <v>131</v>
      </c>
      <c r="E56" s="5">
        <v>32735</v>
      </c>
    </row>
    <row r="57" spans="1:5" x14ac:dyDescent="0.25">
      <c r="A57" s="3">
        <f t="shared" si="1"/>
        <v>56</v>
      </c>
      <c r="B57" s="4">
        <v>9915</v>
      </c>
      <c r="C57" s="3" t="s">
        <v>132</v>
      </c>
      <c r="D57" s="3" t="s">
        <v>133</v>
      </c>
      <c r="E57" s="5">
        <v>32753</v>
      </c>
    </row>
    <row r="58" spans="1:5" x14ac:dyDescent="0.25">
      <c r="A58" s="3">
        <f t="shared" si="1"/>
        <v>57</v>
      </c>
      <c r="B58" s="4">
        <v>9922</v>
      </c>
      <c r="C58" s="3" t="s">
        <v>134</v>
      </c>
      <c r="D58" s="3" t="s">
        <v>135</v>
      </c>
      <c r="E58" s="5">
        <v>32815</v>
      </c>
    </row>
    <row r="59" spans="1:5" x14ac:dyDescent="0.25">
      <c r="A59" s="3">
        <f t="shared" si="1"/>
        <v>58</v>
      </c>
      <c r="B59" s="4">
        <v>9917</v>
      </c>
      <c r="C59" s="3" t="s">
        <v>136</v>
      </c>
      <c r="D59" s="3" t="s">
        <v>137</v>
      </c>
      <c r="E59" s="5">
        <v>32894</v>
      </c>
    </row>
    <row r="60" spans="1:5" x14ac:dyDescent="0.25">
      <c r="A60" s="3">
        <f t="shared" si="1"/>
        <v>59</v>
      </c>
      <c r="B60" s="4">
        <v>9950</v>
      </c>
      <c r="C60" s="3" t="s">
        <v>138</v>
      </c>
      <c r="D60" s="3" t="s">
        <v>139</v>
      </c>
      <c r="E60" s="5">
        <v>33764</v>
      </c>
    </row>
    <row r="61" spans="1:5" x14ac:dyDescent="0.25">
      <c r="A61" s="3">
        <f t="shared" si="1"/>
        <v>60</v>
      </c>
      <c r="B61" s="4">
        <v>9935</v>
      </c>
      <c r="C61" s="3" t="s">
        <v>140</v>
      </c>
      <c r="D61" s="3" t="s">
        <v>141</v>
      </c>
      <c r="E61" s="5">
        <v>33859</v>
      </c>
    </row>
    <row r="62" spans="1:5" x14ac:dyDescent="0.25">
      <c r="A62" s="3">
        <f t="shared" si="1"/>
        <v>61</v>
      </c>
      <c r="B62" s="4">
        <v>9925</v>
      </c>
      <c r="C62" s="3" t="s">
        <v>142</v>
      </c>
      <c r="D62" s="3" t="s">
        <v>143</v>
      </c>
      <c r="E62" s="5">
        <v>33884</v>
      </c>
    </row>
    <row r="63" spans="1:5" x14ac:dyDescent="0.25">
      <c r="A63" s="3">
        <f t="shared" si="1"/>
        <v>62</v>
      </c>
      <c r="B63" s="4">
        <v>9932</v>
      </c>
      <c r="C63" s="3" t="s">
        <v>144</v>
      </c>
      <c r="D63" s="3" t="s">
        <v>145</v>
      </c>
      <c r="E63" s="5">
        <v>34189</v>
      </c>
    </row>
    <row r="64" spans="1:5" x14ac:dyDescent="0.25">
      <c r="A64" s="3">
        <f t="shared" si="1"/>
        <v>63</v>
      </c>
      <c r="B64" s="4">
        <v>9901</v>
      </c>
      <c r="C64" s="3" t="s">
        <v>146</v>
      </c>
      <c r="D64" s="3" t="s">
        <v>147</v>
      </c>
      <c r="E64" s="5">
        <v>34344</v>
      </c>
    </row>
    <row r="65" spans="1:5" x14ac:dyDescent="0.25">
      <c r="A65" s="3">
        <f t="shared" si="1"/>
        <v>64</v>
      </c>
      <c r="B65" s="4">
        <v>9937</v>
      </c>
      <c r="C65" s="3" t="s">
        <v>148</v>
      </c>
      <c r="D65" s="3" t="s">
        <v>149</v>
      </c>
      <c r="E65" s="5">
        <v>34367</v>
      </c>
    </row>
    <row r="66" spans="1:5" x14ac:dyDescent="0.25">
      <c r="A66" s="3">
        <f t="shared" ref="A66:A86" si="2">ROW()-1</f>
        <v>65</v>
      </c>
      <c r="B66" s="4">
        <v>9934</v>
      </c>
      <c r="C66" s="3" t="s">
        <v>150</v>
      </c>
      <c r="D66" s="3" t="s">
        <v>151</v>
      </c>
      <c r="E66" s="5">
        <v>34373</v>
      </c>
    </row>
    <row r="67" spans="1:5" x14ac:dyDescent="0.25">
      <c r="A67" s="3">
        <f t="shared" si="2"/>
        <v>66</v>
      </c>
      <c r="B67" s="4">
        <v>9906</v>
      </c>
      <c r="C67" s="3" t="s">
        <v>152</v>
      </c>
      <c r="D67" s="3" t="s">
        <v>153</v>
      </c>
      <c r="E67" s="5">
        <v>34566</v>
      </c>
    </row>
    <row r="68" spans="1:5" x14ac:dyDescent="0.25">
      <c r="A68" s="3">
        <f t="shared" si="2"/>
        <v>67</v>
      </c>
      <c r="B68" s="4">
        <v>9945</v>
      </c>
      <c r="C68" s="3" t="s">
        <v>154</v>
      </c>
      <c r="D68" s="3" t="s">
        <v>155</v>
      </c>
      <c r="E68" s="5">
        <v>34604</v>
      </c>
    </row>
    <row r="69" spans="1:5" x14ac:dyDescent="0.25">
      <c r="A69" s="3">
        <f t="shared" si="2"/>
        <v>68</v>
      </c>
      <c r="B69" s="4">
        <v>9926</v>
      </c>
      <c r="C69" s="3" t="s">
        <v>156</v>
      </c>
      <c r="D69" s="3" t="s">
        <v>157</v>
      </c>
      <c r="E69" s="5">
        <v>34794</v>
      </c>
    </row>
    <row r="70" spans="1:5" x14ac:dyDescent="0.25">
      <c r="A70" s="3">
        <f t="shared" si="2"/>
        <v>69</v>
      </c>
      <c r="B70" s="4">
        <v>9942</v>
      </c>
      <c r="C70" s="3" t="s">
        <v>158</v>
      </c>
      <c r="D70" s="3" t="s">
        <v>159</v>
      </c>
      <c r="E70" s="5">
        <v>34831</v>
      </c>
    </row>
    <row r="71" spans="1:5" x14ac:dyDescent="0.25">
      <c r="A71" s="3">
        <f t="shared" si="2"/>
        <v>70</v>
      </c>
      <c r="B71" s="4">
        <v>9971</v>
      </c>
      <c r="C71" s="3" t="s">
        <v>160</v>
      </c>
      <c r="D71" s="3" t="s">
        <v>161</v>
      </c>
      <c r="E71" s="5">
        <v>35133</v>
      </c>
    </row>
    <row r="72" spans="1:5" x14ac:dyDescent="0.25">
      <c r="A72" s="3">
        <f t="shared" si="2"/>
        <v>71</v>
      </c>
      <c r="B72" s="4">
        <v>9907</v>
      </c>
      <c r="C72" s="3" t="s">
        <v>162</v>
      </c>
      <c r="D72" s="3" t="s">
        <v>163</v>
      </c>
      <c r="E72" s="5">
        <v>35218</v>
      </c>
    </row>
    <row r="73" spans="1:5" x14ac:dyDescent="0.25">
      <c r="A73" s="3">
        <f t="shared" si="2"/>
        <v>72</v>
      </c>
      <c r="B73" s="4">
        <v>9941</v>
      </c>
      <c r="C73" s="3" t="s">
        <v>164</v>
      </c>
      <c r="D73" s="3" t="s">
        <v>165</v>
      </c>
      <c r="E73" s="5">
        <v>35255</v>
      </c>
    </row>
    <row r="74" spans="1:5" x14ac:dyDescent="0.25">
      <c r="A74" s="3">
        <f t="shared" si="2"/>
        <v>73</v>
      </c>
      <c r="B74" s="4">
        <v>9982</v>
      </c>
      <c r="C74" s="3" t="s">
        <v>166</v>
      </c>
      <c r="D74" s="3" t="s">
        <v>167</v>
      </c>
      <c r="E74" s="5">
        <v>35264</v>
      </c>
    </row>
    <row r="75" spans="1:5" x14ac:dyDescent="0.25">
      <c r="A75" s="3">
        <f t="shared" si="2"/>
        <v>74</v>
      </c>
      <c r="B75" s="4">
        <v>9916</v>
      </c>
      <c r="C75" s="3" t="s">
        <v>168</v>
      </c>
      <c r="D75" s="3" t="s">
        <v>169</v>
      </c>
      <c r="E75" s="5">
        <v>35811</v>
      </c>
    </row>
    <row r="76" spans="1:5" x14ac:dyDescent="0.25">
      <c r="A76" s="3">
        <f t="shared" si="2"/>
        <v>75</v>
      </c>
      <c r="B76" s="4">
        <v>9928</v>
      </c>
      <c r="C76" s="3" t="s">
        <v>170</v>
      </c>
      <c r="D76" s="3" t="s">
        <v>171</v>
      </c>
      <c r="E76" s="5">
        <v>35861</v>
      </c>
    </row>
    <row r="77" spans="1:5" x14ac:dyDescent="0.25">
      <c r="A77" s="3">
        <f t="shared" si="2"/>
        <v>76</v>
      </c>
      <c r="B77" s="4">
        <v>9956</v>
      </c>
      <c r="C77" s="3" t="s">
        <v>172</v>
      </c>
      <c r="D77" s="3" t="s">
        <v>173</v>
      </c>
      <c r="E77" s="5">
        <v>35936</v>
      </c>
    </row>
    <row r="78" spans="1:5" x14ac:dyDescent="0.25">
      <c r="A78" s="3">
        <f t="shared" si="2"/>
        <v>77</v>
      </c>
      <c r="B78" s="4">
        <v>9967</v>
      </c>
      <c r="C78" s="3" t="s">
        <v>174</v>
      </c>
      <c r="D78" s="3" t="s">
        <v>175</v>
      </c>
      <c r="E78" s="5">
        <v>36131</v>
      </c>
    </row>
    <row r="79" spans="1:5" x14ac:dyDescent="0.25">
      <c r="A79" s="3">
        <f t="shared" si="2"/>
        <v>78</v>
      </c>
      <c r="B79" s="4">
        <v>9913</v>
      </c>
      <c r="C79" s="3" t="s">
        <v>176</v>
      </c>
      <c r="D79" s="3" t="s">
        <v>177</v>
      </c>
      <c r="E79" s="5">
        <v>36163</v>
      </c>
    </row>
    <row r="80" spans="1:5" x14ac:dyDescent="0.25">
      <c r="A80" s="3">
        <f t="shared" si="2"/>
        <v>79</v>
      </c>
      <c r="B80" s="4">
        <v>9904</v>
      </c>
      <c r="C80" s="3" t="s">
        <v>178</v>
      </c>
      <c r="D80" s="3" t="s">
        <v>179</v>
      </c>
      <c r="E80" s="5">
        <v>36422</v>
      </c>
    </row>
    <row r="81" spans="1:7" x14ac:dyDescent="0.25">
      <c r="A81" s="3">
        <f t="shared" si="2"/>
        <v>80</v>
      </c>
      <c r="B81" s="4">
        <v>9914</v>
      </c>
      <c r="C81" s="3" t="s">
        <v>180</v>
      </c>
      <c r="D81" s="3" t="s">
        <v>181</v>
      </c>
      <c r="E81" s="5">
        <v>36430</v>
      </c>
    </row>
    <row r="82" spans="1:7" x14ac:dyDescent="0.25">
      <c r="A82" s="3">
        <f t="shared" si="2"/>
        <v>81</v>
      </c>
      <c r="B82" s="4">
        <v>9970</v>
      </c>
      <c r="C82" s="3" t="s">
        <v>182</v>
      </c>
      <c r="D82" s="3" t="s">
        <v>183</v>
      </c>
      <c r="E82" s="5">
        <v>36559</v>
      </c>
    </row>
    <row r="83" spans="1:7" x14ac:dyDescent="0.25">
      <c r="A83" s="3">
        <f t="shared" si="2"/>
        <v>82</v>
      </c>
      <c r="B83" s="4">
        <v>9902</v>
      </c>
      <c r="C83" s="3" t="s">
        <v>184</v>
      </c>
      <c r="D83" s="3" t="s">
        <v>185</v>
      </c>
      <c r="E83" s="5">
        <v>36641</v>
      </c>
    </row>
    <row r="84" spans="1:7" x14ac:dyDescent="0.25">
      <c r="A84" s="3">
        <f t="shared" si="2"/>
        <v>83</v>
      </c>
      <c r="B84" s="4">
        <v>9912</v>
      </c>
      <c r="C84" s="3" t="s">
        <v>186</v>
      </c>
      <c r="D84" s="3" t="s">
        <v>187</v>
      </c>
      <c r="E84" s="5">
        <v>36794</v>
      </c>
    </row>
    <row r="85" spans="1:7" x14ac:dyDescent="0.25">
      <c r="A85" s="3">
        <f t="shared" si="2"/>
        <v>84</v>
      </c>
      <c r="B85" s="4">
        <v>9909</v>
      </c>
      <c r="C85" s="3" t="s">
        <v>188</v>
      </c>
      <c r="D85" s="3" t="s">
        <v>189</v>
      </c>
      <c r="E85" s="5">
        <v>36803</v>
      </c>
    </row>
    <row r="86" spans="1:7" x14ac:dyDescent="0.25">
      <c r="A86" s="3">
        <f t="shared" si="2"/>
        <v>85</v>
      </c>
      <c r="B86" s="4">
        <v>9946</v>
      </c>
      <c r="C86" s="3" t="s">
        <v>190</v>
      </c>
      <c r="D86" s="3" t="s">
        <v>191</v>
      </c>
      <c r="E86" s="5">
        <v>36860</v>
      </c>
    </row>
    <row r="89" spans="1:7" x14ac:dyDescent="0.25">
      <c r="G89" s="2"/>
    </row>
    <row r="90" spans="1:7" x14ac:dyDescent="0.25">
      <c r="G90" s="2"/>
    </row>
  </sheetData>
  <autoFilter ref="A1:E90" xr:uid="{F317F2BB-4D19-4523-B00D-A5E74559E131}"/>
  <sortState xmlns:xlrd2="http://schemas.microsoft.com/office/spreadsheetml/2017/richdata2" ref="A2:E1048576">
    <sortCondition ref="E2:E1048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BF8C-9F04-46F1-8697-7E2A82E0B6D2}">
  <dimension ref="A1:G304"/>
  <sheetViews>
    <sheetView zoomScale="115" zoomScaleNormal="115" workbookViewId="0">
      <pane ySplit="1" topLeftCell="A94" activePane="bottomLeft" state="frozen"/>
      <selection pane="bottomLeft" activeCell="G113" sqref="G113:I118"/>
    </sheetView>
  </sheetViews>
  <sheetFormatPr defaultRowHeight="15" x14ac:dyDescent="0.25"/>
  <cols>
    <col min="1" max="3" width="11.5703125" bestFit="1" customWidth="1"/>
    <col min="4" max="4" width="15.7109375" bestFit="1" customWidth="1"/>
    <col min="7" max="7" width="30.85546875" customWidth="1"/>
  </cols>
  <sheetData>
    <row r="1" spans="1:4" x14ac:dyDescent="0.25">
      <c r="A1" t="s">
        <v>11</v>
      </c>
      <c r="B1" t="s">
        <v>192</v>
      </c>
      <c r="C1" t="s">
        <v>193</v>
      </c>
      <c r="D1" t="s">
        <v>194</v>
      </c>
    </row>
    <row r="2" spans="1:4" x14ac:dyDescent="0.25">
      <c r="A2">
        <v>9973</v>
      </c>
      <c r="B2" s="1">
        <v>43833</v>
      </c>
      <c r="C2">
        <v>6073.92</v>
      </c>
      <c r="D2" t="s">
        <v>195</v>
      </c>
    </row>
    <row r="3" spans="1:4" x14ac:dyDescent="0.25">
      <c r="A3">
        <v>9973</v>
      </c>
      <c r="B3" s="1">
        <v>43835</v>
      </c>
      <c r="C3">
        <v>7938.94</v>
      </c>
      <c r="D3" t="s">
        <v>196</v>
      </c>
    </row>
    <row r="4" spans="1:4" x14ac:dyDescent="0.25">
      <c r="A4">
        <v>9973</v>
      </c>
      <c r="B4" s="1">
        <v>43953</v>
      </c>
      <c r="C4">
        <v>6270.31</v>
      </c>
      <c r="D4" t="s">
        <v>195</v>
      </c>
    </row>
    <row r="5" spans="1:4" x14ac:dyDescent="0.25">
      <c r="A5">
        <v>9973</v>
      </c>
      <c r="B5" s="1">
        <v>43954</v>
      </c>
      <c r="C5">
        <v>9847.7999999999993</v>
      </c>
      <c r="D5" t="s">
        <v>195</v>
      </c>
    </row>
    <row r="6" spans="1:4" x14ac:dyDescent="0.25">
      <c r="A6">
        <v>9973</v>
      </c>
      <c r="B6" s="1">
        <v>43955</v>
      </c>
      <c r="C6">
        <v>6595.25</v>
      </c>
      <c r="D6" t="s">
        <v>195</v>
      </c>
    </row>
    <row r="7" spans="1:4" x14ac:dyDescent="0.25">
      <c r="A7">
        <v>9973</v>
      </c>
      <c r="B7" s="1">
        <v>43984</v>
      </c>
      <c r="C7">
        <v>8085.15</v>
      </c>
      <c r="D7" t="s">
        <v>195</v>
      </c>
    </row>
    <row r="8" spans="1:4" x14ac:dyDescent="0.25">
      <c r="A8">
        <v>9973</v>
      </c>
      <c r="B8" s="1">
        <v>44016</v>
      </c>
      <c r="C8">
        <v>9046.7900000000009</v>
      </c>
      <c r="D8" t="s">
        <v>195</v>
      </c>
    </row>
    <row r="9" spans="1:4" x14ac:dyDescent="0.25">
      <c r="A9">
        <v>9973</v>
      </c>
      <c r="B9" s="1">
        <v>44017</v>
      </c>
      <c r="C9">
        <v>6592.43</v>
      </c>
      <c r="D9" t="s">
        <v>195</v>
      </c>
    </row>
    <row r="10" spans="1:4" x14ac:dyDescent="0.25">
      <c r="A10">
        <v>9973</v>
      </c>
      <c r="B10" s="1">
        <v>44018</v>
      </c>
      <c r="C10">
        <v>8633.84</v>
      </c>
      <c r="D10" t="s">
        <v>195</v>
      </c>
    </row>
    <row r="11" spans="1:4" x14ac:dyDescent="0.25">
      <c r="A11">
        <v>9973</v>
      </c>
      <c r="B11" s="1">
        <v>44105</v>
      </c>
      <c r="C11">
        <v>9874.34</v>
      </c>
      <c r="D11" t="s">
        <v>195</v>
      </c>
    </row>
    <row r="12" spans="1:4" x14ac:dyDescent="0.25">
      <c r="A12">
        <v>9973</v>
      </c>
      <c r="B12" s="1">
        <v>44139</v>
      </c>
      <c r="C12">
        <v>6292.25</v>
      </c>
      <c r="D12" t="s">
        <v>195</v>
      </c>
    </row>
    <row r="13" spans="1:4" x14ac:dyDescent="0.25">
      <c r="A13">
        <v>9973</v>
      </c>
      <c r="B13" s="1">
        <v>44140</v>
      </c>
      <c r="C13">
        <v>10000.34</v>
      </c>
      <c r="D13" t="s">
        <v>196</v>
      </c>
    </row>
    <row r="14" spans="1:4" x14ac:dyDescent="0.25">
      <c r="A14">
        <v>9930</v>
      </c>
      <c r="B14" s="1">
        <v>43895</v>
      </c>
      <c r="C14">
        <v>7044.47</v>
      </c>
      <c r="D14" t="s">
        <v>195</v>
      </c>
    </row>
    <row r="15" spans="1:4" x14ac:dyDescent="0.25">
      <c r="A15">
        <v>9930</v>
      </c>
      <c r="B15" s="1">
        <v>43922</v>
      </c>
      <c r="C15">
        <v>6084.07</v>
      </c>
      <c r="D15" t="s">
        <v>195</v>
      </c>
    </row>
    <row r="16" spans="1:4" x14ac:dyDescent="0.25">
      <c r="A16">
        <v>9923</v>
      </c>
      <c r="B16" s="1">
        <v>44076</v>
      </c>
      <c r="C16">
        <v>8028.63</v>
      </c>
      <c r="D16" t="s">
        <v>195</v>
      </c>
    </row>
    <row r="17" spans="1:4" x14ac:dyDescent="0.25">
      <c r="A17">
        <v>9934</v>
      </c>
      <c r="B17" s="1">
        <v>43831</v>
      </c>
      <c r="C17">
        <v>7181.74</v>
      </c>
      <c r="D17" t="s">
        <v>196</v>
      </c>
    </row>
    <row r="18" spans="1:4" x14ac:dyDescent="0.25">
      <c r="A18">
        <v>9934</v>
      </c>
      <c r="B18" s="1">
        <v>43866</v>
      </c>
      <c r="C18">
        <v>8587.11</v>
      </c>
      <c r="D18" t="s">
        <v>195</v>
      </c>
    </row>
    <row r="19" spans="1:4" x14ac:dyDescent="0.25">
      <c r="A19">
        <v>9934</v>
      </c>
      <c r="B19" s="1">
        <v>43925</v>
      </c>
      <c r="C19">
        <v>8757.4</v>
      </c>
      <c r="D19" t="s">
        <v>195</v>
      </c>
    </row>
    <row r="20" spans="1:4" x14ac:dyDescent="0.25">
      <c r="A20">
        <v>9934</v>
      </c>
      <c r="B20" s="1">
        <v>43955</v>
      </c>
      <c r="C20">
        <v>6895.21</v>
      </c>
      <c r="D20" t="s">
        <v>195</v>
      </c>
    </row>
    <row r="21" spans="1:4" x14ac:dyDescent="0.25">
      <c r="A21">
        <v>9934</v>
      </c>
      <c r="B21" s="1">
        <v>44079</v>
      </c>
      <c r="C21">
        <v>8913.7000000000007</v>
      </c>
      <c r="D21" t="s">
        <v>195</v>
      </c>
    </row>
    <row r="22" spans="1:4" x14ac:dyDescent="0.25">
      <c r="A22">
        <v>9934</v>
      </c>
      <c r="B22" s="1">
        <v>44106</v>
      </c>
      <c r="C22">
        <v>7329.09</v>
      </c>
      <c r="D22" t="s">
        <v>195</v>
      </c>
    </row>
    <row r="23" spans="1:4" x14ac:dyDescent="0.25">
      <c r="A23">
        <v>9934</v>
      </c>
      <c r="B23" s="1">
        <v>44109</v>
      </c>
      <c r="C23">
        <v>7541.77</v>
      </c>
      <c r="D23" t="s">
        <v>196</v>
      </c>
    </row>
    <row r="24" spans="1:4" x14ac:dyDescent="0.25">
      <c r="A24">
        <v>9919</v>
      </c>
      <c r="B24" s="1">
        <v>44138</v>
      </c>
      <c r="C24">
        <v>8331.91</v>
      </c>
      <c r="D24" t="s">
        <v>195</v>
      </c>
    </row>
    <row r="25" spans="1:4" x14ac:dyDescent="0.25">
      <c r="A25">
        <v>9941</v>
      </c>
      <c r="B25" s="1">
        <v>43832</v>
      </c>
      <c r="C25">
        <v>9845.36</v>
      </c>
      <c r="D25" t="s">
        <v>196</v>
      </c>
    </row>
    <row r="26" spans="1:4" x14ac:dyDescent="0.25">
      <c r="A26">
        <v>9941</v>
      </c>
      <c r="B26" s="1">
        <v>43834</v>
      </c>
      <c r="C26">
        <v>6929.81</v>
      </c>
      <c r="D26" t="s">
        <v>195</v>
      </c>
    </row>
    <row r="27" spans="1:4" x14ac:dyDescent="0.25">
      <c r="A27">
        <v>9941</v>
      </c>
      <c r="B27" s="1">
        <v>43864</v>
      </c>
      <c r="C27">
        <v>9977.98</v>
      </c>
      <c r="D27" t="s">
        <v>195</v>
      </c>
    </row>
    <row r="28" spans="1:4" x14ac:dyDescent="0.25">
      <c r="A28">
        <v>9924</v>
      </c>
      <c r="B28" s="1">
        <v>43863</v>
      </c>
      <c r="C28">
        <v>8483.59</v>
      </c>
      <c r="D28" t="s">
        <v>195</v>
      </c>
    </row>
    <row r="29" spans="1:4" x14ac:dyDescent="0.25">
      <c r="A29">
        <v>9924</v>
      </c>
      <c r="B29" s="1">
        <v>43864</v>
      </c>
      <c r="C29">
        <v>9066.19</v>
      </c>
      <c r="D29" t="s">
        <v>195</v>
      </c>
    </row>
    <row r="30" spans="1:4" x14ac:dyDescent="0.25">
      <c r="A30">
        <v>9924</v>
      </c>
      <c r="B30" s="1">
        <v>43865</v>
      </c>
      <c r="C30">
        <v>7445.14</v>
      </c>
      <c r="D30" t="s">
        <v>196</v>
      </c>
    </row>
    <row r="31" spans="1:4" x14ac:dyDescent="0.25">
      <c r="A31">
        <v>9924</v>
      </c>
      <c r="B31" s="1">
        <v>43892</v>
      </c>
      <c r="C31">
        <v>8291.57</v>
      </c>
      <c r="D31" t="s">
        <v>195</v>
      </c>
    </row>
    <row r="32" spans="1:4" x14ac:dyDescent="0.25">
      <c r="A32">
        <v>9924</v>
      </c>
      <c r="B32" s="1">
        <v>43984</v>
      </c>
      <c r="C32">
        <v>9319.42</v>
      </c>
      <c r="D32" t="s">
        <v>195</v>
      </c>
    </row>
    <row r="33" spans="1:4" x14ac:dyDescent="0.25">
      <c r="A33">
        <v>9924</v>
      </c>
      <c r="B33" s="1">
        <v>43985</v>
      </c>
      <c r="C33">
        <v>8293.15</v>
      </c>
      <c r="D33" t="s">
        <v>195</v>
      </c>
    </row>
    <row r="34" spans="1:4" x14ac:dyDescent="0.25">
      <c r="A34">
        <v>9924</v>
      </c>
      <c r="B34" s="1">
        <v>43987</v>
      </c>
      <c r="C34">
        <v>9531.09</v>
      </c>
      <c r="D34" t="s">
        <v>195</v>
      </c>
    </row>
    <row r="35" spans="1:4" x14ac:dyDescent="0.25">
      <c r="A35">
        <v>9924</v>
      </c>
      <c r="B35" s="1">
        <v>44046</v>
      </c>
      <c r="C35">
        <v>8575.42</v>
      </c>
      <c r="D35" t="s">
        <v>195</v>
      </c>
    </row>
    <row r="36" spans="1:4" x14ac:dyDescent="0.25">
      <c r="A36">
        <v>9924</v>
      </c>
      <c r="B36" s="1">
        <v>44106</v>
      </c>
      <c r="C36">
        <v>8293.59</v>
      </c>
      <c r="D36" t="s">
        <v>196</v>
      </c>
    </row>
    <row r="37" spans="1:4" x14ac:dyDescent="0.25">
      <c r="A37">
        <v>9924</v>
      </c>
      <c r="B37" s="1">
        <v>44168</v>
      </c>
      <c r="C37">
        <v>7437.9</v>
      </c>
      <c r="D37" t="s">
        <v>195</v>
      </c>
    </row>
    <row r="38" spans="1:4" x14ac:dyDescent="0.25">
      <c r="A38">
        <v>9938</v>
      </c>
      <c r="B38" s="1">
        <v>43831</v>
      </c>
      <c r="C38">
        <v>7392.46</v>
      </c>
      <c r="D38" t="s">
        <v>195</v>
      </c>
    </row>
    <row r="39" spans="1:4" x14ac:dyDescent="0.25">
      <c r="A39">
        <v>9938</v>
      </c>
      <c r="B39" s="1">
        <v>43834</v>
      </c>
      <c r="C39">
        <v>7170.12</v>
      </c>
      <c r="D39" t="s">
        <v>195</v>
      </c>
    </row>
    <row r="40" spans="1:4" x14ac:dyDescent="0.25">
      <c r="A40">
        <v>9938</v>
      </c>
      <c r="B40" s="1">
        <v>44138</v>
      </c>
      <c r="C40">
        <v>9421.02</v>
      </c>
      <c r="D40" t="s">
        <v>195</v>
      </c>
    </row>
    <row r="41" spans="1:4" x14ac:dyDescent="0.25">
      <c r="A41">
        <v>9983</v>
      </c>
      <c r="B41" s="1">
        <v>44076</v>
      </c>
      <c r="C41">
        <v>8090</v>
      </c>
      <c r="D41" t="s">
        <v>195</v>
      </c>
    </row>
    <row r="42" spans="1:4" x14ac:dyDescent="0.25">
      <c r="A42">
        <v>9983</v>
      </c>
      <c r="B42" s="1">
        <v>44107</v>
      </c>
      <c r="C42">
        <v>7042.4</v>
      </c>
      <c r="D42" t="s">
        <v>195</v>
      </c>
    </row>
    <row r="43" spans="1:4" x14ac:dyDescent="0.25">
      <c r="A43">
        <v>9903</v>
      </c>
      <c r="B43" s="1">
        <v>44136</v>
      </c>
      <c r="C43">
        <v>7432.3</v>
      </c>
      <c r="D43" t="s">
        <v>195</v>
      </c>
    </row>
    <row r="44" spans="1:4" x14ac:dyDescent="0.25">
      <c r="A44">
        <v>9902</v>
      </c>
      <c r="B44" s="1">
        <v>44017</v>
      </c>
      <c r="C44">
        <v>8699.5300000000007</v>
      </c>
      <c r="D44" t="s">
        <v>195</v>
      </c>
    </row>
    <row r="45" spans="1:4" x14ac:dyDescent="0.25">
      <c r="A45">
        <v>9946</v>
      </c>
      <c r="B45" s="1">
        <v>43835</v>
      </c>
      <c r="C45">
        <v>6368.56</v>
      </c>
      <c r="D45" t="s">
        <v>195</v>
      </c>
    </row>
    <row r="46" spans="1:4" x14ac:dyDescent="0.25">
      <c r="A46">
        <v>9946</v>
      </c>
      <c r="B46" s="1">
        <v>43955</v>
      </c>
      <c r="C46">
        <v>7111.78</v>
      </c>
      <c r="D46" t="s">
        <v>195</v>
      </c>
    </row>
    <row r="47" spans="1:4" x14ac:dyDescent="0.25">
      <c r="A47">
        <v>9946</v>
      </c>
      <c r="B47" s="1">
        <v>44170</v>
      </c>
      <c r="C47">
        <v>8852.43</v>
      </c>
      <c r="D47" t="s">
        <v>195</v>
      </c>
    </row>
    <row r="48" spans="1:4" x14ac:dyDescent="0.25">
      <c r="A48">
        <v>9914</v>
      </c>
      <c r="B48" s="1">
        <v>43864</v>
      </c>
      <c r="C48">
        <v>7681.26</v>
      </c>
      <c r="D48" t="s">
        <v>195</v>
      </c>
    </row>
    <row r="49" spans="1:4" x14ac:dyDescent="0.25">
      <c r="A49">
        <v>9914</v>
      </c>
      <c r="B49" s="1">
        <v>43953</v>
      </c>
      <c r="C49">
        <v>7084.3</v>
      </c>
      <c r="D49" t="s">
        <v>196</v>
      </c>
    </row>
    <row r="50" spans="1:4" x14ac:dyDescent="0.25">
      <c r="A50">
        <v>9914</v>
      </c>
      <c r="B50" s="1">
        <v>43983</v>
      </c>
      <c r="C50">
        <v>7543.67</v>
      </c>
      <c r="D50" t="s">
        <v>195</v>
      </c>
    </row>
    <row r="51" spans="1:4" x14ac:dyDescent="0.25">
      <c r="A51">
        <v>9914</v>
      </c>
      <c r="B51" s="1">
        <v>44017</v>
      </c>
      <c r="C51">
        <v>8156.02</v>
      </c>
      <c r="D51" t="s">
        <v>195</v>
      </c>
    </row>
    <row r="52" spans="1:4" x14ac:dyDescent="0.25">
      <c r="A52">
        <v>9914</v>
      </c>
      <c r="B52" s="1">
        <v>44047</v>
      </c>
      <c r="C52">
        <v>8255.17</v>
      </c>
      <c r="D52" t="s">
        <v>196</v>
      </c>
    </row>
    <row r="53" spans="1:4" x14ac:dyDescent="0.25">
      <c r="A53">
        <v>9914</v>
      </c>
      <c r="B53" s="1">
        <v>44048</v>
      </c>
      <c r="C53">
        <v>7783.54</v>
      </c>
      <c r="D53" t="s">
        <v>196</v>
      </c>
    </row>
    <row r="54" spans="1:4" x14ac:dyDescent="0.25">
      <c r="A54">
        <v>9914</v>
      </c>
      <c r="B54" s="1">
        <v>44137</v>
      </c>
      <c r="C54">
        <v>6759.02</v>
      </c>
      <c r="D54" t="s">
        <v>195</v>
      </c>
    </row>
    <row r="55" spans="1:4" x14ac:dyDescent="0.25">
      <c r="A55">
        <v>9914</v>
      </c>
      <c r="B55" s="1">
        <v>44167</v>
      </c>
      <c r="C55">
        <v>6157.56</v>
      </c>
      <c r="D55" t="s">
        <v>195</v>
      </c>
    </row>
    <row r="56" spans="1:4" x14ac:dyDescent="0.25">
      <c r="A56">
        <v>9914</v>
      </c>
      <c r="B56" s="1">
        <v>44169</v>
      </c>
      <c r="C56">
        <v>9124.44</v>
      </c>
      <c r="D56" t="s">
        <v>195</v>
      </c>
    </row>
    <row r="57" spans="1:4" x14ac:dyDescent="0.25">
      <c r="A57">
        <v>9982</v>
      </c>
      <c r="B57" s="1">
        <v>43925</v>
      </c>
      <c r="C57">
        <v>8633</v>
      </c>
      <c r="D57" t="s">
        <v>195</v>
      </c>
    </row>
    <row r="58" spans="1:4" x14ac:dyDescent="0.25">
      <c r="A58">
        <v>9982</v>
      </c>
      <c r="B58" s="1">
        <v>43926</v>
      </c>
      <c r="C58">
        <v>8939.08</v>
      </c>
      <c r="D58" t="s">
        <v>195</v>
      </c>
    </row>
    <row r="59" spans="1:4" x14ac:dyDescent="0.25">
      <c r="A59">
        <v>9982</v>
      </c>
      <c r="B59" s="1">
        <v>43952</v>
      </c>
      <c r="C59">
        <v>6950.51</v>
      </c>
      <c r="D59" t="s">
        <v>195</v>
      </c>
    </row>
    <row r="60" spans="1:4" x14ac:dyDescent="0.25">
      <c r="A60">
        <v>9982</v>
      </c>
      <c r="B60" s="1">
        <v>44075</v>
      </c>
      <c r="C60">
        <v>6706.88</v>
      </c>
      <c r="D60" t="s">
        <v>195</v>
      </c>
    </row>
    <row r="61" spans="1:4" x14ac:dyDescent="0.25">
      <c r="A61">
        <v>9982</v>
      </c>
      <c r="B61" s="1">
        <v>44076</v>
      </c>
      <c r="C61">
        <v>6536.54</v>
      </c>
      <c r="D61" t="s">
        <v>195</v>
      </c>
    </row>
    <row r="62" spans="1:4" x14ac:dyDescent="0.25">
      <c r="A62">
        <v>9982</v>
      </c>
      <c r="B62" s="1">
        <v>44107</v>
      </c>
      <c r="C62">
        <v>7638.55</v>
      </c>
      <c r="D62" t="s">
        <v>195</v>
      </c>
    </row>
    <row r="63" spans="1:4" x14ac:dyDescent="0.25">
      <c r="A63">
        <v>9982</v>
      </c>
      <c r="B63" s="1">
        <v>44139</v>
      </c>
      <c r="C63">
        <v>6971.72</v>
      </c>
      <c r="D63" t="s">
        <v>196</v>
      </c>
    </row>
    <row r="64" spans="1:4" x14ac:dyDescent="0.25">
      <c r="A64">
        <v>9982</v>
      </c>
      <c r="B64" s="1">
        <v>44169</v>
      </c>
      <c r="C64">
        <v>6893.5</v>
      </c>
      <c r="D64" t="s">
        <v>195</v>
      </c>
    </row>
    <row r="65" spans="1:4" x14ac:dyDescent="0.25">
      <c r="A65">
        <v>9971</v>
      </c>
      <c r="B65" s="1">
        <v>43835</v>
      </c>
      <c r="C65">
        <v>6999.19</v>
      </c>
      <c r="D65" t="s">
        <v>195</v>
      </c>
    </row>
    <row r="66" spans="1:4" x14ac:dyDescent="0.25">
      <c r="A66">
        <v>9971</v>
      </c>
      <c r="B66" s="1">
        <v>43863</v>
      </c>
      <c r="C66">
        <v>7425.43</v>
      </c>
      <c r="D66" t="s">
        <v>195</v>
      </c>
    </row>
    <row r="67" spans="1:4" x14ac:dyDescent="0.25">
      <c r="A67">
        <v>9971</v>
      </c>
      <c r="B67" s="1">
        <v>43864</v>
      </c>
      <c r="C67">
        <v>8955.11</v>
      </c>
      <c r="D67" t="s">
        <v>195</v>
      </c>
    </row>
    <row r="68" spans="1:4" x14ac:dyDescent="0.25">
      <c r="A68">
        <v>9971</v>
      </c>
      <c r="B68" s="1">
        <v>43924</v>
      </c>
      <c r="C68">
        <v>6662.02</v>
      </c>
      <c r="D68" t="s">
        <v>195</v>
      </c>
    </row>
    <row r="69" spans="1:4" x14ac:dyDescent="0.25">
      <c r="A69">
        <v>9971</v>
      </c>
      <c r="B69" s="1">
        <v>43925</v>
      </c>
      <c r="C69">
        <v>9715</v>
      </c>
      <c r="D69" t="s">
        <v>195</v>
      </c>
    </row>
    <row r="70" spans="1:4" x14ac:dyDescent="0.25">
      <c r="A70">
        <v>9971</v>
      </c>
      <c r="B70" s="1">
        <v>43952</v>
      </c>
      <c r="C70">
        <v>7828.59</v>
      </c>
      <c r="D70" t="s">
        <v>195</v>
      </c>
    </row>
    <row r="71" spans="1:4" x14ac:dyDescent="0.25">
      <c r="A71">
        <v>9971</v>
      </c>
      <c r="B71" s="1">
        <v>44045</v>
      </c>
      <c r="C71">
        <v>7998.38</v>
      </c>
      <c r="D71" t="s">
        <v>195</v>
      </c>
    </row>
    <row r="72" spans="1:4" x14ac:dyDescent="0.25">
      <c r="A72">
        <v>9971</v>
      </c>
      <c r="B72" s="1">
        <v>44076</v>
      </c>
      <c r="C72">
        <v>6319.65</v>
      </c>
      <c r="D72" t="s">
        <v>195</v>
      </c>
    </row>
    <row r="73" spans="1:4" x14ac:dyDescent="0.25">
      <c r="A73">
        <v>9971</v>
      </c>
      <c r="B73" s="1">
        <v>44107</v>
      </c>
      <c r="C73">
        <v>6017.16</v>
      </c>
      <c r="D73" t="s">
        <v>195</v>
      </c>
    </row>
    <row r="74" spans="1:4" x14ac:dyDescent="0.25">
      <c r="A74">
        <v>9971</v>
      </c>
      <c r="B74" s="1">
        <v>44108</v>
      </c>
      <c r="C74">
        <v>8627.2800000000007</v>
      </c>
      <c r="D74" t="s">
        <v>195</v>
      </c>
    </row>
    <row r="75" spans="1:4" x14ac:dyDescent="0.25">
      <c r="A75">
        <v>9971</v>
      </c>
      <c r="B75" s="1">
        <v>44109</v>
      </c>
      <c r="C75">
        <v>6175.63</v>
      </c>
      <c r="D75" t="s">
        <v>195</v>
      </c>
    </row>
    <row r="76" spans="1:4" x14ac:dyDescent="0.25">
      <c r="A76">
        <v>9971</v>
      </c>
      <c r="B76" s="1">
        <v>44137</v>
      </c>
      <c r="C76">
        <v>6395.07</v>
      </c>
      <c r="D76" t="s">
        <v>196</v>
      </c>
    </row>
    <row r="77" spans="1:4" x14ac:dyDescent="0.25">
      <c r="A77">
        <v>9971</v>
      </c>
      <c r="B77" s="1">
        <v>44139</v>
      </c>
      <c r="C77">
        <v>9796.92</v>
      </c>
      <c r="D77" t="s">
        <v>195</v>
      </c>
    </row>
    <row r="78" spans="1:4" x14ac:dyDescent="0.25">
      <c r="A78">
        <v>9971</v>
      </c>
      <c r="B78" s="1">
        <v>44169</v>
      </c>
      <c r="C78">
        <v>7600.9</v>
      </c>
      <c r="D78" t="s">
        <v>196</v>
      </c>
    </row>
    <row r="79" spans="1:4" x14ac:dyDescent="0.25">
      <c r="A79">
        <v>9971</v>
      </c>
      <c r="B79" s="1">
        <v>44170</v>
      </c>
      <c r="C79">
        <v>6259.79</v>
      </c>
      <c r="D79" t="s">
        <v>196</v>
      </c>
    </row>
    <row r="80" spans="1:4" x14ac:dyDescent="0.25">
      <c r="A80">
        <v>9910</v>
      </c>
      <c r="B80" s="1">
        <v>43834</v>
      </c>
      <c r="C80">
        <v>8067.26</v>
      </c>
      <c r="D80" t="s">
        <v>195</v>
      </c>
    </row>
    <row r="81" spans="1:4" x14ac:dyDescent="0.25">
      <c r="A81">
        <v>9910</v>
      </c>
      <c r="B81" s="1">
        <v>43891</v>
      </c>
      <c r="C81">
        <v>6175.5</v>
      </c>
      <c r="D81" t="s">
        <v>195</v>
      </c>
    </row>
    <row r="82" spans="1:4" x14ac:dyDescent="0.25">
      <c r="A82">
        <v>9910</v>
      </c>
      <c r="B82" s="1">
        <v>43892</v>
      </c>
      <c r="C82">
        <v>6526.9</v>
      </c>
      <c r="D82" t="s">
        <v>196</v>
      </c>
    </row>
    <row r="83" spans="1:4" x14ac:dyDescent="0.25">
      <c r="A83">
        <v>9910</v>
      </c>
      <c r="B83" s="1">
        <v>43893</v>
      </c>
      <c r="C83">
        <v>7300.73</v>
      </c>
      <c r="D83" t="s">
        <v>196</v>
      </c>
    </row>
    <row r="84" spans="1:4" x14ac:dyDescent="0.25">
      <c r="A84">
        <v>9910</v>
      </c>
      <c r="B84" s="1">
        <v>43925</v>
      </c>
      <c r="C84">
        <v>6952.87</v>
      </c>
      <c r="D84" t="s">
        <v>196</v>
      </c>
    </row>
    <row r="85" spans="1:4" x14ac:dyDescent="0.25">
      <c r="A85">
        <v>9910</v>
      </c>
      <c r="B85" s="1">
        <v>43986</v>
      </c>
      <c r="C85">
        <v>8738.3799999999992</v>
      </c>
      <c r="D85" t="s">
        <v>195</v>
      </c>
    </row>
    <row r="86" spans="1:4" x14ac:dyDescent="0.25">
      <c r="A86">
        <v>9910</v>
      </c>
      <c r="B86" s="1">
        <v>43987</v>
      </c>
      <c r="C86">
        <v>8077.97</v>
      </c>
      <c r="D86" t="s">
        <v>195</v>
      </c>
    </row>
    <row r="87" spans="1:4" x14ac:dyDescent="0.25">
      <c r="A87">
        <v>9910</v>
      </c>
      <c r="B87" s="1">
        <v>44105</v>
      </c>
      <c r="C87">
        <v>8297.51</v>
      </c>
      <c r="D87" t="s">
        <v>195</v>
      </c>
    </row>
    <row r="88" spans="1:4" x14ac:dyDescent="0.25">
      <c r="A88">
        <v>9910</v>
      </c>
      <c r="B88" s="1">
        <v>44108</v>
      </c>
      <c r="C88">
        <v>9388.4699999999993</v>
      </c>
      <c r="D88" t="s">
        <v>195</v>
      </c>
    </row>
    <row r="89" spans="1:4" x14ac:dyDescent="0.25">
      <c r="A89">
        <v>9910</v>
      </c>
      <c r="B89" s="1">
        <v>44167</v>
      </c>
      <c r="C89">
        <v>10000.27</v>
      </c>
      <c r="D89" t="s">
        <v>196</v>
      </c>
    </row>
    <row r="90" spans="1:4" x14ac:dyDescent="0.25">
      <c r="A90">
        <v>9974</v>
      </c>
      <c r="B90" s="1">
        <v>43956</v>
      </c>
      <c r="C90">
        <v>8226.91</v>
      </c>
      <c r="D90" t="s">
        <v>196</v>
      </c>
    </row>
    <row r="91" spans="1:4" x14ac:dyDescent="0.25">
      <c r="A91">
        <v>9909</v>
      </c>
      <c r="B91" s="1">
        <v>43893</v>
      </c>
      <c r="C91">
        <v>6413.86</v>
      </c>
      <c r="D91" t="s">
        <v>196</v>
      </c>
    </row>
    <row r="92" spans="1:4" x14ac:dyDescent="0.25">
      <c r="A92">
        <v>9909</v>
      </c>
      <c r="B92" s="1">
        <v>43894</v>
      </c>
      <c r="C92">
        <v>7750.06</v>
      </c>
      <c r="D92" t="s">
        <v>195</v>
      </c>
    </row>
    <row r="93" spans="1:4" x14ac:dyDescent="0.25">
      <c r="A93">
        <v>9909</v>
      </c>
      <c r="B93" s="1">
        <v>43952</v>
      </c>
      <c r="C93">
        <v>8998.9500000000007</v>
      </c>
      <c r="D93" t="s">
        <v>195</v>
      </c>
    </row>
    <row r="94" spans="1:4" x14ac:dyDescent="0.25">
      <c r="A94">
        <v>9909</v>
      </c>
      <c r="B94" s="1">
        <v>44078</v>
      </c>
      <c r="C94">
        <v>6283.28</v>
      </c>
      <c r="D94" t="s">
        <v>195</v>
      </c>
    </row>
    <row r="95" spans="1:4" x14ac:dyDescent="0.25">
      <c r="A95">
        <v>9909</v>
      </c>
      <c r="B95" s="1">
        <v>44137</v>
      </c>
      <c r="C95">
        <v>8424.2999999999993</v>
      </c>
      <c r="D95" t="s">
        <v>195</v>
      </c>
    </row>
    <row r="96" spans="1:4" x14ac:dyDescent="0.25">
      <c r="A96">
        <v>9975</v>
      </c>
      <c r="B96" s="1">
        <v>43835</v>
      </c>
      <c r="C96">
        <v>8525.7199999999993</v>
      </c>
      <c r="D96" t="s">
        <v>195</v>
      </c>
    </row>
    <row r="97" spans="1:4" x14ac:dyDescent="0.25">
      <c r="A97">
        <v>9975</v>
      </c>
      <c r="B97" s="1">
        <v>43892</v>
      </c>
      <c r="C97">
        <v>7207.39</v>
      </c>
      <c r="D97" t="s">
        <v>195</v>
      </c>
    </row>
    <row r="98" spans="1:4" x14ac:dyDescent="0.25">
      <c r="A98">
        <v>9975</v>
      </c>
      <c r="B98" s="1">
        <v>43894</v>
      </c>
      <c r="C98">
        <v>9156.36</v>
      </c>
      <c r="D98" t="s">
        <v>195</v>
      </c>
    </row>
    <row r="99" spans="1:4" x14ac:dyDescent="0.25">
      <c r="A99">
        <v>9975</v>
      </c>
      <c r="B99" s="1">
        <v>44014</v>
      </c>
      <c r="C99">
        <v>9274.58</v>
      </c>
      <c r="D99" t="s">
        <v>195</v>
      </c>
    </row>
    <row r="100" spans="1:4" x14ac:dyDescent="0.25">
      <c r="A100">
        <v>9975</v>
      </c>
      <c r="B100" s="1">
        <v>44077</v>
      </c>
      <c r="C100">
        <v>6853.25</v>
      </c>
      <c r="D100" t="s">
        <v>195</v>
      </c>
    </row>
    <row r="101" spans="1:4" x14ac:dyDescent="0.25">
      <c r="A101">
        <v>9975</v>
      </c>
      <c r="B101" s="1">
        <v>44107</v>
      </c>
      <c r="C101">
        <v>6448.75</v>
      </c>
      <c r="D101" t="s">
        <v>196</v>
      </c>
    </row>
    <row r="102" spans="1:4" x14ac:dyDescent="0.25">
      <c r="A102">
        <v>9975</v>
      </c>
      <c r="B102" s="1">
        <v>44170</v>
      </c>
      <c r="C102">
        <v>6076.63</v>
      </c>
      <c r="D102" t="s">
        <v>195</v>
      </c>
    </row>
    <row r="103" spans="1:4" x14ac:dyDescent="0.25">
      <c r="A103">
        <v>9939</v>
      </c>
      <c r="B103" s="1">
        <v>43891</v>
      </c>
      <c r="C103">
        <v>6850.04</v>
      </c>
      <c r="D103" t="s">
        <v>195</v>
      </c>
    </row>
    <row r="104" spans="1:4" x14ac:dyDescent="0.25">
      <c r="A104">
        <v>9939</v>
      </c>
      <c r="B104" s="1">
        <v>43893</v>
      </c>
      <c r="C104">
        <v>6959.94</v>
      </c>
      <c r="D104" t="s">
        <v>196</v>
      </c>
    </row>
    <row r="105" spans="1:4" x14ac:dyDescent="0.25">
      <c r="A105">
        <v>9939</v>
      </c>
      <c r="B105" s="1">
        <v>44140</v>
      </c>
      <c r="C105">
        <v>9838.68</v>
      </c>
      <c r="D105" t="s">
        <v>195</v>
      </c>
    </row>
    <row r="106" spans="1:4" x14ac:dyDescent="0.25">
      <c r="A106">
        <v>9901</v>
      </c>
      <c r="B106" s="1">
        <v>43891</v>
      </c>
      <c r="C106">
        <v>8995.43</v>
      </c>
      <c r="D106" t="s">
        <v>195</v>
      </c>
    </row>
    <row r="107" spans="1:4" x14ac:dyDescent="0.25">
      <c r="A107">
        <v>9901</v>
      </c>
      <c r="B107" s="1">
        <v>43922</v>
      </c>
      <c r="C107">
        <v>8369.0499999999993</v>
      </c>
      <c r="D107" t="s">
        <v>195</v>
      </c>
    </row>
    <row r="108" spans="1:4" x14ac:dyDescent="0.25">
      <c r="A108">
        <v>9901</v>
      </c>
      <c r="B108" s="1">
        <v>43925</v>
      </c>
      <c r="C108">
        <v>8226.73</v>
      </c>
      <c r="D108" t="s">
        <v>195</v>
      </c>
    </row>
    <row r="109" spans="1:4" x14ac:dyDescent="0.25">
      <c r="A109">
        <v>9901</v>
      </c>
      <c r="B109" s="1">
        <v>44013</v>
      </c>
      <c r="C109">
        <v>7853.93</v>
      </c>
      <c r="D109" t="s">
        <v>195</v>
      </c>
    </row>
    <row r="110" spans="1:4" x14ac:dyDescent="0.25">
      <c r="A110">
        <v>9901</v>
      </c>
      <c r="B110" s="1">
        <v>44017</v>
      </c>
      <c r="C110">
        <v>9515.08</v>
      </c>
      <c r="D110" t="s">
        <v>195</v>
      </c>
    </row>
    <row r="111" spans="1:4" x14ac:dyDescent="0.25">
      <c r="A111">
        <v>9901</v>
      </c>
      <c r="B111" s="1">
        <v>44046</v>
      </c>
      <c r="C111">
        <v>7464.04</v>
      </c>
      <c r="D111" t="s">
        <v>195</v>
      </c>
    </row>
    <row r="112" spans="1:4" x14ac:dyDescent="0.25">
      <c r="A112">
        <v>9901</v>
      </c>
      <c r="B112" s="1">
        <v>44047</v>
      </c>
      <c r="C112">
        <v>6997.98</v>
      </c>
      <c r="D112" t="s">
        <v>195</v>
      </c>
    </row>
    <row r="113" spans="1:7" x14ac:dyDescent="0.25">
      <c r="A113">
        <v>9901</v>
      </c>
      <c r="B113" s="1">
        <v>44076</v>
      </c>
      <c r="C113">
        <v>8341.2900000000009</v>
      </c>
      <c r="D113" t="s">
        <v>196</v>
      </c>
    </row>
    <row r="114" spans="1:7" x14ac:dyDescent="0.25">
      <c r="A114">
        <v>9901</v>
      </c>
      <c r="B114" s="1">
        <v>44105</v>
      </c>
      <c r="C114">
        <v>9158.85</v>
      </c>
      <c r="D114" t="s">
        <v>196</v>
      </c>
    </row>
    <row r="115" spans="1:7" x14ac:dyDescent="0.25">
      <c r="A115">
        <v>9901</v>
      </c>
      <c r="B115" s="1">
        <v>44106</v>
      </c>
      <c r="C115">
        <v>7726.56</v>
      </c>
      <c r="D115" t="s">
        <v>195</v>
      </c>
    </row>
    <row r="116" spans="1:7" x14ac:dyDescent="0.25">
      <c r="A116">
        <v>9901</v>
      </c>
      <c r="B116" s="1">
        <v>44170</v>
      </c>
      <c r="C116">
        <v>6002.13</v>
      </c>
      <c r="D116" t="s">
        <v>196</v>
      </c>
      <c r="G116" s="8"/>
    </row>
    <row r="117" spans="1:7" x14ac:dyDescent="0.25">
      <c r="A117">
        <v>9978</v>
      </c>
      <c r="B117" s="1">
        <v>44017</v>
      </c>
      <c r="C117">
        <v>8259.5300000000007</v>
      </c>
      <c r="D117" t="s">
        <v>195</v>
      </c>
    </row>
    <row r="118" spans="1:7" x14ac:dyDescent="0.25">
      <c r="A118">
        <v>9978</v>
      </c>
      <c r="B118" s="1">
        <v>44048</v>
      </c>
      <c r="C118">
        <v>6192.14</v>
      </c>
      <c r="D118" t="s">
        <v>195</v>
      </c>
    </row>
    <row r="119" spans="1:7" x14ac:dyDescent="0.25">
      <c r="A119">
        <v>9922</v>
      </c>
      <c r="B119" s="1">
        <v>44105</v>
      </c>
      <c r="C119">
        <v>9643.8799999999992</v>
      </c>
      <c r="D119" t="s">
        <v>195</v>
      </c>
    </row>
    <row r="120" spans="1:7" x14ac:dyDescent="0.25">
      <c r="A120">
        <v>9913</v>
      </c>
      <c r="B120" s="1">
        <v>43834</v>
      </c>
      <c r="C120">
        <v>8705.2099999999991</v>
      </c>
      <c r="D120" t="s">
        <v>195</v>
      </c>
    </row>
    <row r="121" spans="1:7" x14ac:dyDescent="0.25">
      <c r="A121">
        <v>9913</v>
      </c>
      <c r="B121" s="1">
        <v>43835</v>
      </c>
      <c r="C121">
        <v>8436.91</v>
      </c>
      <c r="D121" t="s">
        <v>195</v>
      </c>
    </row>
    <row r="122" spans="1:7" x14ac:dyDescent="0.25">
      <c r="A122">
        <v>9913</v>
      </c>
      <c r="B122" s="1">
        <v>43862</v>
      </c>
      <c r="C122">
        <v>6785.76</v>
      </c>
      <c r="D122" t="s">
        <v>195</v>
      </c>
    </row>
    <row r="123" spans="1:7" x14ac:dyDescent="0.25">
      <c r="A123">
        <v>9913</v>
      </c>
      <c r="B123" s="1">
        <v>43895</v>
      </c>
      <c r="C123">
        <v>8661.7800000000007</v>
      </c>
      <c r="D123" t="s">
        <v>195</v>
      </c>
    </row>
    <row r="124" spans="1:7" x14ac:dyDescent="0.25">
      <c r="A124">
        <v>9913</v>
      </c>
      <c r="B124" s="1">
        <v>44017</v>
      </c>
      <c r="C124">
        <v>7467.13</v>
      </c>
      <c r="D124" t="s">
        <v>195</v>
      </c>
    </row>
    <row r="125" spans="1:7" x14ac:dyDescent="0.25">
      <c r="A125">
        <v>9913</v>
      </c>
      <c r="B125" s="1">
        <v>44045</v>
      </c>
      <c r="C125">
        <v>6338.97</v>
      </c>
      <c r="D125" t="s">
        <v>196</v>
      </c>
    </row>
    <row r="126" spans="1:7" x14ac:dyDescent="0.25">
      <c r="A126">
        <v>9913</v>
      </c>
      <c r="B126" s="1">
        <v>44109</v>
      </c>
      <c r="C126">
        <v>7850.53</v>
      </c>
      <c r="D126" t="s">
        <v>195</v>
      </c>
    </row>
    <row r="127" spans="1:7" x14ac:dyDescent="0.25">
      <c r="A127">
        <v>9936</v>
      </c>
      <c r="B127" s="1">
        <v>44107</v>
      </c>
      <c r="C127">
        <v>9509.4500000000007</v>
      </c>
      <c r="D127" t="s">
        <v>195</v>
      </c>
    </row>
    <row r="128" spans="1:7" x14ac:dyDescent="0.25">
      <c r="A128">
        <v>9943</v>
      </c>
      <c r="B128" s="1">
        <v>43924</v>
      </c>
      <c r="C128">
        <v>6456.92</v>
      </c>
      <c r="D128" t="s">
        <v>196</v>
      </c>
    </row>
    <row r="129" spans="1:4" x14ac:dyDescent="0.25">
      <c r="A129">
        <v>9943</v>
      </c>
      <c r="B129" s="1">
        <v>43983</v>
      </c>
      <c r="C129">
        <v>6448.11</v>
      </c>
      <c r="D129" t="s">
        <v>195</v>
      </c>
    </row>
    <row r="130" spans="1:4" x14ac:dyDescent="0.25">
      <c r="A130">
        <v>9943</v>
      </c>
      <c r="B130" s="1">
        <v>44106</v>
      </c>
      <c r="C130">
        <v>6316.7</v>
      </c>
      <c r="D130" t="s">
        <v>195</v>
      </c>
    </row>
    <row r="131" spans="1:4" x14ac:dyDescent="0.25">
      <c r="A131">
        <v>9937</v>
      </c>
      <c r="B131" s="1">
        <v>44138</v>
      </c>
      <c r="C131">
        <v>8261.6299999999992</v>
      </c>
      <c r="D131" t="s">
        <v>196</v>
      </c>
    </row>
    <row r="132" spans="1:4" x14ac:dyDescent="0.25">
      <c r="A132">
        <v>9917</v>
      </c>
      <c r="B132" s="1">
        <v>43864</v>
      </c>
      <c r="C132">
        <v>9946.4599999999991</v>
      </c>
      <c r="D132" t="s">
        <v>195</v>
      </c>
    </row>
    <row r="133" spans="1:4" x14ac:dyDescent="0.25">
      <c r="A133">
        <v>9969</v>
      </c>
      <c r="B133" s="1">
        <v>43926</v>
      </c>
      <c r="C133">
        <v>9998.6200000000008</v>
      </c>
      <c r="D133" t="s">
        <v>195</v>
      </c>
    </row>
    <row r="134" spans="1:4" x14ac:dyDescent="0.25">
      <c r="A134">
        <v>9985</v>
      </c>
      <c r="B134" s="1">
        <v>43834</v>
      </c>
      <c r="C134">
        <v>6264</v>
      </c>
      <c r="D134" t="s">
        <v>195</v>
      </c>
    </row>
    <row r="135" spans="1:4" x14ac:dyDescent="0.25">
      <c r="A135">
        <v>9961</v>
      </c>
      <c r="B135" s="1">
        <v>43923</v>
      </c>
      <c r="C135">
        <v>6025.31</v>
      </c>
      <c r="D135" t="s">
        <v>195</v>
      </c>
    </row>
    <row r="136" spans="1:4" x14ac:dyDescent="0.25">
      <c r="A136">
        <v>9961</v>
      </c>
      <c r="B136" s="1">
        <v>43926</v>
      </c>
      <c r="C136">
        <v>9438.33</v>
      </c>
      <c r="D136" t="s">
        <v>195</v>
      </c>
    </row>
    <row r="137" spans="1:4" x14ac:dyDescent="0.25">
      <c r="A137">
        <v>9961</v>
      </c>
      <c r="B137" s="1">
        <v>44013</v>
      </c>
      <c r="C137">
        <v>7361.96</v>
      </c>
      <c r="D137" t="s">
        <v>195</v>
      </c>
    </row>
    <row r="138" spans="1:4" x14ac:dyDescent="0.25">
      <c r="A138">
        <v>9961</v>
      </c>
      <c r="B138" s="1">
        <v>44106</v>
      </c>
      <c r="C138">
        <v>6302.08</v>
      </c>
      <c r="D138" t="s">
        <v>195</v>
      </c>
    </row>
    <row r="139" spans="1:4" x14ac:dyDescent="0.25">
      <c r="A139">
        <v>9961</v>
      </c>
      <c r="B139" s="1">
        <v>44137</v>
      </c>
      <c r="C139">
        <v>6877.71</v>
      </c>
      <c r="D139" t="s">
        <v>195</v>
      </c>
    </row>
    <row r="140" spans="1:4" x14ac:dyDescent="0.25">
      <c r="A140">
        <v>9961</v>
      </c>
      <c r="B140" s="1">
        <v>44167</v>
      </c>
      <c r="C140">
        <v>9036.6200000000008</v>
      </c>
      <c r="D140" t="s">
        <v>196</v>
      </c>
    </row>
    <row r="141" spans="1:4" x14ac:dyDescent="0.25">
      <c r="A141">
        <v>9932</v>
      </c>
      <c r="B141" s="1">
        <v>43864</v>
      </c>
      <c r="C141">
        <v>7955.42</v>
      </c>
      <c r="D141" t="s">
        <v>195</v>
      </c>
    </row>
    <row r="142" spans="1:4" x14ac:dyDescent="0.25">
      <c r="A142">
        <v>9932</v>
      </c>
      <c r="B142" s="1">
        <v>44077</v>
      </c>
      <c r="C142">
        <v>7015.12</v>
      </c>
      <c r="D142" t="s">
        <v>195</v>
      </c>
    </row>
    <row r="143" spans="1:4" x14ac:dyDescent="0.25">
      <c r="A143">
        <v>9932</v>
      </c>
      <c r="B143" s="1">
        <v>44136</v>
      </c>
      <c r="C143">
        <v>8794.51</v>
      </c>
      <c r="D143" t="s">
        <v>195</v>
      </c>
    </row>
    <row r="144" spans="1:4" x14ac:dyDescent="0.25">
      <c r="A144">
        <v>9915</v>
      </c>
      <c r="B144" s="1">
        <v>43834</v>
      </c>
      <c r="C144">
        <v>6366.99</v>
      </c>
      <c r="D144" t="s">
        <v>195</v>
      </c>
    </row>
    <row r="145" spans="1:4" x14ac:dyDescent="0.25">
      <c r="A145">
        <v>9915</v>
      </c>
      <c r="B145" s="1">
        <v>43866</v>
      </c>
      <c r="C145">
        <v>8236.8799999999992</v>
      </c>
      <c r="D145" t="s">
        <v>195</v>
      </c>
    </row>
    <row r="146" spans="1:4" x14ac:dyDescent="0.25">
      <c r="A146">
        <v>9915</v>
      </c>
      <c r="B146" s="1">
        <v>43922</v>
      </c>
      <c r="C146">
        <v>9494.7800000000007</v>
      </c>
      <c r="D146" t="s">
        <v>195</v>
      </c>
    </row>
    <row r="147" spans="1:4" x14ac:dyDescent="0.25">
      <c r="A147">
        <v>9984</v>
      </c>
      <c r="B147" s="1">
        <v>43862</v>
      </c>
      <c r="C147">
        <v>7004.56</v>
      </c>
      <c r="D147" t="s">
        <v>196</v>
      </c>
    </row>
    <row r="148" spans="1:4" x14ac:dyDescent="0.25">
      <c r="A148">
        <v>9928</v>
      </c>
      <c r="B148" s="1">
        <v>43892</v>
      </c>
      <c r="C148">
        <v>9014.33</v>
      </c>
      <c r="D148" t="s">
        <v>195</v>
      </c>
    </row>
    <row r="149" spans="1:4" x14ac:dyDescent="0.25">
      <c r="A149">
        <v>9928</v>
      </c>
      <c r="B149" s="1">
        <v>44075</v>
      </c>
      <c r="C149">
        <v>7691.9</v>
      </c>
      <c r="D149" t="s">
        <v>195</v>
      </c>
    </row>
    <row r="150" spans="1:4" x14ac:dyDescent="0.25">
      <c r="A150">
        <v>9928</v>
      </c>
      <c r="B150" s="1">
        <v>44137</v>
      </c>
      <c r="C150">
        <v>6972.93</v>
      </c>
      <c r="D150" t="s">
        <v>196</v>
      </c>
    </row>
    <row r="151" spans="1:4" x14ac:dyDescent="0.25">
      <c r="A151">
        <v>9928</v>
      </c>
      <c r="B151" s="1">
        <v>44168</v>
      </c>
      <c r="C151">
        <v>9620.89</v>
      </c>
      <c r="D151" t="s">
        <v>195</v>
      </c>
    </row>
    <row r="152" spans="1:4" x14ac:dyDescent="0.25">
      <c r="A152">
        <v>9967</v>
      </c>
      <c r="B152" s="1">
        <v>43862</v>
      </c>
      <c r="C152">
        <v>7852</v>
      </c>
      <c r="D152" t="s">
        <v>195</v>
      </c>
    </row>
    <row r="153" spans="1:4" x14ac:dyDescent="0.25">
      <c r="A153">
        <v>9967</v>
      </c>
      <c r="B153" s="1">
        <v>43923</v>
      </c>
      <c r="C153">
        <v>8352.3799999999992</v>
      </c>
      <c r="D153" t="s">
        <v>195</v>
      </c>
    </row>
    <row r="154" spans="1:4" x14ac:dyDescent="0.25">
      <c r="A154">
        <v>9967</v>
      </c>
      <c r="B154" s="1">
        <v>43955</v>
      </c>
      <c r="C154">
        <v>8276.39</v>
      </c>
      <c r="D154" t="s">
        <v>195</v>
      </c>
    </row>
    <row r="155" spans="1:4" x14ac:dyDescent="0.25">
      <c r="A155">
        <v>9967</v>
      </c>
      <c r="B155" s="1">
        <v>43986</v>
      </c>
      <c r="C155">
        <v>7546.67</v>
      </c>
      <c r="D155" t="s">
        <v>195</v>
      </c>
    </row>
    <row r="156" spans="1:4" x14ac:dyDescent="0.25">
      <c r="A156">
        <v>9967</v>
      </c>
      <c r="B156" s="1">
        <v>44047</v>
      </c>
      <c r="C156">
        <v>8679.1299999999992</v>
      </c>
      <c r="D156" t="s">
        <v>195</v>
      </c>
    </row>
    <row r="157" spans="1:4" x14ac:dyDescent="0.25">
      <c r="A157">
        <v>9967</v>
      </c>
      <c r="B157" s="1">
        <v>44048</v>
      </c>
      <c r="C157">
        <v>8495.5300000000007</v>
      </c>
      <c r="D157" t="s">
        <v>196</v>
      </c>
    </row>
    <row r="158" spans="1:4" x14ac:dyDescent="0.25">
      <c r="A158">
        <v>9967</v>
      </c>
      <c r="B158" s="1">
        <v>44076</v>
      </c>
      <c r="C158">
        <v>8087.56</v>
      </c>
      <c r="D158" t="s">
        <v>195</v>
      </c>
    </row>
    <row r="159" spans="1:4" x14ac:dyDescent="0.25">
      <c r="A159">
        <v>9967</v>
      </c>
      <c r="B159" s="1">
        <v>44136</v>
      </c>
      <c r="C159">
        <v>7420.66</v>
      </c>
      <c r="D159" t="s">
        <v>196</v>
      </c>
    </row>
    <row r="160" spans="1:4" x14ac:dyDescent="0.25">
      <c r="A160">
        <v>9967</v>
      </c>
      <c r="B160" s="1">
        <v>44137</v>
      </c>
      <c r="C160">
        <v>6325.36</v>
      </c>
      <c r="D160" t="s">
        <v>195</v>
      </c>
    </row>
    <row r="161" spans="1:4" x14ac:dyDescent="0.25">
      <c r="A161">
        <v>9967</v>
      </c>
      <c r="B161" s="1">
        <v>44140</v>
      </c>
      <c r="C161">
        <v>9108.49</v>
      </c>
      <c r="D161" t="s">
        <v>195</v>
      </c>
    </row>
    <row r="162" spans="1:4" x14ac:dyDescent="0.25">
      <c r="A162">
        <v>9951</v>
      </c>
      <c r="B162" s="1">
        <v>44017</v>
      </c>
      <c r="C162">
        <v>6353.76</v>
      </c>
      <c r="D162" t="s">
        <v>195</v>
      </c>
    </row>
    <row r="163" spans="1:4" x14ac:dyDescent="0.25">
      <c r="A163">
        <v>9964</v>
      </c>
      <c r="B163" s="1">
        <v>44015</v>
      </c>
      <c r="C163">
        <v>6259.47</v>
      </c>
      <c r="D163" t="s">
        <v>195</v>
      </c>
    </row>
    <row r="164" spans="1:4" x14ac:dyDescent="0.25">
      <c r="A164">
        <v>9964</v>
      </c>
      <c r="B164" s="1">
        <v>44047</v>
      </c>
      <c r="C164">
        <v>7781.45</v>
      </c>
      <c r="D164" t="s">
        <v>196</v>
      </c>
    </row>
    <row r="165" spans="1:4" x14ac:dyDescent="0.25">
      <c r="A165">
        <v>9977</v>
      </c>
      <c r="B165" s="1">
        <v>43863</v>
      </c>
      <c r="C165">
        <v>8924.99</v>
      </c>
      <c r="D165" t="s">
        <v>195</v>
      </c>
    </row>
    <row r="166" spans="1:4" x14ac:dyDescent="0.25">
      <c r="A166">
        <v>9977</v>
      </c>
      <c r="B166" s="1">
        <v>44077</v>
      </c>
      <c r="C166">
        <v>9143.16</v>
      </c>
      <c r="D166" t="s">
        <v>196</v>
      </c>
    </row>
    <row r="167" spans="1:4" x14ac:dyDescent="0.25">
      <c r="A167">
        <v>9950</v>
      </c>
      <c r="B167" s="1">
        <v>43865</v>
      </c>
      <c r="C167">
        <v>7813.37</v>
      </c>
      <c r="D167" t="s">
        <v>195</v>
      </c>
    </row>
    <row r="168" spans="1:4" x14ac:dyDescent="0.25">
      <c r="A168">
        <v>9950</v>
      </c>
      <c r="B168" s="1">
        <v>43892</v>
      </c>
      <c r="C168">
        <v>7880.28</v>
      </c>
      <c r="D168" t="s">
        <v>195</v>
      </c>
    </row>
    <row r="169" spans="1:4" x14ac:dyDescent="0.25">
      <c r="A169">
        <v>9950</v>
      </c>
      <c r="B169" s="1">
        <v>43924</v>
      </c>
      <c r="C169">
        <v>9570.19</v>
      </c>
      <c r="D169" t="s">
        <v>195</v>
      </c>
    </row>
    <row r="170" spans="1:4" x14ac:dyDescent="0.25">
      <c r="A170">
        <v>9950</v>
      </c>
      <c r="B170" s="1">
        <v>44047</v>
      </c>
      <c r="C170">
        <v>8860.4599999999991</v>
      </c>
      <c r="D170" t="s">
        <v>195</v>
      </c>
    </row>
    <row r="171" spans="1:4" x14ac:dyDescent="0.25">
      <c r="A171">
        <v>9907</v>
      </c>
      <c r="B171" s="1">
        <v>44140</v>
      </c>
      <c r="C171">
        <v>7459.69</v>
      </c>
      <c r="D171" t="s">
        <v>196</v>
      </c>
    </row>
    <row r="172" spans="1:4" x14ac:dyDescent="0.25">
      <c r="A172">
        <v>9907</v>
      </c>
      <c r="B172" s="1">
        <v>44141</v>
      </c>
      <c r="C172">
        <v>8936.7999999999993</v>
      </c>
      <c r="D172" t="s">
        <v>195</v>
      </c>
    </row>
    <row r="173" spans="1:4" x14ac:dyDescent="0.25">
      <c r="A173">
        <v>9965</v>
      </c>
      <c r="B173" s="1">
        <v>43893</v>
      </c>
      <c r="C173">
        <v>8108.97</v>
      </c>
      <c r="D173" t="s">
        <v>195</v>
      </c>
    </row>
    <row r="174" spans="1:4" x14ac:dyDescent="0.25">
      <c r="A174">
        <v>9965</v>
      </c>
      <c r="B174" s="1">
        <v>44045</v>
      </c>
      <c r="C174">
        <v>6746.32</v>
      </c>
      <c r="D174" t="s">
        <v>195</v>
      </c>
    </row>
    <row r="175" spans="1:4" x14ac:dyDescent="0.25">
      <c r="A175">
        <v>9965</v>
      </c>
      <c r="B175" s="1">
        <v>44077</v>
      </c>
      <c r="C175">
        <v>7471.22</v>
      </c>
      <c r="D175" t="s">
        <v>195</v>
      </c>
    </row>
    <row r="176" spans="1:4" x14ac:dyDescent="0.25">
      <c r="A176">
        <v>9944</v>
      </c>
      <c r="B176" s="1">
        <v>43834</v>
      </c>
      <c r="C176">
        <v>9626.7900000000009</v>
      </c>
      <c r="D176" t="s">
        <v>195</v>
      </c>
    </row>
    <row r="177" spans="1:4" x14ac:dyDescent="0.25">
      <c r="A177">
        <v>9944</v>
      </c>
      <c r="B177" s="1">
        <v>43864</v>
      </c>
      <c r="C177">
        <v>6717.32</v>
      </c>
      <c r="D177" t="s">
        <v>196</v>
      </c>
    </row>
    <row r="178" spans="1:4" x14ac:dyDescent="0.25">
      <c r="A178">
        <v>9944</v>
      </c>
      <c r="B178" s="1">
        <v>43924</v>
      </c>
      <c r="C178">
        <v>6754.12</v>
      </c>
      <c r="D178" t="s">
        <v>195</v>
      </c>
    </row>
    <row r="179" spans="1:4" x14ac:dyDescent="0.25">
      <c r="A179">
        <v>9944</v>
      </c>
      <c r="B179" s="1">
        <v>43952</v>
      </c>
      <c r="C179">
        <v>7047.66</v>
      </c>
      <c r="D179" t="s">
        <v>195</v>
      </c>
    </row>
    <row r="180" spans="1:4" x14ac:dyDescent="0.25">
      <c r="A180">
        <v>9944</v>
      </c>
      <c r="B180" s="1">
        <v>44017</v>
      </c>
      <c r="C180">
        <v>9180.85</v>
      </c>
      <c r="D180" t="s">
        <v>195</v>
      </c>
    </row>
    <row r="181" spans="1:4" x14ac:dyDescent="0.25">
      <c r="A181">
        <v>9944</v>
      </c>
      <c r="B181" s="1">
        <v>44075</v>
      </c>
      <c r="C181">
        <v>6392.18</v>
      </c>
      <c r="D181" t="s">
        <v>195</v>
      </c>
    </row>
    <row r="182" spans="1:4" x14ac:dyDescent="0.25">
      <c r="A182">
        <v>9944</v>
      </c>
      <c r="B182" s="1">
        <v>44138</v>
      </c>
      <c r="C182">
        <v>9566.73</v>
      </c>
      <c r="D182" t="s">
        <v>196</v>
      </c>
    </row>
    <row r="183" spans="1:4" x14ac:dyDescent="0.25">
      <c r="A183">
        <v>9944</v>
      </c>
      <c r="B183" s="1">
        <v>44166</v>
      </c>
      <c r="C183">
        <v>7106.62</v>
      </c>
      <c r="D183" t="s">
        <v>195</v>
      </c>
    </row>
    <row r="184" spans="1:4" x14ac:dyDescent="0.25">
      <c r="A184">
        <v>9970</v>
      </c>
      <c r="B184" s="1">
        <v>43895</v>
      </c>
      <c r="C184">
        <v>7781.48</v>
      </c>
      <c r="D184" t="s">
        <v>195</v>
      </c>
    </row>
    <row r="185" spans="1:4" x14ac:dyDescent="0.25">
      <c r="A185">
        <v>9970</v>
      </c>
      <c r="B185" s="1">
        <v>43952</v>
      </c>
      <c r="C185">
        <v>9003.4699999999993</v>
      </c>
      <c r="D185" t="s">
        <v>195</v>
      </c>
    </row>
    <row r="186" spans="1:4" x14ac:dyDescent="0.25">
      <c r="A186">
        <v>9970</v>
      </c>
      <c r="B186" s="1">
        <v>44079</v>
      </c>
      <c r="C186">
        <v>8496.08</v>
      </c>
      <c r="D186" t="s">
        <v>195</v>
      </c>
    </row>
    <row r="187" spans="1:4" x14ac:dyDescent="0.25">
      <c r="A187">
        <v>9970</v>
      </c>
      <c r="B187" s="1">
        <v>44140</v>
      </c>
      <c r="C187">
        <v>6268.16</v>
      </c>
      <c r="D187" t="s">
        <v>195</v>
      </c>
    </row>
    <row r="188" spans="1:4" x14ac:dyDescent="0.25">
      <c r="A188">
        <v>9925</v>
      </c>
      <c r="B188" s="1">
        <v>44169</v>
      </c>
      <c r="C188">
        <v>7588.11</v>
      </c>
      <c r="D188" t="s">
        <v>195</v>
      </c>
    </row>
    <row r="189" spans="1:4" x14ac:dyDescent="0.25">
      <c r="A189">
        <v>9956</v>
      </c>
      <c r="B189" s="1">
        <v>44075</v>
      </c>
      <c r="C189">
        <v>6136.08</v>
      </c>
      <c r="D189" t="s">
        <v>195</v>
      </c>
    </row>
    <row r="190" spans="1:4" x14ac:dyDescent="0.25">
      <c r="A190">
        <v>9956</v>
      </c>
      <c r="B190" s="1">
        <v>44106</v>
      </c>
      <c r="C190">
        <v>7148.25</v>
      </c>
      <c r="D190" t="s">
        <v>195</v>
      </c>
    </row>
    <row r="191" spans="1:4" x14ac:dyDescent="0.25">
      <c r="A191">
        <v>9906</v>
      </c>
      <c r="B191" s="1">
        <v>43864</v>
      </c>
      <c r="C191">
        <v>7613.78</v>
      </c>
      <c r="D191" t="s">
        <v>195</v>
      </c>
    </row>
    <row r="192" spans="1:4" x14ac:dyDescent="0.25">
      <c r="A192">
        <v>9981</v>
      </c>
      <c r="B192" s="1">
        <v>44107</v>
      </c>
      <c r="C192">
        <v>8305.24</v>
      </c>
      <c r="D192" t="s">
        <v>195</v>
      </c>
    </row>
    <row r="193" spans="1:4" x14ac:dyDescent="0.25">
      <c r="A193">
        <v>9912</v>
      </c>
      <c r="B193" s="1">
        <v>44077</v>
      </c>
      <c r="C193">
        <v>8456.91</v>
      </c>
      <c r="D193" t="s">
        <v>195</v>
      </c>
    </row>
    <row r="194" spans="1:4" x14ac:dyDescent="0.25">
      <c r="A194">
        <v>9912</v>
      </c>
      <c r="B194" s="1">
        <v>44136</v>
      </c>
      <c r="C194">
        <v>7824.53</v>
      </c>
      <c r="D194" t="s">
        <v>195</v>
      </c>
    </row>
    <row r="195" spans="1:4" x14ac:dyDescent="0.25">
      <c r="A195">
        <v>9959</v>
      </c>
      <c r="B195" s="1">
        <v>43926</v>
      </c>
      <c r="C195">
        <v>9441.4</v>
      </c>
      <c r="D195" t="s">
        <v>195</v>
      </c>
    </row>
    <row r="196" spans="1:4" x14ac:dyDescent="0.25">
      <c r="A196">
        <v>9959</v>
      </c>
      <c r="B196" s="1">
        <v>43953</v>
      </c>
      <c r="C196">
        <v>6197.47</v>
      </c>
      <c r="D196" t="s">
        <v>195</v>
      </c>
    </row>
    <row r="197" spans="1:4" x14ac:dyDescent="0.25">
      <c r="A197">
        <v>9959</v>
      </c>
      <c r="B197" s="1">
        <v>43984</v>
      </c>
      <c r="C197">
        <v>9811.51</v>
      </c>
      <c r="D197" t="s">
        <v>196</v>
      </c>
    </row>
    <row r="198" spans="1:4" x14ac:dyDescent="0.25">
      <c r="A198">
        <v>9959</v>
      </c>
      <c r="B198" s="1">
        <v>43986</v>
      </c>
      <c r="C198">
        <v>9494.19</v>
      </c>
      <c r="D198" t="s">
        <v>196</v>
      </c>
    </row>
    <row r="199" spans="1:4" x14ac:dyDescent="0.25">
      <c r="A199">
        <v>9948</v>
      </c>
      <c r="B199" s="1">
        <v>43926</v>
      </c>
      <c r="C199">
        <v>7011.92</v>
      </c>
      <c r="D199" t="s">
        <v>195</v>
      </c>
    </row>
    <row r="200" spans="1:4" x14ac:dyDescent="0.25">
      <c r="A200">
        <v>9948</v>
      </c>
      <c r="B200" s="1">
        <v>44015</v>
      </c>
      <c r="C200">
        <v>7285.85</v>
      </c>
      <c r="D200" t="s">
        <v>196</v>
      </c>
    </row>
    <row r="201" spans="1:4" x14ac:dyDescent="0.25">
      <c r="A201">
        <v>9948</v>
      </c>
      <c r="B201" s="1">
        <v>44075</v>
      </c>
      <c r="C201">
        <v>7526.14</v>
      </c>
      <c r="D201" t="s">
        <v>195</v>
      </c>
    </row>
    <row r="202" spans="1:4" x14ac:dyDescent="0.25">
      <c r="A202">
        <v>9948</v>
      </c>
      <c r="B202" s="1">
        <v>44105</v>
      </c>
      <c r="C202">
        <v>9437.83</v>
      </c>
      <c r="D202" t="s">
        <v>195</v>
      </c>
    </row>
    <row r="203" spans="1:4" x14ac:dyDescent="0.25">
      <c r="A203">
        <v>9948</v>
      </c>
      <c r="B203" s="1">
        <v>44107</v>
      </c>
      <c r="C203">
        <v>7043.18</v>
      </c>
      <c r="D203" t="s">
        <v>196</v>
      </c>
    </row>
    <row r="204" spans="1:4" x14ac:dyDescent="0.25">
      <c r="A204">
        <v>9948</v>
      </c>
      <c r="B204" s="1">
        <v>44108</v>
      </c>
      <c r="C204">
        <v>9609.64</v>
      </c>
      <c r="D204" t="s">
        <v>195</v>
      </c>
    </row>
    <row r="205" spans="1:4" x14ac:dyDescent="0.25">
      <c r="A205">
        <v>9948</v>
      </c>
      <c r="B205" s="1">
        <v>44138</v>
      </c>
      <c r="C205">
        <v>6381.58</v>
      </c>
      <c r="D205" t="s">
        <v>195</v>
      </c>
    </row>
    <row r="206" spans="1:4" x14ac:dyDescent="0.25">
      <c r="A206">
        <v>9948</v>
      </c>
      <c r="B206" s="1">
        <v>44168</v>
      </c>
      <c r="C206">
        <v>6316.67</v>
      </c>
      <c r="D206" t="s">
        <v>195</v>
      </c>
    </row>
    <row r="207" spans="1:4" x14ac:dyDescent="0.25">
      <c r="A207">
        <v>9968</v>
      </c>
      <c r="B207" s="1">
        <v>43835</v>
      </c>
      <c r="C207">
        <v>9677.69</v>
      </c>
      <c r="D207" t="s">
        <v>195</v>
      </c>
    </row>
    <row r="208" spans="1:4" x14ac:dyDescent="0.25">
      <c r="A208">
        <v>9968</v>
      </c>
      <c r="B208" s="1">
        <v>43894</v>
      </c>
      <c r="C208">
        <v>6803.01</v>
      </c>
      <c r="D208" t="s">
        <v>195</v>
      </c>
    </row>
    <row r="209" spans="1:4" x14ac:dyDescent="0.25">
      <c r="A209">
        <v>9968</v>
      </c>
      <c r="B209" s="1">
        <v>43923</v>
      </c>
      <c r="C209">
        <v>7019.86</v>
      </c>
      <c r="D209" t="s">
        <v>195</v>
      </c>
    </row>
    <row r="210" spans="1:4" x14ac:dyDescent="0.25">
      <c r="A210">
        <v>9968</v>
      </c>
      <c r="B210" s="1">
        <v>44137</v>
      </c>
      <c r="C210">
        <v>9027.42</v>
      </c>
      <c r="D210" t="s">
        <v>195</v>
      </c>
    </row>
    <row r="211" spans="1:4" x14ac:dyDescent="0.25">
      <c r="A211">
        <v>9968</v>
      </c>
      <c r="B211" s="1">
        <v>44138</v>
      </c>
      <c r="C211">
        <v>8682.56</v>
      </c>
      <c r="D211" t="s">
        <v>195</v>
      </c>
    </row>
    <row r="212" spans="1:4" x14ac:dyDescent="0.25">
      <c r="A212">
        <v>9931</v>
      </c>
      <c r="B212" s="1">
        <v>43926</v>
      </c>
      <c r="C212">
        <v>8256.1299999999992</v>
      </c>
      <c r="D212" t="s">
        <v>195</v>
      </c>
    </row>
    <row r="213" spans="1:4" x14ac:dyDescent="0.25">
      <c r="A213">
        <v>9931</v>
      </c>
      <c r="B213" s="1">
        <v>43955</v>
      </c>
      <c r="C213">
        <v>6703.58</v>
      </c>
      <c r="D213" t="s">
        <v>195</v>
      </c>
    </row>
    <row r="214" spans="1:4" x14ac:dyDescent="0.25">
      <c r="A214">
        <v>9931</v>
      </c>
      <c r="B214" s="1">
        <v>44013</v>
      </c>
      <c r="C214">
        <v>8416.59</v>
      </c>
      <c r="D214" t="s">
        <v>196</v>
      </c>
    </row>
    <row r="215" spans="1:4" x14ac:dyDescent="0.25">
      <c r="A215">
        <v>9905</v>
      </c>
      <c r="B215" s="1">
        <v>44014</v>
      </c>
      <c r="C215">
        <v>9729.4</v>
      </c>
      <c r="D215" t="s">
        <v>195</v>
      </c>
    </row>
    <row r="216" spans="1:4" x14ac:dyDescent="0.25">
      <c r="A216">
        <v>9905</v>
      </c>
      <c r="B216" s="1">
        <v>44017</v>
      </c>
      <c r="C216">
        <v>9792.8799999999992</v>
      </c>
      <c r="D216" t="s">
        <v>195</v>
      </c>
    </row>
    <row r="217" spans="1:4" x14ac:dyDescent="0.25">
      <c r="A217">
        <v>9911</v>
      </c>
      <c r="B217" s="1">
        <v>43834</v>
      </c>
      <c r="C217">
        <v>8194.91</v>
      </c>
      <c r="D217" t="s">
        <v>196</v>
      </c>
    </row>
    <row r="218" spans="1:4" x14ac:dyDescent="0.25">
      <c r="A218">
        <v>9911</v>
      </c>
      <c r="B218" s="1">
        <v>43986</v>
      </c>
      <c r="C218">
        <v>9435.48</v>
      </c>
      <c r="D218" t="s">
        <v>195</v>
      </c>
    </row>
    <row r="219" spans="1:4" x14ac:dyDescent="0.25">
      <c r="A219">
        <v>9911</v>
      </c>
      <c r="B219" s="1">
        <v>44044</v>
      </c>
      <c r="C219">
        <v>9598.43</v>
      </c>
      <c r="D219" t="s">
        <v>195</v>
      </c>
    </row>
    <row r="220" spans="1:4" x14ac:dyDescent="0.25">
      <c r="A220">
        <v>9911</v>
      </c>
      <c r="B220" s="1">
        <v>44137</v>
      </c>
      <c r="C220">
        <v>6701.72</v>
      </c>
      <c r="D220" t="s">
        <v>196</v>
      </c>
    </row>
    <row r="221" spans="1:4" x14ac:dyDescent="0.25">
      <c r="A221">
        <v>9966</v>
      </c>
      <c r="B221" s="1">
        <v>43835</v>
      </c>
      <c r="C221">
        <v>8274.9</v>
      </c>
      <c r="D221" t="s">
        <v>195</v>
      </c>
    </row>
    <row r="222" spans="1:4" x14ac:dyDescent="0.25">
      <c r="A222">
        <v>9966</v>
      </c>
      <c r="B222" s="1">
        <v>43836</v>
      </c>
      <c r="C222">
        <v>6553.4</v>
      </c>
      <c r="D222" t="s">
        <v>195</v>
      </c>
    </row>
    <row r="223" spans="1:4" x14ac:dyDescent="0.25">
      <c r="A223">
        <v>9966</v>
      </c>
      <c r="B223" s="1">
        <v>43864</v>
      </c>
      <c r="C223">
        <v>8675.93</v>
      </c>
      <c r="D223" t="s">
        <v>195</v>
      </c>
    </row>
    <row r="224" spans="1:4" x14ac:dyDescent="0.25">
      <c r="A224">
        <v>9966</v>
      </c>
      <c r="B224" s="1">
        <v>43892</v>
      </c>
      <c r="C224">
        <v>7268.74</v>
      </c>
      <c r="D224" t="s">
        <v>195</v>
      </c>
    </row>
    <row r="225" spans="1:4" x14ac:dyDescent="0.25">
      <c r="A225">
        <v>9966</v>
      </c>
      <c r="B225" s="1">
        <v>43953</v>
      </c>
      <c r="C225">
        <v>7733.12</v>
      </c>
      <c r="D225" t="s">
        <v>195</v>
      </c>
    </row>
    <row r="226" spans="1:4" x14ac:dyDescent="0.25">
      <c r="A226">
        <v>9966</v>
      </c>
      <c r="B226" s="1">
        <v>43983</v>
      </c>
      <c r="C226">
        <v>9131.6299999999992</v>
      </c>
      <c r="D226" t="s">
        <v>195</v>
      </c>
    </row>
    <row r="227" spans="1:4" x14ac:dyDescent="0.25">
      <c r="A227">
        <v>9966</v>
      </c>
      <c r="B227" s="1">
        <v>44048</v>
      </c>
      <c r="C227">
        <v>9835.7199999999993</v>
      </c>
      <c r="D227" t="s">
        <v>195</v>
      </c>
    </row>
    <row r="228" spans="1:4" x14ac:dyDescent="0.25">
      <c r="A228">
        <v>9966</v>
      </c>
      <c r="B228" s="1">
        <v>44077</v>
      </c>
      <c r="C228">
        <v>9689.4699999999993</v>
      </c>
      <c r="D228" t="s">
        <v>195</v>
      </c>
    </row>
    <row r="229" spans="1:4" x14ac:dyDescent="0.25">
      <c r="A229">
        <v>9966</v>
      </c>
      <c r="B229" s="1">
        <v>44108</v>
      </c>
      <c r="C229">
        <v>6105.55</v>
      </c>
      <c r="D229" t="s">
        <v>196</v>
      </c>
    </row>
    <row r="230" spans="1:4" x14ac:dyDescent="0.25">
      <c r="A230">
        <v>9966</v>
      </c>
      <c r="B230" s="1">
        <v>44136</v>
      </c>
      <c r="C230">
        <v>8988.4500000000007</v>
      </c>
      <c r="D230" t="s">
        <v>196</v>
      </c>
    </row>
    <row r="231" spans="1:4" x14ac:dyDescent="0.25">
      <c r="A231">
        <v>9933</v>
      </c>
      <c r="B231" s="1">
        <v>43831</v>
      </c>
      <c r="C231">
        <v>7483.32</v>
      </c>
      <c r="D231" t="s">
        <v>195</v>
      </c>
    </row>
    <row r="232" spans="1:4" x14ac:dyDescent="0.25">
      <c r="A232">
        <v>9933</v>
      </c>
      <c r="B232" s="1">
        <v>43832</v>
      </c>
      <c r="C232">
        <v>7859.27</v>
      </c>
      <c r="D232" t="s">
        <v>195</v>
      </c>
    </row>
    <row r="233" spans="1:4" x14ac:dyDescent="0.25">
      <c r="A233">
        <v>9933</v>
      </c>
      <c r="B233" s="1">
        <v>43954</v>
      </c>
      <c r="C233">
        <v>6663.58</v>
      </c>
      <c r="D233" t="s">
        <v>196</v>
      </c>
    </row>
    <row r="234" spans="1:4" x14ac:dyDescent="0.25">
      <c r="A234">
        <v>9933</v>
      </c>
      <c r="B234" s="1">
        <v>44016</v>
      </c>
      <c r="C234">
        <v>6786</v>
      </c>
      <c r="D234" t="s">
        <v>195</v>
      </c>
    </row>
    <row r="235" spans="1:4" x14ac:dyDescent="0.25">
      <c r="A235">
        <v>9933</v>
      </c>
      <c r="B235" s="1">
        <v>44044</v>
      </c>
      <c r="C235">
        <v>7068.31</v>
      </c>
      <c r="D235" t="s">
        <v>195</v>
      </c>
    </row>
    <row r="236" spans="1:4" x14ac:dyDescent="0.25">
      <c r="A236">
        <v>9933</v>
      </c>
      <c r="B236" s="1">
        <v>44076</v>
      </c>
      <c r="C236">
        <v>6176.63</v>
      </c>
      <c r="D236" t="s">
        <v>196</v>
      </c>
    </row>
    <row r="237" spans="1:4" x14ac:dyDescent="0.25">
      <c r="A237">
        <v>9933</v>
      </c>
      <c r="B237" s="1">
        <v>44078</v>
      </c>
      <c r="C237">
        <v>9352.48</v>
      </c>
      <c r="D237" t="s">
        <v>195</v>
      </c>
    </row>
    <row r="238" spans="1:4" x14ac:dyDescent="0.25">
      <c r="A238">
        <v>9933</v>
      </c>
      <c r="B238" s="1">
        <v>44079</v>
      </c>
      <c r="C238">
        <v>9318.27</v>
      </c>
      <c r="D238" t="s">
        <v>195</v>
      </c>
    </row>
    <row r="239" spans="1:4" x14ac:dyDescent="0.25">
      <c r="A239">
        <v>9980</v>
      </c>
      <c r="B239" s="1">
        <v>43926</v>
      </c>
      <c r="C239">
        <v>9451.2099999999991</v>
      </c>
      <c r="D239" t="s">
        <v>195</v>
      </c>
    </row>
    <row r="240" spans="1:4" x14ac:dyDescent="0.25">
      <c r="A240">
        <v>9954</v>
      </c>
      <c r="B240" s="1">
        <v>44047</v>
      </c>
      <c r="C240">
        <v>9493.42</v>
      </c>
      <c r="D240" t="s">
        <v>195</v>
      </c>
    </row>
    <row r="241" spans="1:4" x14ac:dyDescent="0.25">
      <c r="A241">
        <v>9954</v>
      </c>
      <c r="B241" s="1">
        <v>44107</v>
      </c>
      <c r="C241">
        <v>8732.33</v>
      </c>
      <c r="D241" t="s">
        <v>195</v>
      </c>
    </row>
    <row r="242" spans="1:4" x14ac:dyDescent="0.25">
      <c r="A242">
        <v>9954</v>
      </c>
      <c r="B242" s="1">
        <v>44139</v>
      </c>
      <c r="C242">
        <v>6418.01</v>
      </c>
      <c r="D242" t="s">
        <v>196</v>
      </c>
    </row>
    <row r="243" spans="1:4" x14ac:dyDescent="0.25">
      <c r="A243">
        <v>9949</v>
      </c>
      <c r="B243" s="1">
        <v>43831</v>
      </c>
      <c r="C243">
        <v>6389.57</v>
      </c>
      <c r="D243" t="s">
        <v>195</v>
      </c>
    </row>
    <row r="244" spans="1:4" x14ac:dyDescent="0.25">
      <c r="A244">
        <v>9949</v>
      </c>
      <c r="B244" s="1">
        <v>43835</v>
      </c>
      <c r="C244">
        <v>7024.9</v>
      </c>
      <c r="D244" t="s">
        <v>195</v>
      </c>
    </row>
    <row r="245" spans="1:4" x14ac:dyDescent="0.25">
      <c r="A245">
        <v>9949</v>
      </c>
      <c r="B245" s="1">
        <v>43865</v>
      </c>
      <c r="C245">
        <v>8957.7800000000007</v>
      </c>
      <c r="D245" t="s">
        <v>195</v>
      </c>
    </row>
    <row r="246" spans="1:4" x14ac:dyDescent="0.25">
      <c r="A246">
        <v>9949</v>
      </c>
      <c r="B246" s="1">
        <v>43893</v>
      </c>
      <c r="C246">
        <v>8221.1299999999992</v>
      </c>
      <c r="D246" t="s">
        <v>195</v>
      </c>
    </row>
    <row r="247" spans="1:4" x14ac:dyDescent="0.25">
      <c r="A247">
        <v>9949</v>
      </c>
      <c r="B247" s="1">
        <v>43894</v>
      </c>
      <c r="C247">
        <v>7453.64</v>
      </c>
      <c r="D247" t="s">
        <v>195</v>
      </c>
    </row>
    <row r="248" spans="1:4" x14ac:dyDescent="0.25">
      <c r="A248">
        <v>9949</v>
      </c>
      <c r="B248" s="1">
        <v>43895</v>
      </c>
      <c r="C248">
        <v>7753.31</v>
      </c>
      <c r="D248" t="s">
        <v>196</v>
      </c>
    </row>
    <row r="249" spans="1:4" x14ac:dyDescent="0.25">
      <c r="A249">
        <v>9949</v>
      </c>
      <c r="B249" s="1">
        <v>43925</v>
      </c>
      <c r="C249">
        <v>7275.4</v>
      </c>
      <c r="D249" t="s">
        <v>195</v>
      </c>
    </row>
    <row r="250" spans="1:4" x14ac:dyDescent="0.25">
      <c r="A250">
        <v>9949</v>
      </c>
      <c r="B250" s="1">
        <v>43954</v>
      </c>
      <c r="C250">
        <v>8707.48</v>
      </c>
      <c r="D250" t="s">
        <v>195</v>
      </c>
    </row>
    <row r="251" spans="1:4" x14ac:dyDescent="0.25">
      <c r="A251">
        <v>9949</v>
      </c>
      <c r="B251" s="1">
        <v>43956</v>
      </c>
      <c r="C251">
        <v>7227.72</v>
      </c>
      <c r="D251" t="s">
        <v>195</v>
      </c>
    </row>
    <row r="252" spans="1:4" x14ac:dyDescent="0.25">
      <c r="A252">
        <v>9949</v>
      </c>
      <c r="B252" s="1">
        <v>43983</v>
      </c>
      <c r="C252">
        <v>8063.32</v>
      </c>
      <c r="D252" t="s">
        <v>195</v>
      </c>
    </row>
    <row r="253" spans="1:4" x14ac:dyDescent="0.25">
      <c r="A253">
        <v>9949</v>
      </c>
      <c r="B253" s="1">
        <v>43984</v>
      </c>
      <c r="C253">
        <v>8578.58</v>
      </c>
      <c r="D253" t="s">
        <v>195</v>
      </c>
    </row>
    <row r="254" spans="1:4" x14ac:dyDescent="0.25">
      <c r="A254">
        <v>9949</v>
      </c>
      <c r="B254" s="1">
        <v>43987</v>
      </c>
      <c r="C254">
        <v>9919.1200000000008</v>
      </c>
      <c r="D254" t="s">
        <v>196</v>
      </c>
    </row>
    <row r="255" spans="1:4" x14ac:dyDescent="0.25">
      <c r="A255">
        <v>9949</v>
      </c>
      <c r="B255" s="1">
        <v>44075</v>
      </c>
      <c r="C255">
        <v>6580.43</v>
      </c>
      <c r="D255" t="s">
        <v>195</v>
      </c>
    </row>
    <row r="256" spans="1:4" x14ac:dyDescent="0.25">
      <c r="A256">
        <v>9949</v>
      </c>
      <c r="B256" s="1">
        <v>44077</v>
      </c>
      <c r="C256">
        <v>8019.5</v>
      </c>
      <c r="D256" t="s">
        <v>195</v>
      </c>
    </row>
    <row r="257" spans="1:4" x14ac:dyDescent="0.25">
      <c r="A257">
        <v>9949</v>
      </c>
      <c r="B257" s="1">
        <v>44078</v>
      </c>
      <c r="C257">
        <v>8361.86</v>
      </c>
      <c r="D257" t="s">
        <v>195</v>
      </c>
    </row>
    <row r="258" spans="1:4" x14ac:dyDescent="0.25">
      <c r="A258">
        <v>9949</v>
      </c>
      <c r="B258" s="1">
        <v>44079</v>
      </c>
      <c r="C258">
        <v>7909.5</v>
      </c>
      <c r="D258" t="s">
        <v>195</v>
      </c>
    </row>
    <row r="259" spans="1:4" x14ac:dyDescent="0.25">
      <c r="A259">
        <v>9949</v>
      </c>
      <c r="B259" s="1">
        <v>44138</v>
      </c>
      <c r="C259">
        <v>9174.7900000000009</v>
      </c>
      <c r="D259" t="s">
        <v>195</v>
      </c>
    </row>
    <row r="260" spans="1:4" x14ac:dyDescent="0.25">
      <c r="A260">
        <v>9949</v>
      </c>
      <c r="B260" s="1">
        <v>44140</v>
      </c>
      <c r="C260">
        <v>7047.75</v>
      </c>
      <c r="D260" t="s">
        <v>195</v>
      </c>
    </row>
    <row r="261" spans="1:4" x14ac:dyDescent="0.25">
      <c r="A261">
        <v>9979</v>
      </c>
      <c r="B261" s="1">
        <v>43831</v>
      </c>
      <c r="C261">
        <v>6977.27</v>
      </c>
      <c r="D261" t="s">
        <v>195</v>
      </c>
    </row>
    <row r="262" spans="1:4" x14ac:dyDescent="0.25">
      <c r="A262">
        <v>9979</v>
      </c>
      <c r="B262" s="1">
        <v>43832</v>
      </c>
      <c r="C262">
        <v>9830.0300000000007</v>
      </c>
      <c r="D262" t="s">
        <v>196</v>
      </c>
    </row>
    <row r="263" spans="1:4" x14ac:dyDescent="0.25">
      <c r="A263">
        <v>9979</v>
      </c>
      <c r="B263" s="1">
        <v>43866</v>
      </c>
      <c r="C263">
        <v>6661.07</v>
      </c>
      <c r="D263" t="s">
        <v>195</v>
      </c>
    </row>
    <row r="264" spans="1:4" x14ac:dyDescent="0.25">
      <c r="A264">
        <v>9979</v>
      </c>
      <c r="B264" s="1">
        <v>43954</v>
      </c>
      <c r="C264">
        <v>6738.7</v>
      </c>
      <c r="D264" t="s">
        <v>195</v>
      </c>
    </row>
    <row r="265" spans="1:4" x14ac:dyDescent="0.25">
      <c r="A265">
        <v>9979</v>
      </c>
      <c r="B265" s="1">
        <v>44108</v>
      </c>
      <c r="C265">
        <v>6316.35</v>
      </c>
      <c r="D265" t="s">
        <v>195</v>
      </c>
    </row>
    <row r="266" spans="1:4" x14ac:dyDescent="0.25">
      <c r="A266">
        <v>9979</v>
      </c>
      <c r="B266" s="1">
        <v>44167</v>
      </c>
      <c r="C266">
        <v>9509.61</v>
      </c>
      <c r="D266" t="s">
        <v>195</v>
      </c>
    </row>
    <row r="267" spans="1:4" x14ac:dyDescent="0.25">
      <c r="A267">
        <v>9962</v>
      </c>
      <c r="B267" s="1">
        <v>43924</v>
      </c>
      <c r="C267">
        <v>9778.9500000000007</v>
      </c>
      <c r="D267" t="s">
        <v>195</v>
      </c>
    </row>
    <row r="268" spans="1:4" x14ac:dyDescent="0.25">
      <c r="A268">
        <v>9962</v>
      </c>
      <c r="B268" s="1">
        <v>43987</v>
      </c>
      <c r="C268">
        <v>8887.33</v>
      </c>
      <c r="D268" t="s">
        <v>196</v>
      </c>
    </row>
    <row r="269" spans="1:4" x14ac:dyDescent="0.25">
      <c r="A269">
        <v>9940</v>
      </c>
      <c r="B269" s="1">
        <v>43954</v>
      </c>
      <c r="C269">
        <v>7433.62</v>
      </c>
      <c r="D269" t="s">
        <v>195</v>
      </c>
    </row>
    <row r="270" spans="1:4" x14ac:dyDescent="0.25">
      <c r="A270">
        <v>9940</v>
      </c>
      <c r="B270" s="1">
        <v>44109</v>
      </c>
      <c r="C270">
        <v>6201.46</v>
      </c>
      <c r="D270" t="s">
        <v>195</v>
      </c>
    </row>
    <row r="271" spans="1:4" x14ac:dyDescent="0.25">
      <c r="A271">
        <v>9921</v>
      </c>
      <c r="B271" s="1">
        <v>43984</v>
      </c>
      <c r="C271">
        <v>8817.07</v>
      </c>
      <c r="D271" t="s">
        <v>195</v>
      </c>
    </row>
    <row r="272" spans="1:4" x14ac:dyDescent="0.25">
      <c r="A272">
        <v>9955</v>
      </c>
      <c r="B272" s="1">
        <v>44079</v>
      </c>
      <c r="C272">
        <v>9733.7199999999993</v>
      </c>
      <c r="D272" t="s">
        <v>195</v>
      </c>
    </row>
    <row r="273" spans="1:4" x14ac:dyDescent="0.25">
      <c r="A273">
        <v>9955</v>
      </c>
      <c r="B273" s="1">
        <v>44106</v>
      </c>
      <c r="C273">
        <v>9656.56</v>
      </c>
      <c r="D273" t="s">
        <v>196</v>
      </c>
    </row>
    <row r="274" spans="1:4" x14ac:dyDescent="0.25">
      <c r="A274">
        <v>9955</v>
      </c>
      <c r="B274" s="1">
        <v>44107</v>
      </c>
      <c r="C274">
        <v>8404.6299999999992</v>
      </c>
      <c r="D274" t="s">
        <v>195</v>
      </c>
    </row>
    <row r="275" spans="1:4" x14ac:dyDescent="0.25">
      <c r="A275">
        <v>9976</v>
      </c>
      <c r="B275" s="1">
        <v>43834</v>
      </c>
      <c r="C275">
        <v>6911.46</v>
      </c>
      <c r="D275" t="s">
        <v>196</v>
      </c>
    </row>
    <row r="276" spans="1:4" x14ac:dyDescent="0.25">
      <c r="A276">
        <v>9976</v>
      </c>
      <c r="B276" s="1">
        <v>43893</v>
      </c>
      <c r="C276">
        <v>6606.93</v>
      </c>
      <c r="D276" t="s">
        <v>195</v>
      </c>
    </row>
    <row r="277" spans="1:4" x14ac:dyDescent="0.25">
      <c r="A277">
        <v>9976</v>
      </c>
      <c r="B277" s="1">
        <v>43925</v>
      </c>
      <c r="C277">
        <v>6395.32</v>
      </c>
      <c r="D277" t="s">
        <v>196</v>
      </c>
    </row>
    <row r="278" spans="1:4" x14ac:dyDescent="0.25">
      <c r="A278">
        <v>9976</v>
      </c>
      <c r="B278" s="1">
        <v>43952</v>
      </c>
      <c r="C278">
        <v>8916.99</v>
      </c>
      <c r="D278" t="s">
        <v>195</v>
      </c>
    </row>
    <row r="279" spans="1:4" x14ac:dyDescent="0.25">
      <c r="A279">
        <v>9976</v>
      </c>
      <c r="B279" s="1">
        <v>43953</v>
      </c>
      <c r="C279">
        <v>7238.58</v>
      </c>
      <c r="D279" t="s">
        <v>195</v>
      </c>
    </row>
    <row r="280" spans="1:4" x14ac:dyDescent="0.25">
      <c r="A280">
        <v>9976</v>
      </c>
      <c r="B280" s="1">
        <v>44017</v>
      </c>
      <c r="C280">
        <v>6874.46</v>
      </c>
      <c r="D280" t="s">
        <v>196</v>
      </c>
    </row>
    <row r="281" spans="1:4" x14ac:dyDescent="0.25">
      <c r="A281">
        <v>9976</v>
      </c>
      <c r="B281" s="1">
        <v>44047</v>
      </c>
      <c r="C281">
        <v>6021.5</v>
      </c>
      <c r="D281" t="s">
        <v>195</v>
      </c>
    </row>
    <row r="282" spans="1:4" x14ac:dyDescent="0.25">
      <c r="A282">
        <v>9976</v>
      </c>
      <c r="B282" s="1">
        <v>44140</v>
      </c>
      <c r="C282">
        <v>6015.97</v>
      </c>
      <c r="D282" t="s">
        <v>195</v>
      </c>
    </row>
    <row r="283" spans="1:4" x14ac:dyDescent="0.25">
      <c r="A283">
        <v>9976</v>
      </c>
      <c r="B283" s="1">
        <v>44166</v>
      </c>
      <c r="C283">
        <v>9660.06</v>
      </c>
      <c r="D283" t="s">
        <v>195</v>
      </c>
    </row>
    <row r="284" spans="1:4" x14ac:dyDescent="0.25">
      <c r="A284">
        <v>9976</v>
      </c>
      <c r="B284" s="1">
        <v>44170</v>
      </c>
      <c r="C284">
        <v>7987.69</v>
      </c>
      <c r="D284" t="s">
        <v>195</v>
      </c>
    </row>
    <row r="285" spans="1:4" x14ac:dyDescent="0.25">
      <c r="A285">
        <v>9916</v>
      </c>
      <c r="B285" s="1">
        <v>43832</v>
      </c>
      <c r="C285">
        <v>6987.28</v>
      </c>
      <c r="D285" t="s">
        <v>195</v>
      </c>
    </row>
    <row r="286" spans="1:4" x14ac:dyDescent="0.25">
      <c r="A286">
        <v>9916</v>
      </c>
      <c r="B286" s="1">
        <v>43866</v>
      </c>
      <c r="C286">
        <v>6936.4</v>
      </c>
      <c r="D286" t="s">
        <v>196</v>
      </c>
    </row>
    <row r="287" spans="1:4" x14ac:dyDescent="0.25">
      <c r="A287">
        <v>9916</v>
      </c>
      <c r="B287" s="1">
        <v>43893</v>
      </c>
      <c r="C287">
        <v>9486.2900000000009</v>
      </c>
      <c r="D287" t="s">
        <v>195</v>
      </c>
    </row>
    <row r="288" spans="1:4" x14ac:dyDescent="0.25">
      <c r="A288">
        <v>9916</v>
      </c>
      <c r="B288" s="1">
        <v>43923</v>
      </c>
      <c r="C288">
        <v>6932.02</v>
      </c>
      <c r="D288" t="s">
        <v>195</v>
      </c>
    </row>
    <row r="289" spans="1:4" x14ac:dyDescent="0.25">
      <c r="A289">
        <v>9916</v>
      </c>
      <c r="B289" s="1">
        <v>43924</v>
      </c>
      <c r="C289">
        <v>7705.48</v>
      </c>
      <c r="D289" t="s">
        <v>195</v>
      </c>
    </row>
    <row r="290" spans="1:4" x14ac:dyDescent="0.25">
      <c r="A290">
        <v>9916</v>
      </c>
      <c r="B290" s="1">
        <v>43952</v>
      </c>
      <c r="C290">
        <v>6266.23</v>
      </c>
      <c r="D290" t="s">
        <v>195</v>
      </c>
    </row>
    <row r="291" spans="1:4" x14ac:dyDescent="0.25">
      <c r="A291">
        <v>9916</v>
      </c>
      <c r="B291" s="1">
        <v>43955</v>
      </c>
      <c r="C291">
        <v>7483.67</v>
      </c>
      <c r="D291" t="s">
        <v>195</v>
      </c>
    </row>
    <row r="292" spans="1:4" x14ac:dyDescent="0.25">
      <c r="A292">
        <v>9916</v>
      </c>
      <c r="B292" s="1">
        <v>43986</v>
      </c>
      <c r="C292">
        <v>7499.4</v>
      </c>
      <c r="D292" t="s">
        <v>195</v>
      </c>
    </row>
    <row r="293" spans="1:4" x14ac:dyDescent="0.25">
      <c r="A293">
        <v>9916</v>
      </c>
      <c r="B293" s="1">
        <v>44077</v>
      </c>
      <c r="C293">
        <v>8801.66</v>
      </c>
      <c r="D293" t="s">
        <v>195</v>
      </c>
    </row>
    <row r="294" spans="1:4" x14ac:dyDescent="0.25">
      <c r="A294">
        <v>9916</v>
      </c>
      <c r="B294" s="1">
        <v>44109</v>
      </c>
      <c r="C294">
        <v>9868.1</v>
      </c>
      <c r="D294" t="s">
        <v>195</v>
      </c>
    </row>
    <row r="295" spans="1:4" x14ac:dyDescent="0.25">
      <c r="A295">
        <v>9916</v>
      </c>
      <c r="B295" s="1">
        <v>44170</v>
      </c>
      <c r="C295">
        <v>7459.95</v>
      </c>
      <c r="D295" t="s">
        <v>195</v>
      </c>
    </row>
    <row r="296" spans="1:4" x14ac:dyDescent="0.25">
      <c r="A296">
        <v>9957</v>
      </c>
      <c r="B296" s="1">
        <v>43864</v>
      </c>
      <c r="C296">
        <v>8419.16</v>
      </c>
      <c r="D296" t="s">
        <v>195</v>
      </c>
    </row>
    <row r="297" spans="1:4" x14ac:dyDescent="0.25">
      <c r="A297">
        <v>9957</v>
      </c>
      <c r="B297" s="1">
        <v>43866</v>
      </c>
      <c r="C297">
        <v>8403.7900000000009</v>
      </c>
      <c r="D297" t="s">
        <v>195</v>
      </c>
    </row>
    <row r="298" spans="1:4" x14ac:dyDescent="0.25">
      <c r="A298">
        <v>9957</v>
      </c>
      <c r="B298" s="1">
        <v>44046</v>
      </c>
      <c r="C298">
        <v>8302.5499999999993</v>
      </c>
      <c r="D298" t="s">
        <v>195</v>
      </c>
    </row>
    <row r="299" spans="1:4" x14ac:dyDescent="0.25">
      <c r="A299">
        <v>9935</v>
      </c>
      <c r="B299" s="1">
        <v>43831</v>
      </c>
      <c r="C299">
        <v>6336.62</v>
      </c>
      <c r="D299" t="s">
        <v>195</v>
      </c>
    </row>
    <row r="300" spans="1:4" x14ac:dyDescent="0.25">
      <c r="A300">
        <v>9935</v>
      </c>
      <c r="B300" s="1">
        <v>43986</v>
      </c>
      <c r="C300">
        <v>7543.02</v>
      </c>
      <c r="D300" t="s">
        <v>195</v>
      </c>
    </row>
    <row r="301" spans="1:4" x14ac:dyDescent="0.25">
      <c r="A301">
        <v>9935</v>
      </c>
      <c r="B301" s="1">
        <v>44013</v>
      </c>
      <c r="C301">
        <v>8044.48</v>
      </c>
      <c r="D301" t="s">
        <v>195</v>
      </c>
    </row>
    <row r="302" spans="1:4" x14ac:dyDescent="0.25">
      <c r="A302">
        <v>9935</v>
      </c>
      <c r="B302" s="1">
        <v>44045</v>
      </c>
      <c r="C302">
        <v>8768.61</v>
      </c>
      <c r="D302" t="s">
        <v>195</v>
      </c>
    </row>
    <row r="303" spans="1:4" x14ac:dyDescent="0.25">
      <c r="A303">
        <v>9935</v>
      </c>
      <c r="B303" s="1">
        <v>44169</v>
      </c>
      <c r="C303">
        <v>7372.34</v>
      </c>
      <c r="D303" t="s">
        <v>195</v>
      </c>
    </row>
    <row r="304" spans="1:4" x14ac:dyDescent="0.25">
      <c r="A304">
        <v>9952</v>
      </c>
      <c r="B304" s="1">
        <v>43865</v>
      </c>
      <c r="C304">
        <v>6840.86</v>
      </c>
      <c r="D30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Deliverable</vt:lpstr>
      <vt:lpstr>Participant</vt:lpstr>
      <vt:lpstr>2020 Contributions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Brown</dc:creator>
  <cp:keywords/>
  <dc:description/>
  <cp:lastModifiedBy>Agnieszka Szewczyk</cp:lastModifiedBy>
  <cp:revision/>
  <dcterms:created xsi:type="dcterms:W3CDTF">2020-03-25T22:42:37Z</dcterms:created>
  <dcterms:modified xsi:type="dcterms:W3CDTF">2023-01-19T00:22:39Z</dcterms:modified>
  <cp:category/>
  <cp:contentStatus/>
</cp:coreProperties>
</file>