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icc\OneDrive\Escritorio\Script Kerlys\Excel\"/>
    </mc:Choice>
  </mc:AlternateContent>
  <xr:revisionPtr revIDLastSave="0" documentId="13_ncr:1_{69A993BC-07DE-4C63-B6A4-A3092966E8EE}" xr6:coauthVersionLast="47" xr6:coauthVersionMax="47" xr10:uidLastSave="{00000000-0000-0000-0000-000000000000}"/>
  <bookViews>
    <workbookView xWindow="-120" yWindow="-120" windowWidth="20730" windowHeight="11040" xr2:uid="{4F1265C7-93C9-41C2-A671-790F2483C87C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1" i="1" l="1"/>
  <c r="AA130" i="1"/>
  <c r="O130" i="1"/>
  <c r="M130" i="1"/>
  <c r="K130" i="1"/>
  <c r="AA129" i="1"/>
  <c r="AA128" i="1"/>
  <c r="O128" i="1"/>
  <c r="M128" i="1"/>
  <c r="K128" i="1"/>
  <c r="AA127" i="1"/>
  <c r="AA126" i="1"/>
  <c r="AA125" i="1"/>
  <c r="AA124" i="1"/>
  <c r="AA123" i="1"/>
  <c r="O123" i="1"/>
  <c r="N123" i="1"/>
  <c r="K123" i="1"/>
  <c r="AA122" i="1"/>
  <c r="AA121" i="1"/>
  <c r="M121" i="1"/>
  <c r="K121" i="1"/>
  <c r="AA120" i="1"/>
  <c r="AA119" i="1"/>
  <c r="K119" i="1"/>
  <c r="AA118" i="1"/>
  <c r="K118" i="1"/>
  <c r="AA117" i="1"/>
  <c r="N117" i="1"/>
  <c r="M117" i="1"/>
  <c r="K117" i="1"/>
  <c r="AA116" i="1"/>
  <c r="K116" i="1"/>
  <c r="AA115" i="1"/>
  <c r="AA114" i="1"/>
  <c r="AA113" i="1"/>
  <c r="AA112" i="1"/>
  <c r="AA111" i="1"/>
  <c r="AA110" i="1"/>
  <c r="AA109" i="1"/>
  <c r="AA108" i="1"/>
  <c r="O108" i="1"/>
  <c r="N108" i="1"/>
  <c r="K108" i="1"/>
  <c r="AA107" i="1"/>
  <c r="AA106" i="1"/>
  <c r="AA105" i="1"/>
  <c r="AA104" i="1"/>
  <c r="AA103" i="1"/>
  <c r="AA102" i="1"/>
  <c r="AA101" i="1"/>
  <c r="AA100" i="1"/>
  <c r="K100" i="1"/>
  <c r="AA99" i="1"/>
  <c r="K99" i="1"/>
  <c r="AA98" i="1"/>
  <c r="K98" i="1"/>
  <c r="AA97" i="1"/>
  <c r="K97" i="1"/>
  <c r="AA96" i="1"/>
  <c r="K96" i="1"/>
  <c r="AA95" i="1"/>
  <c r="K95" i="1"/>
  <c r="AA94" i="1"/>
  <c r="K94" i="1"/>
  <c r="AA93" i="1"/>
  <c r="K93" i="1"/>
  <c r="AA92" i="1"/>
  <c r="K92" i="1"/>
  <c r="AA91" i="1"/>
  <c r="K91" i="1"/>
  <c r="AA90" i="1"/>
  <c r="K90" i="1"/>
  <c r="AA89" i="1"/>
  <c r="K89" i="1"/>
  <c r="AA88" i="1"/>
  <c r="K88" i="1"/>
  <c r="AA87" i="1"/>
  <c r="K87" i="1"/>
  <c r="AA86" i="1"/>
  <c r="AA85" i="1"/>
  <c r="K85" i="1"/>
  <c r="AA84" i="1"/>
  <c r="K84" i="1"/>
  <c r="AA83" i="1"/>
  <c r="K83" i="1"/>
  <c r="AA82" i="1"/>
  <c r="K82" i="1"/>
  <c r="AA81" i="1"/>
  <c r="K81" i="1"/>
  <c r="AA80" i="1"/>
  <c r="K80" i="1"/>
  <c r="AA79" i="1"/>
  <c r="K79" i="1"/>
  <c r="AA78" i="1"/>
  <c r="K78" i="1"/>
  <c r="AA77" i="1"/>
  <c r="K77" i="1"/>
  <c r="AA76" i="1"/>
  <c r="K76" i="1"/>
  <c r="AA75" i="1"/>
  <c r="K75" i="1"/>
  <c r="AA74" i="1"/>
  <c r="K74" i="1"/>
  <c r="AA73" i="1"/>
  <c r="K73" i="1"/>
  <c r="AA72" i="1"/>
  <c r="K72" i="1"/>
  <c r="AA71" i="1"/>
  <c r="K71" i="1"/>
  <c r="AA70" i="1"/>
  <c r="K70" i="1"/>
  <c r="AA69" i="1"/>
  <c r="K69" i="1"/>
  <c r="AA68" i="1"/>
  <c r="K68" i="1"/>
  <c r="AA67" i="1"/>
  <c r="K67" i="1"/>
  <c r="AA66" i="1"/>
  <c r="K66" i="1"/>
  <c r="AA65" i="1"/>
  <c r="K65" i="1"/>
  <c r="AA64" i="1"/>
  <c r="K64" i="1"/>
  <c r="AA63" i="1"/>
  <c r="K63" i="1"/>
  <c r="AA62" i="1"/>
  <c r="K62" i="1"/>
  <c r="AA61" i="1"/>
  <c r="K61" i="1"/>
  <c r="AA60" i="1"/>
  <c r="K60" i="1"/>
  <c r="AA59" i="1"/>
  <c r="K59" i="1"/>
  <c r="AA58" i="1"/>
  <c r="K58" i="1"/>
  <c r="AA57" i="1"/>
  <c r="K57" i="1"/>
  <c r="AA56" i="1"/>
  <c r="K56" i="1"/>
  <c r="AA55" i="1"/>
  <c r="K55" i="1"/>
  <c r="AA54" i="1"/>
  <c r="K54" i="1"/>
  <c r="AA53" i="1"/>
  <c r="K53" i="1"/>
  <c r="AA52" i="1"/>
  <c r="K52" i="1"/>
  <c r="AA51" i="1"/>
  <c r="X51" i="1"/>
  <c r="K51" i="1"/>
  <c r="AA50" i="1"/>
  <c r="AA49" i="1"/>
  <c r="AA48" i="1"/>
  <c r="K48" i="1"/>
  <c r="AA47" i="1"/>
  <c r="AA46" i="1"/>
  <c r="O46" i="1"/>
  <c r="M46" i="1"/>
  <c r="K46" i="1"/>
  <c r="AA45" i="1"/>
  <c r="AA44" i="1"/>
  <c r="O44" i="1"/>
  <c r="N44" i="1"/>
  <c r="M44" i="1"/>
  <c r="AA43" i="1"/>
  <c r="O43" i="1"/>
  <c r="N43" i="1"/>
  <c r="M43" i="1"/>
  <c r="K43" i="1"/>
  <c r="AA42" i="1"/>
  <c r="AA41" i="1"/>
  <c r="AA40" i="1"/>
  <c r="AA39" i="1"/>
  <c r="O39" i="1"/>
  <c r="N39" i="1"/>
  <c r="M39" i="1"/>
  <c r="K39" i="1"/>
  <c r="AA38" i="1"/>
  <c r="O38" i="1"/>
  <c r="N38" i="1"/>
  <c r="M38" i="1"/>
  <c r="K38" i="1"/>
  <c r="AA37" i="1"/>
  <c r="O37" i="1"/>
  <c r="N37" i="1"/>
  <c r="M37" i="1"/>
  <c r="K37" i="1"/>
  <c r="AA36" i="1"/>
  <c r="O36" i="1"/>
  <c r="N36" i="1"/>
  <c r="M36" i="1"/>
  <c r="K36" i="1"/>
  <c r="AA35" i="1"/>
  <c r="O35" i="1"/>
  <c r="N35" i="1"/>
  <c r="M35" i="1"/>
  <c r="K35" i="1"/>
  <c r="AA34" i="1"/>
  <c r="O34" i="1"/>
  <c r="N34" i="1"/>
  <c r="M34" i="1"/>
  <c r="K34" i="1"/>
  <c r="AA33" i="1"/>
  <c r="O33" i="1"/>
  <c r="N33" i="1"/>
  <c r="M33" i="1"/>
  <c r="K33" i="1"/>
  <c r="AA32" i="1"/>
  <c r="O32" i="1"/>
  <c r="N32" i="1"/>
  <c r="M32" i="1"/>
  <c r="K32" i="1"/>
  <c r="AA31" i="1"/>
  <c r="O31" i="1"/>
  <c r="N31" i="1"/>
  <c r="M31" i="1"/>
  <c r="K31" i="1"/>
  <c r="AA30" i="1"/>
  <c r="O30" i="1"/>
  <c r="N30" i="1"/>
  <c r="M30" i="1"/>
  <c r="K30" i="1"/>
  <c r="AA29" i="1"/>
  <c r="O29" i="1"/>
  <c r="N29" i="1"/>
  <c r="M29" i="1"/>
  <c r="K29" i="1"/>
  <c r="AA28" i="1"/>
  <c r="O28" i="1"/>
  <c r="N28" i="1"/>
  <c r="M28" i="1"/>
  <c r="K28" i="1"/>
  <c r="AA27" i="1"/>
  <c r="O27" i="1"/>
  <c r="N27" i="1"/>
  <c r="M27" i="1"/>
  <c r="K27" i="1"/>
  <c r="AA26" i="1"/>
  <c r="O26" i="1"/>
  <c r="N26" i="1"/>
  <c r="M26" i="1"/>
  <c r="K26" i="1"/>
  <c r="AA25" i="1"/>
  <c r="O25" i="1"/>
  <c r="N25" i="1"/>
  <c r="M25" i="1"/>
  <c r="K25" i="1"/>
  <c r="AA24" i="1"/>
  <c r="O24" i="1"/>
  <c r="N24" i="1"/>
  <c r="M24" i="1"/>
  <c r="K24" i="1"/>
  <c r="AA23" i="1"/>
  <c r="O23" i="1"/>
  <c r="N23" i="1"/>
  <c r="M23" i="1"/>
  <c r="K23" i="1"/>
  <c r="AA22" i="1"/>
  <c r="O22" i="1"/>
  <c r="N22" i="1"/>
  <c r="M22" i="1"/>
  <c r="K22" i="1"/>
  <c r="AA21" i="1"/>
  <c r="O21" i="1"/>
  <c r="N21" i="1"/>
  <c r="M21" i="1"/>
  <c r="K21" i="1"/>
  <c r="AA20" i="1"/>
  <c r="O20" i="1"/>
  <c r="N20" i="1"/>
  <c r="M20" i="1"/>
  <c r="K20" i="1"/>
  <c r="AA19" i="1"/>
  <c r="O19" i="1"/>
  <c r="N19" i="1"/>
  <c r="M19" i="1"/>
  <c r="K19" i="1"/>
  <c r="AA18" i="1"/>
  <c r="O18" i="1"/>
  <c r="N18" i="1"/>
  <c r="M18" i="1"/>
  <c r="K18" i="1"/>
  <c r="AA17" i="1"/>
  <c r="O17" i="1"/>
  <c r="N17" i="1"/>
  <c r="M17" i="1"/>
  <c r="K17" i="1"/>
  <c r="AA16" i="1"/>
  <c r="O16" i="1"/>
  <c r="N16" i="1"/>
  <c r="M16" i="1"/>
  <c r="K16" i="1"/>
  <c r="AA15" i="1"/>
  <c r="O15" i="1"/>
  <c r="N15" i="1"/>
  <c r="M15" i="1"/>
  <c r="K15" i="1"/>
  <c r="AA14" i="1"/>
  <c r="O14" i="1"/>
  <c r="N14" i="1"/>
  <c r="M14" i="1"/>
  <c r="K14" i="1"/>
  <c r="AA13" i="1"/>
  <c r="O13" i="1"/>
  <c r="N13" i="1"/>
  <c r="M13" i="1"/>
  <c r="K13" i="1"/>
  <c r="AA12" i="1"/>
  <c r="O12" i="1"/>
  <c r="N12" i="1"/>
  <c r="M12" i="1"/>
  <c r="K12" i="1"/>
  <c r="AA11" i="1"/>
  <c r="O11" i="1"/>
  <c r="N11" i="1"/>
  <c r="M11" i="1"/>
  <c r="K11" i="1"/>
  <c r="AA10" i="1"/>
  <c r="O10" i="1"/>
  <c r="N10" i="1"/>
  <c r="M10" i="1"/>
  <c r="K10" i="1"/>
  <c r="AA9" i="1"/>
  <c r="AA8" i="1"/>
  <c r="AA7" i="1"/>
  <c r="O7" i="1"/>
  <c r="N7" i="1"/>
  <c r="M7" i="1"/>
  <c r="K7" i="1"/>
  <c r="AA6" i="1"/>
  <c r="AA5" i="1"/>
  <c r="AA4" i="1"/>
  <c r="AA3" i="1"/>
  <c r="AA2" i="1"/>
  <c r="AA1" i="1"/>
  <c r="O1" i="1"/>
  <c r="N1" i="1"/>
  <c r="M1" i="1"/>
  <c r="K1" i="1"/>
</calcChain>
</file>

<file path=xl/sharedStrings.xml><?xml version="1.0" encoding="utf-8"?>
<sst xmlns="http://schemas.openxmlformats.org/spreadsheetml/2006/main" count="2103" uniqueCount="485">
  <si>
    <t>Síndrome de Down</t>
  </si>
  <si>
    <t>Sindrome de Down</t>
  </si>
  <si>
    <t>TGD</t>
  </si>
  <si>
    <t>TEA</t>
  </si>
  <si>
    <t>Instituto del Norte - Lanus Este / Jardín del Norte - Lanus Este (Instituto Norland)</t>
  </si>
  <si>
    <t>Trastorno del desarrollo del habla y del lenguaje NO especificado – Autismo en la niñez</t>
  </si>
  <si>
    <t>OSPOCE</t>
  </si>
  <si>
    <t>Gianfranco Alarcon</t>
  </si>
  <si>
    <t>Retraso madurativo leve</t>
  </si>
  <si>
    <t>Escuela N° 8 - Gerli (Escuela Nuestra Señora de la Merced)</t>
  </si>
  <si>
    <t>Autismo en la níñez</t>
  </si>
  <si>
    <t>Milagros Carla Olano</t>
  </si>
  <si>
    <t>E.N.S. N° 5 D.E. 5 (Escuela General Martin Miguel Guemes)</t>
  </si>
  <si>
    <t>Trastornos especificos del desarrollo del habla y del lenguaje Trastornos especificos del desarrollo de las habilidades escolares Retraso mental leve deterioro del comportamiento de grado no especificado</t>
  </si>
  <si>
    <t>Bettina Luisana Marquez serra</t>
  </si>
  <si>
    <t>Autismo</t>
  </si>
  <si>
    <t>Mirko Mansilla</t>
  </si>
  <si>
    <t>TEA -</t>
  </si>
  <si>
    <t>Escuela de Educación primaria N° 12 "Provincia de Entre Ríos"</t>
  </si>
  <si>
    <t>Falta Del desarrollo fisiológico normal esperado Hipoacusia neurosensorial, bilateral Trastorno especifico del desarrollo de la función motriz</t>
  </si>
  <si>
    <t>Dante Simon Cabral</t>
  </si>
  <si>
    <t>TEL</t>
  </si>
  <si>
    <t>Colegio Jesús María</t>
  </si>
  <si>
    <t>Escuela San Martín- Jardín Bichito de Luz</t>
  </si>
  <si>
    <t>Autismo en la Niñez (TEA)</t>
  </si>
  <si>
    <t>Milo David Frener</t>
  </si>
  <si>
    <t>Ramiro Exequiel Rodriguez</t>
  </si>
  <si>
    <t>Mateo Tomas Charreli</t>
  </si>
  <si>
    <t>Dante Leonel Gerbasi</t>
  </si>
  <si>
    <t>Evan Catriel Palma</t>
  </si>
  <si>
    <t>Benjamin Simon Machynia</t>
  </si>
  <si>
    <t>Dante Roses</t>
  </si>
  <si>
    <t>Lola Charis Leguiza Lezica</t>
  </si>
  <si>
    <t>Retraso global del desarrollo</t>
  </si>
  <si>
    <t>Escuela N° 21 - Wilde</t>
  </si>
  <si>
    <t>Retraso Mental Moderado - Trastorno del Desarrolo y edad ósea</t>
  </si>
  <si>
    <t>Francisco Thomas Gomez</t>
  </si>
  <si>
    <t>Isidro Esteves Viegas</t>
  </si>
  <si>
    <t>Instituto Alfonsina Storni - Avellaneda</t>
  </si>
  <si>
    <t>Perturbación de la actividad y de atención</t>
  </si>
  <si>
    <t>Joaquin Mateo Violante</t>
  </si>
  <si>
    <t>Matias Federico Canderoli Benitez</t>
  </si>
  <si>
    <t>Pablo Casanova</t>
  </si>
  <si>
    <t>Escuela N° 17 - Avellaneda</t>
  </si>
  <si>
    <t>Trastorno Generalizado del desarrollo</t>
  </si>
  <si>
    <t>Colegio Primario Raices</t>
  </si>
  <si>
    <t>Gonzalo Maya</t>
  </si>
  <si>
    <t>ESCUELA EGB Nº62 "ANTARTIDA ARGENTINA"</t>
  </si>
  <si>
    <t>Retraso mental leve. Trastorno del desarrollo de las habilidades escolares, no especificado. Trastorno del desarrollo del habla y del lenguaje no especificado. Trastorno hipercinéticos.</t>
  </si>
  <si>
    <t>Teo Gael Jeremias Ayala Estigarribia</t>
  </si>
  <si>
    <t>TGD TEL</t>
  </si>
  <si>
    <t>Síndrome de Tourette</t>
  </si>
  <si>
    <t>Cleopatra Zamira Giorgini Clemente</t>
  </si>
  <si>
    <t>Escuela primaria 13</t>
  </si>
  <si>
    <t>Retraso mental moderado</t>
  </si>
  <si>
    <t>Kayla Amira Taborda</t>
  </si>
  <si>
    <t>Colegio Sagrada Familia - Billinghurst</t>
  </si>
  <si>
    <t>AME tipo 3</t>
  </si>
  <si>
    <t>Valentina Aylen Catolino</t>
  </si>
  <si>
    <t>Alessandra Athenea Lizana Aguirre</t>
  </si>
  <si>
    <t>TGD no especificado</t>
  </si>
  <si>
    <t>Milagros Aylen Fernandez</t>
  </si>
  <si>
    <t>Casita Bruzzone</t>
  </si>
  <si>
    <t>Tomas Regueira Pilara</t>
  </si>
  <si>
    <t>Baltazar German Bengler</t>
  </si>
  <si>
    <t>Colegio Papa Eugenio Pacelli</t>
  </si>
  <si>
    <t>Ciro Valentin Ceraldi Aguirre</t>
  </si>
  <si>
    <t>Instituto Bases de Juan Bautista Alberdi - Quilmes</t>
  </si>
  <si>
    <t>Francesca Escobar Gomez</t>
  </si>
  <si>
    <t>Esc. N° 22 "Tomás Liberti"</t>
  </si>
  <si>
    <t>Ian Nahiel Abrami</t>
  </si>
  <si>
    <t>Constantino Gabriel Cabral</t>
  </si>
  <si>
    <t>Lara Vanesa Chaparro Rojas</t>
  </si>
  <si>
    <t>Thomas Jefferson</t>
  </si>
  <si>
    <t>Escuela Técnica Nº 2- Temperley, Lomas de Zamora.</t>
  </si>
  <si>
    <t>Bruno Ignacio Marcolla Fiorentino</t>
  </si>
  <si>
    <t>Lorenzo Gabriel Gialdroni Korecki</t>
  </si>
  <si>
    <t>Eric Patricio Santillan</t>
  </si>
  <si>
    <t>Colegio Jose Ingenieros</t>
  </si>
  <si>
    <t>Benjamin Howard Perez</t>
  </si>
  <si>
    <t>Escuela EGB N° 28 Coronel Atilio Cattaneo</t>
  </si>
  <si>
    <t>Ethan Liam Emmanuel Escobar</t>
  </si>
  <si>
    <t>Lucas Jerez Gimenez</t>
  </si>
  <si>
    <t>Mia Delfina Jaimes</t>
  </si>
  <si>
    <t>Jardín de Infantes N° 901 - Ciudad Jardin Lomas del Palomar (Jardín Pinocho)</t>
  </si>
  <si>
    <t>Noah Valentin Pereyra Ceron</t>
  </si>
  <si>
    <t>Escuela Cristiana Evangelica Argentina - Villa Real (ECEA)</t>
  </si>
  <si>
    <t>Instituto Espiritu Santo</t>
  </si>
  <si>
    <t>Guadalupe Belen Maiorana</t>
  </si>
  <si>
    <t>Retraso mental moderado Trastorno de la recepción del lenguaje Otros trastornos de la conducta</t>
  </si>
  <si>
    <t>Hannah Agustina Robles Araujo</t>
  </si>
  <si>
    <t>Ulises Manuel Morales</t>
  </si>
  <si>
    <t>Jardin de Infantes - Hogar San Rafael</t>
  </si>
  <si>
    <t>TGD - TEA - TRASTORNO DEL HABLA Y DEL LENGUAJE</t>
  </si>
  <si>
    <t>Valentin Emmanuel Nawrath</t>
  </si>
  <si>
    <t>TEA - TGD</t>
  </si>
  <si>
    <t>Perturbación de la actividad y de la atención Trastornos específicos del desarrollo del habla y del lenguaje</t>
  </si>
  <si>
    <t>Santino Gutierrez Lombardo</t>
  </si>
  <si>
    <t>Instituto San Cayetano - Liniers</t>
  </si>
  <si>
    <t>Escuela N° 2 D.E. 20 "Dr. Francisco Melitón Alvarez"</t>
  </si>
  <si>
    <t>AUTISMO EN LA NIÑEZ. OTROS TRASTORNOS DEL DESARROLLO PSICOLOGICO</t>
  </si>
  <si>
    <t>Megan Monserrat Mollo Alvis</t>
  </si>
  <si>
    <t>Mia Giuliana Caceres</t>
  </si>
  <si>
    <t>C.B.O. N° 1 D.E. 5</t>
  </si>
  <si>
    <t>Trastorno del especro autista</t>
  </si>
  <si>
    <t>Rocco Eduardo Marquez Serra</t>
  </si>
  <si>
    <t>Autismo de la niñez- Trastorno específicos del desarrollo del habla y del lenguaje.</t>
  </si>
  <si>
    <t>Escuela N° 940 - Javier Villafañe</t>
  </si>
  <si>
    <t>Benjamin Sebastian Acevedo</t>
  </si>
  <si>
    <t>Autismo en la niñez Retraso mental moderado, deterioro del comportamiento de grado no especificado.</t>
  </si>
  <si>
    <t>Fabrizio Antonio Morales</t>
  </si>
  <si>
    <t>Juan Cruz Javier Alvarez Santiago</t>
  </si>
  <si>
    <t>Escuela N° 30 - La matanza (Escuela Santa María de los Buenos Aires)</t>
  </si>
  <si>
    <t>Escuela N° 83 "Ricardo Gutiérrez" - Laferrere</t>
  </si>
  <si>
    <t>Priscila Abigail Ceja Gomez</t>
  </si>
  <si>
    <t>Colegio Michael Ham</t>
  </si>
  <si>
    <t>Casa Salesiana Santa Isabel</t>
  </si>
  <si>
    <t>Trastorno especifico del desarrollo del habla y del lenguaje. Retardo del desarrollo</t>
  </si>
  <si>
    <t>Mateo Emanuel Carboni</t>
  </si>
  <si>
    <t>Elian Yair Flores</t>
  </si>
  <si>
    <t>Trastornos específicos del desarrollo del habla y del lenguaje Trastornos específicos del desarrollo de las habilidades escolares</t>
  </si>
  <si>
    <t>Emma Melina Rodriguez</t>
  </si>
  <si>
    <t>Instituto Jesús Niño</t>
  </si>
  <si>
    <t>TDAH impulsivo</t>
  </si>
  <si>
    <t>Benicio Ezequiel Mancini Montiel</t>
  </si>
  <si>
    <t>Dante Martin</t>
  </si>
  <si>
    <t>Demian Matias Martinez Rodriguez</t>
  </si>
  <si>
    <t>Colegio del Alto Sol - Quilmes</t>
  </si>
  <si>
    <t>Felipe Salvador Blanco Zapata</t>
  </si>
  <si>
    <t>Lautaro David Diaz</t>
  </si>
  <si>
    <t>Mateo David Fernandez</t>
  </si>
  <si>
    <t>Noah Martin Ibañes</t>
  </si>
  <si>
    <t>Tomas Diego Vargas</t>
  </si>
  <si>
    <t>Leon David Di Franco</t>
  </si>
  <si>
    <t>Lautaro Oliver Ranieri Lecler</t>
  </si>
  <si>
    <t>Julian Ernesto Sosa</t>
  </si>
  <si>
    <t>TGD - TRASTORNO DEL DESARROLLO DEL HABLA Y DEL LENGUAJE NO ESPECIFICADO</t>
  </si>
  <si>
    <t>TGD - Trastorno específico del habla y el lenguaje</t>
  </si>
  <si>
    <t>Bruno Fernandez Ruiz</t>
  </si>
  <si>
    <t>Colegio San Carlos Borromeo</t>
  </si>
  <si>
    <t>Sebastian Markus Choque Velasquez</t>
  </si>
  <si>
    <t>Colegio Domingo Savio</t>
  </si>
  <si>
    <t>Simon Martin Giles</t>
  </si>
  <si>
    <t>Escuela N° 13 D.E. 18 (Escuela Jose Antonio Melian) / JIN C N° 13 D.E. 18</t>
  </si>
  <si>
    <t>Joaquin Bledel Garcia Bates</t>
  </si>
  <si>
    <t>Martin Daniel Steinjamer Ribeiro</t>
  </si>
  <si>
    <t>Mateo Felipe Cancinos Zelaya</t>
  </si>
  <si>
    <t>Jardin El Bosque</t>
  </si>
  <si>
    <t>Benjamin Mateo Micaletti</t>
  </si>
  <si>
    <t>Carol Mailen Belgara</t>
  </si>
  <si>
    <t>Escuela De Educación Primaria Nº73 "Pastor Obligado"</t>
  </si>
  <si>
    <t>Mirko Ezequiel Caceres</t>
  </si>
  <si>
    <t>Geronimo Valentin Icazatti Jimenez</t>
  </si>
  <si>
    <t>Colegio Elmina Paz de Gallo - El Palomar / Jardín Virgen Madre - El Palomar</t>
  </si>
  <si>
    <t>Perturbación de la actividad y de la atención Otros trastornos del desarrollo del habla y del lenguaje Autismo en la niñez</t>
  </si>
  <si>
    <t>Luca Boccazzi Espinosa</t>
  </si>
  <si>
    <t>Instituto Hansen - Nuñez</t>
  </si>
  <si>
    <t>Diparesia Epastica</t>
  </si>
  <si>
    <t>Catalina Tripodi</t>
  </si>
  <si>
    <t>Colegio Arbol del Norte - Gran Bourg</t>
  </si>
  <si>
    <t>Morena Anahi Perez</t>
  </si>
  <si>
    <t>Jardín 917 - Grand Bourg</t>
  </si>
  <si>
    <t>Bruno Sebastian Ramirez</t>
  </si>
  <si>
    <t>Ignacio Daniel Lopez</t>
  </si>
  <si>
    <t>Franchesca Casso</t>
  </si>
  <si>
    <t>Guadalupe Maria Vicencio Espinoza</t>
  </si>
  <si>
    <t>Integración</t>
  </si>
  <si>
    <t>Mañana</t>
  </si>
  <si>
    <t>ok</t>
  </si>
  <si>
    <t>13/06/2014</t>
  </si>
  <si>
    <t>8:00</t>
  </si>
  <si>
    <t>12:00</t>
  </si>
  <si>
    <t>Modulo de Apoyo a la integración escolar (EQUIPO)</t>
  </si>
  <si>
    <t>Febrero</t>
  </si>
  <si>
    <t>Diciembre</t>
  </si>
  <si>
    <t>Enero</t>
  </si>
  <si>
    <t>2 do ciclo</t>
  </si>
  <si>
    <t>Tahiel Pais Heredia</t>
  </si>
  <si>
    <t>Admision</t>
  </si>
  <si>
    <t>03/08/2015</t>
  </si>
  <si>
    <t>Trastornos específicos del desarrollo de las habilidades escolares Trastorno del lenguaje expresivo Trastorno de la recepción del lenguaje</t>
  </si>
  <si>
    <t>Escuela Primaria Nº 21 Ejercito de Los Andes, Zona NORTE, Tres de Febrero</t>
  </si>
  <si>
    <t>1 er ciclo</t>
  </si>
  <si>
    <t>Simon Agustin Romero</t>
  </si>
  <si>
    <t>19/07/2016</t>
  </si>
  <si>
    <t>Trastorno específico del desarrollo del habla y del lenguaje trastorno hipercineticos trastorno de la conducta limitado al contexto familiar trastorno de la conducta,no específicado retrasó mental leve, deterioro del comportamiento de grado no específicado</t>
  </si>
  <si>
    <t>Escuela Primaria Nº 22 Dr. Luis Agote, Zona NORTE, San Vicente</t>
  </si>
  <si>
    <t>Vico Nicolas Diaz</t>
  </si>
  <si>
    <t xml:space="preserve">BAJAR DEL IZEN </t>
  </si>
  <si>
    <t>18/06/2019</t>
  </si>
  <si>
    <t>Autismo en la niñez Trastornos especificos del desarrollo del habla y del lenguaje Retardo del desarrollo</t>
  </si>
  <si>
    <t>Jardín Integral N°9 distrito 20</t>
  </si>
  <si>
    <t>8:45</t>
  </si>
  <si>
    <t>12:30</t>
  </si>
  <si>
    <t>Nota PPI jardin</t>
  </si>
  <si>
    <t>modulo mestra de apoyo</t>
  </si>
  <si>
    <t>Tarde</t>
  </si>
  <si>
    <t xml:space="preserve">Solicitara doble modulo, a la espera de la orden </t>
  </si>
  <si>
    <t>16:00</t>
  </si>
  <si>
    <t>Modulo Maestra de apoyo por hora</t>
  </si>
  <si>
    <t>Lucas Bautista Insausti Quintana</t>
  </si>
  <si>
    <t>19/04/2018</t>
  </si>
  <si>
    <t>Llamar Martes 31/10/23 2:00pm</t>
  </si>
  <si>
    <t>18/09/2014</t>
  </si>
  <si>
    <t>CAMBIA DE COLEGIO 2024, pasa a primaria - Escuela EGB N° 28 Coronel Atilio Cattaneo
Dirección: Aviador Pedro Zanni 2900-2972, Cdad. Jardin Lomas de Palomar</t>
  </si>
  <si>
    <t>6</t>
  </si>
  <si>
    <t>05/12/2017</t>
  </si>
  <si>
    <t>Trastornos especificos del desarrollo del habla y del lenguaje TGD</t>
  </si>
  <si>
    <t>Noviembre</t>
  </si>
  <si>
    <t>PM 18/10/23</t>
  </si>
  <si>
    <t>09/05/2011</t>
  </si>
  <si>
    <t>Instituto Plácido Marín, Zona CABA, Mataderos</t>
  </si>
  <si>
    <t xml:space="preserve">Diciembre </t>
  </si>
  <si>
    <t>Secundario</t>
  </si>
  <si>
    <t xml:space="preserve">llamo y no constes via ws no responde </t>
  </si>
  <si>
    <t>Dejo info via ws, volver a llamar</t>
  </si>
  <si>
    <t>08/08/2018</t>
  </si>
  <si>
    <t>13:00</t>
  </si>
  <si>
    <t>17:00</t>
  </si>
  <si>
    <t>13/03/2008</t>
  </si>
  <si>
    <t>Valentino Stephano Huaman Contreras</t>
  </si>
  <si>
    <t>Pte turno, hacer IE + Modulo maestra de apoyo por hora</t>
  </si>
  <si>
    <t>Integración + Maestro de Apoyo</t>
  </si>
  <si>
    <t xml:space="preserve">Doble jornada </t>
  </si>
  <si>
    <t>RETIRA EN ORIGINAL 14/11/2023</t>
  </si>
  <si>
    <t>Ignacio Cordoba</t>
  </si>
  <si>
    <t>VER</t>
  </si>
  <si>
    <t>Enzo Matias Rodriguez</t>
  </si>
  <si>
    <t>RETIRA EN ORIGINAL</t>
  </si>
  <si>
    <t>OK</t>
  </si>
  <si>
    <t xml:space="preserve">RETIRA EN ORIGINAL 16/11/2023 </t>
  </si>
  <si>
    <t>Manuel Diana Peruchena</t>
  </si>
  <si>
    <t>ADMISION ok</t>
  </si>
  <si>
    <t>17/12/2017</t>
  </si>
  <si>
    <t xml:space="preserve">Sindrome de Down Retardo del desarrollo </t>
  </si>
  <si>
    <t>Colegio Grilli - Canning, Zona SUR, Canning - Esteban Echeverria</t>
  </si>
  <si>
    <t>Maestro de Apoyo</t>
  </si>
  <si>
    <t>03/10/2015</t>
  </si>
  <si>
    <t>22/08/2018</t>
  </si>
  <si>
    <t>jardin</t>
  </si>
  <si>
    <t>Guillermina Paz Rodriguez</t>
  </si>
  <si>
    <t>Llamo y no contesta</t>
  </si>
  <si>
    <t>14/11/2017</t>
  </si>
  <si>
    <t>Rafael Luca Smurra Martinez</t>
  </si>
  <si>
    <t>Cambia de colegio IE 2024 y cambia a turno tarde</t>
  </si>
  <si>
    <t>16/01/2019</t>
  </si>
  <si>
    <t xml:space="preserve">Escuela Generacion del Futuro -Boedo - CABA </t>
  </si>
  <si>
    <t>16:30</t>
  </si>
  <si>
    <t>No constesta  llamadas ni ws</t>
  </si>
  <si>
    <t>03/05/2010</t>
  </si>
  <si>
    <t>Sindrome genetico Retardo madurativo Diabetes tipo 1</t>
  </si>
  <si>
    <t>Martín Mauricio Galban Marquez</t>
  </si>
  <si>
    <t>CAMBIO DE COLEGIO</t>
  </si>
  <si>
    <t>24/04/2017</t>
  </si>
  <si>
    <t>Trastornos específicos del desarrollo del habla y del lenguaje Trastorno de la conducta Autismo en la niñez</t>
  </si>
  <si>
    <t>Santa Clara de Asís -  Longchamps</t>
  </si>
  <si>
    <t>09/05/2018</t>
  </si>
  <si>
    <t>Escuela Primaria N° 30 General Manuel Belgrano</t>
  </si>
  <si>
    <t>5</t>
  </si>
  <si>
    <t>15/06/2018</t>
  </si>
  <si>
    <t>Trastono del lenguaje expresivo y receptivo</t>
  </si>
  <si>
    <t>Escuela Primaria N°45 Balco Domenech, Villa Morra - Pilar</t>
  </si>
  <si>
    <t>12/07/2017</t>
  </si>
  <si>
    <t>E.P N'25 Carola Lorenzini Bonpland 462 Alejandro korn</t>
  </si>
  <si>
    <t>18/12/2009</t>
  </si>
  <si>
    <t>15:30</t>
  </si>
  <si>
    <t>Modulo de Apoyo a la integración escolar (EQUIPO) + Modulo Maestra de apoyo por hora</t>
  </si>
  <si>
    <t>14/09/2012</t>
  </si>
  <si>
    <t>26/09/2013</t>
  </si>
  <si>
    <t>19/12/2008</t>
  </si>
  <si>
    <t>28/01/2013</t>
  </si>
  <si>
    <t>Uriel Ramirez Bresciani</t>
  </si>
  <si>
    <t>26/11/2011</t>
  </si>
  <si>
    <t>Autismo en la niñez. Trastornos específicos del desarrollo del habla y del lenguaje. Otros trastornos de la conducta.</t>
  </si>
  <si>
    <t>E.E.S. N° 31 - Gerli (Escuela Raul Alfonsin)</t>
  </si>
  <si>
    <t>19/10/2014</t>
  </si>
  <si>
    <t>13/01/2015</t>
  </si>
  <si>
    <t>Santino Agustin Valente Flores</t>
  </si>
  <si>
    <t>27/08/2012</t>
  </si>
  <si>
    <t>Colegio Buenos Aires - Isidro Casanova / Jardín Los Pinitos - Isidro Casanova</t>
  </si>
  <si>
    <t>13/08/2013</t>
  </si>
  <si>
    <t>MEDIO</t>
  </si>
  <si>
    <t>28/05/2012</t>
  </si>
  <si>
    <t>17/09/2012</t>
  </si>
  <si>
    <t>26/06/2015</t>
  </si>
  <si>
    <t>Lautaro Diego Donofrio</t>
  </si>
  <si>
    <t>FALTA</t>
  </si>
  <si>
    <t>20/05/2013</t>
  </si>
  <si>
    <t>Valentino Tiziano Bustamante</t>
  </si>
  <si>
    <t>09/11/2016</t>
  </si>
  <si>
    <t>ESCUELA EGB Nº13 "TTE. BENJAMIN MATIENZO"</t>
  </si>
  <si>
    <t>23/07/2017</t>
  </si>
  <si>
    <t>Joaquin Bledel Garcias Bates</t>
  </si>
  <si>
    <t>Luciano Elieser Funes</t>
  </si>
  <si>
    <t>PM + RHC en ws</t>
  </si>
  <si>
    <t>08/05/2015</t>
  </si>
  <si>
    <t>Colegio Privado El Jaguel</t>
  </si>
  <si>
    <t>PM + RHC + CUD en ws</t>
  </si>
  <si>
    <t>13/03/2016</t>
  </si>
  <si>
    <t>Escuela N° 49 - Ezpeleta</t>
  </si>
  <si>
    <t>16/01/2014</t>
  </si>
  <si>
    <t>Malena Antonella Loza Svenson</t>
  </si>
  <si>
    <t>PM ok, solicitado via ws</t>
  </si>
  <si>
    <t>04/09/2016</t>
  </si>
  <si>
    <t>Instituto Cervantes</t>
  </si>
  <si>
    <t>25/02/2016</t>
  </si>
  <si>
    <t>Ambar alzugaray</t>
  </si>
  <si>
    <t>15/04/2019</t>
  </si>
  <si>
    <t>PM 28/11/2023</t>
  </si>
  <si>
    <t>12/09/2015</t>
  </si>
  <si>
    <t>Martin Alejandro Bacarreza Alvis</t>
  </si>
  <si>
    <t>13/11/2010</t>
  </si>
  <si>
    <t>24/01/2017</t>
  </si>
  <si>
    <t>NO tiene</t>
  </si>
  <si>
    <t>PM 06/12/2023</t>
  </si>
  <si>
    <t>23/02/2012</t>
  </si>
  <si>
    <t>23/06/2017</t>
  </si>
  <si>
    <t>25/09/2018</t>
  </si>
  <si>
    <t>Mauricio Devran Rodríguez</t>
  </si>
  <si>
    <t>08/02/2017</t>
  </si>
  <si>
    <t>Maestra de apoyo por 5 adicionales es valor MAIE/80*20</t>
  </si>
  <si>
    <t xml:space="preserve"> Modulo Maestra de apoyo por hora </t>
  </si>
  <si>
    <t>$ 38,628,66</t>
  </si>
  <si>
    <t>24/07/2019</t>
  </si>
  <si>
    <t>PTE</t>
  </si>
  <si>
    <t xml:space="preserve">PM + RHC en WS + Renuevan enviar doc </t>
  </si>
  <si>
    <t>06/11/2012</t>
  </si>
  <si>
    <t>?</t>
  </si>
  <si>
    <t>19/01/2016</t>
  </si>
  <si>
    <t>Viuene de Swiis</t>
  </si>
  <si>
    <t>IMPRESO</t>
  </si>
  <si>
    <t>29/12/2014</t>
  </si>
  <si>
    <t>Escuela N° 66 - Villa Dominico (Escuela Entre Rios), Zona SUR, Villa Dominico - Avellaneda</t>
  </si>
  <si>
    <t>04/06/2012</t>
  </si>
  <si>
    <t>Colegio Parroquial Nuestra Señora del Rosario - Los Polvorines</t>
  </si>
  <si>
    <t>Paula Jazmin Rodriguez</t>
  </si>
  <si>
    <t>07/07/2009</t>
  </si>
  <si>
    <t>TGD N/E y trastorno especifico del desarrollo de las habilidades escolares</t>
  </si>
  <si>
    <t>Troy Cid</t>
  </si>
  <si>
    <t>30/01/2013</t>
  </si>
  <si>
    <t>22/04/2014</t>
  </si>
  <si>
    <t>18/02/2018</t>
  </si>
  <si>
    <t>21/03/2011</t>
  </si>
  <si>
    <t>23/03/2016</t>
  </si>
  <si>
    <t>14/06/2016</t>
  </si>
  <si>
    <t>04/03/2019</t>
  </si>
  <si>
    <t>16/09/2018</t>
  </si>
  <si>
    <t>05/04/2018</t>
  </si>
  <si>
    <t>20/04/2015</t>
  </si>
  <si>
    <t>04/07/2016</t>
  </si>
  <si>
    <t>26/03/2017</t>
  </si>
  <si>
    <t>Malvinas Flow Garcia</t>
  </si>
  <si>
    <t>urgente</t>
  </si>
  <si>
    <t>19/05/2018</t>
  </si>
  <si>
    <t>Autismo en la niñez</t>
  </si>
  <si>
    <t>Escuela N° 64 "Crisólogo Larralde" - Villa Domínico, Zona SUR, Villa Domínico</t>
  </si>
  <si>
    <t>Indio Baltazar Peralta Niño</t>
  </si>
  <si>
    <t>31/08/2017</t>
  </si>
  <si>
    <t>Sindrome de Down Retardo del desarrollo Hipotonia congenita Dificultad para caminar, No clasificada en otra parte</t>
  </si>
  <si>
    <t>Escuela Parroquial San Jose de Muñiz, Zona NORTE, Muñiz</t>
  </si>
  <si>
    <t xml:space="preserve">Joaquin Baulenas Dall ´Asta </t>
  </si>
  <si>
    <t>02/02/2021</t>
  </si>
  <si>
    <t>Retardo del desarrollo Trastornos especificos del desarrollo del habla y del lenguaje Hipotonia congenita Alteracioneas de vision en enfermendades clasificadas en otra parte Otros trastornos especificados del metabolismo</t>
  </si>
  <si>
    <t>Instituto Integral del Sud, Zona CABA, San Telmo</t>
  </si>
  <si>
    <t>11:00</t>
  </si>
  <si>
    <t xml:space="preserve">Febrero </t>
  </si>
  <si>
    <t>Ayla Fiorella Martinez Quiñones</t>
  </si>
  <si>
    <t>23/11/2015</t>
  </si>
  <si>
    <t>Trastorno generalizado del desarrollo no especificado</t>
  </si>
  <si>
    <t>Escuela N° 14 - Ezpeleta (Escuela Feliciano Antonio Chiclana), Zona SUR, Ezpeleta - Quilmes</t>
  </si>
  <si>
    <t>Dante Javier Luna</t>
  </si>
  <si>
    <t>27/12/2018</t>
  </si>
  <si>
    <t>Otros trastornos del comportamiento social en la niñez Otros trastornos del desarrollo del habla y del lenguaje Retraso mental grave, deterioro del comportamiento significativo, que requiere atencion y tratamiento Autismo en la niñez</t>
  </si>
  <si>
    <t>El Lucero, Zona OESTE, Merlo</t>
  </si>
  <si>
    <t>Dante Agustin Segade</t>
  </si>
  <si>
    <t>22/06/2018</t>
  </si>
  <si>
    <t xml:space="preserve">Trastorno generalizado del desarrollo </t>
  </si>
  <si>
    <t>Colegio Maria Auxiliadora - Avellaneda, Zona SUR, Avellaneda</t>
  </si>
  <si>
    <t>Benjamin Tomas Aranda</t>
  </si>
  <si>
    <t>07/03/2018</t>
  </si>
  <si>
    <t>La Anunciación, Luis Guillon</t>
  </si>
  <si>
    <t>25/10/2012</t>
  </si>
  <si>
    <t>Escuela N° 153 - Villa Luzuriaga (Escuela Republica de Japon)</t>
  </si>
  <si>
    <t>13/05/2012</t>
  </si>
  <si>
    <t>Escuela N° 22 “mi esperanza”.</t>
  </si>
  <si>
    <t>Naithan Gael Narvaez Aban</t>
  </si>
  <si>
    <t>Jardín de Infantes N° 902 - Villa Ballester (Jardín Alfonsina Storni)</t>
  </si>
  <si>
    <t>Jardín de Infantes Acuarelas</t>
  </si>
  <si>
    <t>J. J. C. C. N° 29 "Leche y Miel"</t>
  </si>
  <si>
    <t>VER horario / CAMBIO DE COLEGIO</t>
  </si>
  <si>
    <t>Escuela Ricardo Guiraldes - Berazategui Oeste, Zona SUR</t>
  </si>
  <si>
    <t>Luca Agustin Tirigay Rodriguez</t>
  </si>
  <si>
    <t>03/05/2011</t>
  </si>
  <si>
    <t>Trastorno del habla y del lenguaje NE</t>
  </si>
  <si>
    <t>Escuela de Bellas Artes Lola Mora, Zona CABA, V. Lugano</t>
  </si>
  <si>
    <t>CEMIC</t>
  </si>
  <si>
    <t>Fausto Lopez Ortiz</t>
  </si>
  <si>
    <t>05/03/2020</t>
  </si>
  <si>
    <t>14/10/2017</t>
  </si>
  <si>
    <t>Escuela EGB nro. 2 Juan José Paso -Villa Matilde - Guillermo E Hudson, Berazategui</t>
  </si>
  <si>
    <t>7:20</t>
  </si>
  <si>
    <t>11:20</t>
  </si>
  <si>
    <t>Santino Gonzalez</t>
  </si>
  <si>
    <t>FALTA INFO</t>
  </si>
  <si>
    <t>1/10/2012</t>
  </si>
  <si>
    <t>Instituto Santo Cristo, Zona SUR, Lanus</t>
  </si>
  <si>
    <t>09/11/2015</t>
  </si>
  <si>
    <t>08/06/2018</t>
  </si>
  <si>
    <t>Escuela N° 5 "Abraham Lincoln" -  Ezpeleta, Provincia de Buenos Aires</t>
  </si>
  <si>
    <t>Yacoff Reyes Corrales</t>
  </si>
  <si>
    <t>ADMISION</t>
  </si>
  <si>
    <t>4</t>
  </si>
  <si>
    <t>17/07/2019</t>
  </si>
  <si>
    <t>Jardin Antonio Berni, Zona SUR, Florencio Varela</t>
  </si>
  <si>
    <t>Snaider Jesús Corro Saico</t>
  </si>
  <si>
    <t>Readmision</t>
  </si>
  <si>
    <t>06/12/2018</t>
  </si>
  <si>
    <t>11:45</t>
  </si>
  <si>
    <t>Abril Constanza Fernandez</t>
  </si>
  <si>
    <t>2023, activo.- nunca inicio - CAMBIO DE COLEGIO 2024, pasa a primaria-</t>
  </si>
  <si>
    <t>05/02/2018</t>
  </si>
  <si>
    <t xml:space="preserve">Instituto Nuestra Señora De Fátima, Quilmes </t>
  </si>
  <si>
    <t>Fernando Daniel Sosa Rodriguez</t>
  </si>
  <si>
    <t>13</t>
  </si>
  <si>
    <t>28/03/2010</t>
  </si>
  <si>
    <t>Pertubacion de la actividad y la atención Trastorno del desarrollo de las habilidades escolares no especificado</t>
  </si>
  <si>
    <t>Colegio Divina Pastora - San Miguel, Zona NORTE, San Miguel - San Miguel</t>
  </si>
  <si>
    <t>Maia Farias</t>
  </si>
  <si>
    <t xml:space="preserve">FALTA INFORME </t>
  </si>
  <si>
    <t>22/06/2011</t>
  </si>
  <si>
    <t>Trastorno semático pragmático</t>
  </si>
  <si>
    <t>Escuela medio N° 7 Claudia Falcone, CABA - Palermo</t>
  </si>
  <si>
    <t>Tiziano Osiriz Lapaz</t>
  </si>
  <si>
    <t>18/02/2017</t>
  </si>
  <si>
    <t>TEL Trastornos hipercinetico</t>
  </si>
  <si>
    <t>Colegio Parroquial San José, Moreno</t>
  </si>
  <si>
    <t>Nuevos incios</t>
  </si>
  <si>
    <t>13/03/2019</t>
  </si>
  <si>
    <t>30/06/2012</t>
  </si>
  <si>
    <t>Trastorno del desarrollo de las habildades escolares, no especificado. Trastorno específico del desarrollo del habla y del lenguaje. Síndrome de asperger</t>
  </si>
  <si>
    <t>Santiago Lucio Truszkowski</t>
  </si>
  <si>
    <t>9</t>
  </si>
  <si>
    <t>10/09/2014</t>
  </si>
  <si>
    <t>Trastorno hipercinetico</t>
  </si>
  <si>
    <t>Colegio Florentino Ameghino - Berazategui, Zona SUR</t>
  </si>
  <si>
    <t>Nicolas Yaghdjian</t>
  </si>
  <si>
    <t>Prestación de Apoyo PSI lunes miercoles y viernes.</t>
  </si>
  <si>
    <t>Sin planilla</t>
  </si>
  <si>
    <t>Psicologia</t>
  </si>
  <si>
    <t>Ciro Sebastian Heredia</t>
  </si>
  <si>
    <t>Nuevo 2023</t>
  </si>
  <si>
    <t>Michael Sonny Ponce Cueto</t>
  </si>
  <si>
    <t>Cet jornada completa</t>
  </si>
  <si>
    <t>sin planilla</t>
  </si>
  <si>
    <t>CET</t>
  </si>
  <si>
    <t>OSEDA</t>
  </si>
  <si>
    <t>Isabella Dapiaggi</t>
  </si>
  <si>
    <t>Fabrizio Martin Dapiaggi</t>
  </si>
  <si>
    <t>Aaron Leonel Leguiza</t>
  </si>
  <si>
    <t>Matias Gonzalez</t>
  </si>
  <si>
    <t>Bruno Francisco Aristeo</t>
  </si>
  <si>
    <t>Dante Lautaro Acosta Anastasio</t>
  </si>
  <si>
    <t>Nahuel Agustin Avila</t>
  </si>
  <si>
    <t>Luciano Thaiel Avila</t>
  </si>
  <si>
    <t>Sebastian Andres Gigena Pascal</t>
  </si>
  <si>
    <t>Barbara Abigail Sanabria Guasch</t>
  </si>
  <si>
    <t>Joel Esteban Proch</t>
  </si>
  <si>
    <t xml:space="preserve">Bruno Lucio Gonzalez </t>
  </si>
  <si>
    <t>Kiara Silva</t>
  </si>
  <si>
    <t>Milo Valentin Mendiola</t>
  </si>
  <si>
    <t>Mariano Alberto Fernandez</t>
  </si>
  <si>
    <t>Leon Gabriel Aramburu Vejar</t>
  </si>
  <si>
    <t>Nehemias Jonas Marcial Acosta</t>
  </si>
  <si>
    <t xml:space="preserve">Jazmin Paulina Carrizo </t>
  </si>
  <si>
    <t>Emma Valentina Paez</t>
  </si>
  <si>
    <t>Lucio Fabian Pereyra</t>
  </si>
  <si>
    <t>Apolo Benicio Núñez Figueroa</t>
  </si>
  <si>
    <t>Miguel Angel Valentino Pelaez Arias</t>
  </si>
  <si>
    <t>Milo Gonzalez</t>
  </si>
  <si>
    <t>Santino Benjamin Laise Gonzalez</t>
  </si>
  <si>
    <t>Dante Octavio Barrios</t>
  </si>
  <si>
    <t>Franco Cesar Alejandro Pollio Bresciano</t>
  </si>
  <si>
    <t>Azul Ines Rodriguez Deangelis</t>
  </si>
  <si>
    <t>OS de los Medicos de la Ciudad de Bs As</t>
  </si>
  <si>
    <t>Catalina Victoria Mizu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</si>
</sst>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[$$-2C0A]\ #,##0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Helvetica Neue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F7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B9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8F40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/>
    <xf numFmtId="0" fontId="1" fillId="9" borderId="1" xfId="0" applyFont="1" applyFill="1" applyBorder="1" applyAlignment="1">
      <alignment wrapText="1"/>
    </xf>
    <xf numFmtId="14" fontId="11" fillId="4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/>
    <xf numFmtId="14" fontId="0" fillId="0" borderId="1" xfId="0" applyNumberFormat="1" applyBorder="1" applyAlignment="1">
      <alignment horizontal="center" wrapText="1"/>
    </xf>
    <xf numFmtId="0" fontId="12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0" fillId="0" borderId="0" xfId="1" applyFont="1" applyFill="1" applyBorder="1"/>
    <xf numFmtId="0" fontId="2" fillId="0" borderId="0" xfId="0" applyFont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49" fontId="15" fillId="4" borderId="1" xfId="0" applyNumberFormat="1" applyFont="1" applyFill="1" applyBorder="1" applyAlignment="1">
      <alignment horizontal="center" wrapText="1"/>
    </xf>
    <xf numFmtId="49" fontId="2" fillId="4" borderId="1" xfId="0" applyNumberFormat="1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49" fontId="8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4" fontId="1" fillId="9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9" borderId="1" xfId="0" applyFont="1" applyFill="1" applyBorder="1" applyAlignment="1">
      <alignment horizontal="left" wrapText="1"/>
    </xf>
    <xf numFmtId="0" fontId="0" fillId="9" borderId="1" xfId="0" applyFill="1" applyBorder="1"/>
    <xf numFmtId="49" fontId="17" fillId="0" borderId="1" xfId="0" applyNumberFormat="1" applyFont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4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7" borderId="0" xfId="0" applyFill="1"/>
    <xf numFmtId="0" fontId="2" fillId="7" borderId="0" xfId="0" applyFont="1" applyFill="1"/>
    <xf numFmtId="0" fontId="3" fillId="12" borderId="1" xfId="0" applyFont="1" applyFill="1" applyBorder="1" applyAlignment="1">
      <alignment horizontal="center" vertical="center" wrapText="1"/>
    </xf>
    <xf numFmtId="20" fontId="0" fillId="0" borderId="1" xfId="0" applyNumberFormat="1" applyBorder="1"/>
    <xf numFmtId="0" fontId="5" fillId="13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3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KERLY%20GONZALEZ\RENOVACIONES%202024\OSPOCE%20-%20CORRESPONDENCIA%20-%20RENOVACIONES%202024\-%20BASE%20DATOS%20RENOVACION%202023%20OSPOCE.xlsx" TargetMode="External"/><Relationship Id="rId1" Type="http://schemas.openxmlformats.org/officeDocument/2006/relationships/externalLinkPath" Target="file:///C:\KERLY%20GONZALEZ\RENOVACIONES%202024\OSPOCE%20-%20CORRESPONDENCIA%20-%20RENOVACIONES%202024\-%20BASE%20DATOS%20RENOVACION%202023%20OSPO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ricc\Downloads\OSPOCE%20BD%20planillas%20de%20asistencia%20FEBRERO%202024.xlsx" TargetMode="External"/><Relationship Id="rId1" Type="http://schemas.openxmlformats.org/officeDocument/2006/relationships/externalLinkPath" Target="file:///C:\Users\lricc\Downloads\OSPOCE%20BD%20planillas%20de%20asistencia%20FEBRER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PI "/>
      <sheetName val="OSPOCE CORRESPONDENCIA"/>
      <sheetName val="ENVIADOS ok"/>
      <sheetName val="RENOVACIONES OSPOCE 2024"/>
      <sheetName val="hoja 1"/>
      <sheetName val="izen 191023"/>
      <sheetName val="ESTADISTICA"/>
      <sheetName val="BAJA - no sabe - sin informa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C1" t="str">
            <v>Documento</v>
          </cell>
          <cell r="D1" t="str">
            <v>Fecha Nacimiento</v>
          </cell>
          <cell r="E1" t="str">
            <v>Paciente Edad</v>
          </cell>
          <cell r="F1" t="str">
            <v>Venc. Cert. Discap.</v>
          </cell>
          <cell r="G1" t="str">
            <v>Tratamiento</v>
          </cell>
          <cell r="H1" t="str">
            <v>Cantidad de Sesiones</v>
          </cell>
          <cell r="I1" t="str">
            <v>Año</v>
          </cell>
          <cell r="J1" t="str">
            <v>Fecha Modificación Estado</v>
          </cell>
          <cell r="K1" t="str">
            <v>Frecuencia</v>
          </cell>
          <cell r="L1" t="str">
            <v>Estado</v>
          </cell>
          <cell r="M1" t="str">
            <v>Lugar</v>
          </cell>
          <cell r="N1" t="str">
            <v>Estado Profesional</v>
          </cell>
          <cell r="O1" t="str">
            <v>Inicio</v>
          </cell>
          <cell r="P1" t="str">
            <v>Fin</v>
          </cell>
          <cell r="Q1" t="str">
            <v>Autorizado desde</v>
          </cell>
          <cell r="R1" t="str">
            <v>Autorizado hasta</v>
          </cell>
          <cell r="S1" t="str">
            <v>Obra social</v>
          </cell>
          <cell r="T1" t="str">
            <v>Referente</v>
          </cell>
          <cell r="U1" t="str">
            <v>Carga horaria</v>
          </cell>
          <cell r="V1" t="str">
            <v>Observaciones</v>
          </cell>
          <cell r="W1" t="str">
            <v>Diagnóstico</v>
          </cell>
          <cell r="X1" t="str">
            <v>Colegio</v>
          </cell>
        </row>
        <row r="2">
          <cell r="C2">
            <v>57640712</v>
          </cell>
          <cell r="D2">
            <v>43543</v>
          </cell>
          <cell r="E2">
            <v>4</v>
          </cell>
          <cell r="F2">
            <v>46342</v>
          </cell>
          <cell r="G2" t="str">
            <v>Integración</v>
          </cell>
          <cell r="H2">
            <v>20</v>
          </cell>
          <cell r="I2">
            <v>2023</v>
          </cell>
          <cell r="J2">
            <v>44984.125</v>
          </cell>
          <cell r="K2" t="str">
            <v>Semanal</v>
          </cell>
          <cell r="L2" t="str">
            <v>Activo</v>
          </cell>
          <cell r="M2" t="str">
            <v>Colegio</v>
          </cell>
          <cell r="N2" t="str">
            <v>Iniciado</v>
          </cell>
          <cell r="O2">
            <v>45138</v>
          </cell>
          <cell r="P2"/>
          <cell r="Q2">
            <v>44986.125</v>
          </cell>
          <cell r="R2">
            <v>45291.125</v>
          </cell>
          <cell r="S2" t="str">
            <v>OSPOCE</v>
          </cell>
          <cell r="T2" t="str">
            <v>Karen Cinthia  Stanganelli</v>
          </cell>
          <cell r="U2" t="str">
            <v>20/20 T.M</v>
          </cell>
          <cell r="V2" t="str">
            <v>8:00 A 12:00</v>
          </cell>
          <cell r="W2" t="str">
            <v>TGD NE</v>
          </cell>
          <cell r="X2" t="str">
            <v>Instituto Argentina</v>
          </cell>
        </row>
        <row r="3">
          <cell r="C3">
            <v>57747898</v>
          </cell>
          <cell r="D3">
            <v>43570</v>
          </cell>
          <cell r="E3">
            <v>4</v>
          </cell>
          <cell r="F3"/>
          <cell r="G3" t="str">
            <v>Integración</v>
          </cell>
          <cell r="H3">
            <v>20</v>
          </cell>
          <cell r="I3">
            <v>2023</v>
          </cell>
          <cell r="J3">
            <v>45005.125</v>
          </cell>
          <cell r="K3" t="str">
            <v>Semanal</v>
          </cell>
          <cell r="L3" t="str">
            <v>Activo</v>
          </cell>
          <cell r="M3" t="str">
            <v>Colegio</v>
          </cell>
          <cell r="N3" t="str">
            <v>Iniciado</v>
          </cell>
          <cell r="O3">
            <v>45033.125</v>
          </cell>
          <cell r="P3"/>
          <cell r="Q3">
            <v>44986.125</v>
          </cell>
          <cell r="R3">
            <v>45291.125</v>
          </cell>
          <cell r="S3" t="str">
            <v>OSPOCE</v>
          </cell>
          <cell r="T3" t="str">
            <v>Ma. Florencia Lafuente (refe)</v>
          </cell>
          <cell r="U3" t="str">
            <v>20/20 T.T</v>
          </cell>
          <cell r="V3" t="str">
            <v>13:00 a 17:00 (Chequear no hay AA) NUEVO</v>
          </cell>
          <cell r="W3" t="str">
            <v>TEA -</v>
          </cell>
          <cell r="X3" t="str">
            <v>Thomas Jefferson</v>
          </cell>
        </row>
        <row r="4">
          <cell r="C4">
            <v>54912362</v>
          </cell>
          <cell r="D4">
            <v>42193</v>
          </cell>
          <cell r="E4">
            <v>8</v>
          </cell>
          <cell r="F4"/>
          <cell r="G4" t="str">
            <v>Integración</v>
          </cell>
          <cell r="H4">
            <v>20</v>
          </cell>
          <cell r="I4">
            <v>2023</v>
          </cell>
          <cell r="J4">
            <v>44957.125</v>
          </cell>
          <cell r="K4" t="str">
            <v>Semanal</v>
          </cell>
          <cell r="L4" t="str">
            <v>Activo</v>
          </cell>
          <cell r="M4" t="str">
            <v>Colegio</v>
          </cell>
          <cell r="N4" t="str">
            <v>Iniciado</v>
          </cell>
          <cell r="O4">
            <v>44986.125</v>
          </cell>
          <cell r="P4"/>
          <cell r="Q4">
            <v>44986.125</v>
          </cell>
          <cell r="R4">
            <v>45291.125</v>
          </cell>
          <cell r="S4" t="str">
            <v>OSPOCE</v>
          </cell>
          <cell r="T4" t="str">
            <v>Lara Mariel Lezcano</v>
          </cell>
          <cell r="U4" t="str">
            <v>20/20 T.M</v>
          </cell>
          <cell r="V4" t="str">
            <v>8:00 A 12:00 (Chequear horario) no hay AA / NUEVO</v>
          </cell>
          <cell r="W4" t="str">
            <v>TGD TEL</v>
          </cell>
          <cell r="X4" t="str">
            <v>Escuela N° 8 Juan Vucetich</v>
          </cell>
        </row>
        <row r="5">
          <cell r="C5">
            <v>54974940</v>
          </cell>
          <cell r="D5">
            <v>42259</v>
          </cell>
          <cell r="E5">
            <v>8</v>
          </cell>
          <cell r="F5"/>
          <cell r="G5" t="str">
            <v>Integración</v>
          </cell>
          <cell r="H5">
            <v>20</v>
          </cell>
          <cell r="I5">
            <v>2023</v>
          </cell>
          <cell r="J5">
            <v>45028.125</v>
          </cell>
          <cell r="K5" t="str">
            <v>Semanal</v>
          </cell>
          <cell r="L5" t="str">
            <v>Activo</v>
          </cell>
          <cell r="M5" t="str">
            <v>Colegio</v>
          </cell>
          <cell r="N5" t="str">
            <v>Iniciado</v>
          </cell>
          <cell r="O5">
            <v>45033.125</v>
          </cell>
          <cell r="P5"/>
          <cell r="Q5">
            <v>45017.125</v>
          </cell>
          <cell r="R5">
            <v>45291.125</v>
          </cell>
          <cell r="S5" t="str">
            <v>OSPOCE</v>
          </cell>
          <cell r="T5" t="str">
            <v>Nicolas Fernando Gabio</v>
          </cell>
          <cell r="U5" t="str">
            <v>20/20 T.M</v>
          </cell>
          <cell r="V5" t="str">
            <v>8:00 a 12:00 NUEVO</v>
          </cell>
          <cell r="W5" t="str">
            <v>TDAH impulsivo</v>
          </cell>
          <cell r="X5" t="str">
            <v>Instituto Jesús Niño</v>
          </cell>
        </row>
        <row r="6">
          <cell r="C6">
            <v>57422269</v>
          </cell>
          <cell r="D6">
            <v>43368</v>
          </cell>
          <cell r="E6">
            <v>5</v>
          </cell>
          <cell r="F6"/>
          <cell r="G6" t="str">
            <v>Integración</v>
          </cell>
          <cell r="H6">
            <v>20</v>
          </cell>
          <cell r="I6">
            <v>2023</v>
          </cell>
          <cell r="J6">
            <v>45085.125</v>
          </cell>
          <cell r="K6" t="str">
            <v>Semanal</v>
          </cell>
          <cell r="L6" t="str">
            <v>Activo</v>
          </cell>
          <cell r="M6" t="str">
            <v>Colegio</v>
          </cell>
          <cell r="N6" t="str">
            <v>Iniciado</v>
          </cell>
          <cell r="O6">
            <v>45090.125</v>
          </cell>
          <cell r="P6"/>
          <cell r="Q6">
            <v>45078.125</v>
          </cell>
          <cell r="R6">
            <v>45291.125</v>
          </cell>
          <cell r="S6" t="str">
            <v>OSPOCE</v>
          </cell>
          <cell r="T6" t="str">
            <v>Marisol Cecilia Gomez</v>
          </cell>
          <cell r="U6" t="str">
            <v>20/20 T.T</v>
          </cell>
          <cell r="V6" t="str">
            <v>13:00 A 17:00</v>
          </cell>
          <cell r="W6" t="str">
            <v>Autismo</v>
          </cell>
          <cell r="X6" t="str">
            <v>Escuela N° 940 - Javier Villafañe</v>
          </cell>
        </row>
        <row r="7">
          <cell r="C7">
            <v>55958620</v>
          </cell>
          <cell r="D7">
            <v>42759</v>
          </cell>
          <cell r="E7">
            <v>6</v>
          </cell>
          <cell r="F7"/>
          <cell r="G7" t="str">
            <v>Integración</v>
          </cell>
          <cell r="H7">
            <v>20</v>
          </cell>
          <cell r="I7">
            <v>2023</v>
          </cell>
          <cell r="J7">
            <v>45034.125</v>
          </cell>
          <cell r="K7" t="str">
            <v>Semanal</v>
          </cell>
          <cell r="L7" t="str">
            <v>Activo</v>
          </cell>
          <cell r="M7" t="str">
            <v>Colegio</v>
          </cell>
          <cell r="N7" t="str">
            <v>Iniciado</v>
          </cell>
          <cell r="O7">
            <v>45061.125</v>
          </cell>
          <cell r="P7"/>
          <cell r="Q7">
            <v>45017.125</v>
          </cell>
          <cell r="R7">
            <v>45291.125</v>
          </cell>
          <cell r="S7" t="str">
            <v>OSPOCE</v>
          </cell>
          <cell r="T7" t="str">
            <v>Maria Belen De Angelis refe</v>
          </cell>
          <cell r="U7" t="str">
            <v>20/20 T.T</v>
          </cell>
          <cell r="V7" t="str">
            <v>13:00 A 17:00 NUEVO /Lunes, martes y viernes de 13 a 17h</v>
          </cell>
          <cell r="W7" t="str">
            <v>Autismo</v>
          </cell>
          <cell r="X7" t="str">
            <v>Colegio Jose Ingenieros</v>
          </cell>
        </row>
        <row r="8">
          <cell r="C8">
            <v>56859791</v>
          </cell>
          <cell r="D8">
            <v>43149</v>
          </cell>
          <cell r="E8">
            <v>5</v>
          </cell>
          <cell r="F8">
            <v>46405</v>
          </cell>
          <cell r="G8" t="str">
            <v>Integración</v>
          </cell>
          <cell r="H8">
            <v>20</v>
          </cell>
          <cell r="I8">
            <v>2023</v>
          </cell>
          <cell r="J8">
            <v>44958.125</v>
          </cell>
          <cell r="K8" t="str">
            <v>Semanal</v>
          </cell>
          <cell r="L8" t="str">
            <v>Activo</v>
          </cell>
          <cell r="M8" t="str">
            <v>Colegio</v>
          </cell>
          <cell r="N8" t="str">
            <v>Iniciado</v>
          </cell>
          <cell r="O8">
            <v>44986.125</v>
          </cell>
          <cell r="P8"/>
          <cell r="Q8">
            <v>44986.125</v>
          </cell>
          <cell r="R8">
            <v>45291.125</v>
          </cell>
          <cell r="S8" t="str">
            <v>OSPOCE</v>
          </cell>
          <cell r="T8" t="str">
            <v>Vanesa Andrea Medina Refe</v>
          </cell>
          <cell r="U8" t="str">
            <v>20/20/T.T</v>
          </cell>
          <cell r="V8" t="str">
            <v>13:00 a 17:00 NUEVO</v>
          </cell>
          <cell r="W8" t="str">
            <v>Autismo en la Niñez (TEA)</v>
          </cell>
          <cell r="X8" t="str">
            <v>Jardin El Bosque</v>
          </cell>
        </row>
        <row r="9">
          <cell r="C9">
            <v>57093637</v>
          </cell>
          <cell r="D9">
            <v>43266</v>
          </cell>
          <cell r="E9">
            <v>5</v>
          </cell>
          <cell r="F9"/>
          <cell r="G9" t="str">
            <v>Integración</v>
          </cell>
          <cell r="H9">
            <v>20</v>
          </cell>
          <cell r="I9">
            <v>2023</v>
          </cell>
          <cell r="J9">
            <v>45000.125</v>
          </cell>
          <cell r="K9" t="str">
            <v>Semanal</v>
          </cell>
          <cell r="L9" t="str">
            <v>Activo</v>
          </cell>
          <cell r="M9" t="str">
            <v>Colegio</v>
          </cell>
          <cell r="N9" t="str">
            <v>Iniciado</v>
          </cell>
          <cell r="O9">
            <v>45001.125</v>
          </cell>
          <cell r="P9"/>
          <cell r="Q9">
            <v>44986.125</v>
          </cell>
          <cell r="R9">
            <v>45077.125</v>
          </cell>
          <cell r="S9" t="str">
            <v>OSPOCE</v>
          </cell>
          <cell r="T9" t="str">
            <v>Cecilia Emilce Morbidoni</v>
          </cell>
          <cell r="U9" t="str">
            <v>20/20 T.T</v>
          </cell>
          <cell r="V9" t="str">
            <v>Lunes a viernes 13.00 hs a 17.00 hs</v>
          </cell>
          <cell r="W9" t="str">
            <v>Autismo en la níñez</v>
          </cell>
          <cell r="X9" t="str">
            <v>Colegio Bernardino Rivadavia / Jardín Los Horneritos - Berazategui Oeste</v>
          </cell>
        </row>
        <row r="10">
          <cell r="C10">
            <v>52855347</v>
          </cell>
          <cell r="D10">
            <v>41302</v>
          </cell>
          <cell r="E10">
            <v>10</v>
          </cell>
          <cell r="F10"/>
          <cell r="G10" t="str">
            <v>Integración</v>
          </cell>
          <cell r="H10">
            <v>20</v>
          </cell>
          <cell r="I10">
            <v>2023</v>
          </cell>
          <cell r="J10">
            <v>45005.125</v>
          </cell>
          <cell r="K10" t="str">
            <v>Semanal</v>
          </cell>
          <cell r="L10" t="str">
            <v>Activo</v>
          </cell>
          <cell r="M10" t="str">
            <v>Colegio</v>
          </cell>
          <cell r="N10" t="str">
            <v>Iniciado</v>
          </cell>
          <cell r="O10">
            <v>44986.125</v>
          </cell>
          <cell r="P10"/>
          <cell r="Q10">
            <v>44986.125</v>
          </cell>
          <cell r="R10">
            <v>45077.125</v>
          </cell>
          <cell r="S10" t="str">
            <v>OSPOCE</v>
          </cell>
          <cell r="T10" t="str">
            <v>Ana Laura Baena (refe)</v>
          </cell>
          <cell r="U10" t="str">
            <v>20/20 T.M</v>
          </cell>
          <cell r="V10" t="str">
            <v>8:00 A 12:00 3 dias (a convenir)</v>
          </cell>
          <cell r="W10" t="str">
            <v>Trastornos especificos del desarrollo del habla y del lenguaje Trastornos especificos del desarrollo de las habilidades escolares Retraso mental leve deterioro del comportamiento de grado no especificado</v>
          </cell>
          <cell r="X10" t="str">
            <v>E.N.S. N° 5 D.E. 5 (Escuela General Martin Miguel Guemes)</v>
          </cell>
        </row>
        <row r="11">
          <cell r="C11">
            <v>56948554</v>
          </cell>
          <cell r="D11">
            <v>43204</v>
          </cell>
          <cell r="E11">
            <v>5</v>
          </cell>
          <cell r="F11">
            <v>46665</v>
          </cell>
          <cell r="G11" t="str">
            <v>Integración</v>
          </cell>
          <cell r="H11">
            <v>20</v>
          </cell>
          <cell r="I11">
            <v>2023</v>
          </cell>
          <cell r="J11">
            <v>44965.125</v>
          </cell>
          <cell r="K11" t="str">
            <v>Semanal</v>
          </cell>
          <cell r="L11" t="str">
            <v>Activo</v>
          </cell>
          <cell r="M11" t="str">
            <v>Colegio</v>
          </cell>
          <cell r="N11" t="str">
            <v>Iniciado</v>
          </cell>
          <cell r="O11">
            <v>44986.125</v>
          </cell>
          <cell r="P11"/>
          <cell r="Q11">
            <v>44986.125</v>
          </cell>
          <cell r="R11">
            <v>45291.125</v>
          </cell>
          <cell r="S11" t="str">
            <v>OSPOCE</v>
          </cell>
          <cell r="T11" t="str">
            <v>Sabrina Natalia Goncalves Da Silva (REFERENTE)</v>
          </cell>
          <cell r="U11" t="str">
            <v>20/20 T.M</v>
          </cell>
          <cell r="V11" t="str">
            <v>8:00 A 12:00  NUEVO</v>
          </cell>
          <cell r="W11" t="str">
            <v>TGD - Trastorno específico del habla y el lenguaje</v>
          </cell>
          <cell r="X11" t="str">
            <v>J. J. C. C. N° 29 "Leche y Miel"</v>
          </cell>
        </row>
        <row r="12">
          <cell r="C12">
            <v>49959667</v>
          </cell>
          <cell r="D12">
            <v>40165</v>
          </cell>
          <cell r="E12">
            <v>13</v>
          </cell>
          <cell r="F12">
            <v>45237</v>
          </cell>
          <cell r="G12" t="str">
            <v>Integración</v>
          </cell>
          <cell r="H12">
            <v>40</v>
          </cell>
          <cell r="I12">
            <v>2023</v>
          </cell>
          <cell r="J12">
            <v>44964</v>
          </cell>
          <cell r="K12" t="str">
            <v>Semanal</v>
          </cell>
          <cell r="L12" t="str">
            <v>Activo</v>
          </cell>
          <cell r="M12" t="str">
            <v>Colegio</v>
          </cell>
          <cell r="N12" t="str">
            <v>Iniciado</v>
          </cell>
          <cell r="O12">
            <v>44986.125</v>
          </cell>
          <cell r="P12"/>
          <cell r="Q12">
            <v>44986</v>
          </cell>
          <cell r="R12">
            <v>45291</v>
          </cell>
          <cell r="S12" t="str">
            <v>OSPOCE</v>
          </cell>
          <cell r="T12" t="str">
            <v>Ma. Florencia Lafuente (refe)</v>
          </cell>
          <cell r="U12" t="str">
            <v>40/40 J.E</v>
          </cell>
          <cell r="V12" t="str">
            <v>8:00 A 16:00 (Chequear horario 2023) No hay AA.</v>
          </cell>
          <cell r="W12" t="str">
            <v>Trastorno Generalizado del desarrollo</v>
          </cell>
          <cell r="X12" t="str">
            <v>Escuela Técnica Nº 2- Temperley, Lomas de Zamora.</v>
          </cell>
        </row>
        <row r="13">
          <cell r="C13">
            <v>57171165</v>
          </cell>
          <cell r="D13">
            <v>43320</v>
          </cell>
          <cell r="E13">
            <v>5</v>
          </cell>
          <cell r="F13"/>
          <cell r="G13" t="str">
            <v>Integración</v>
          </cell>
          <cell r="H13">
            <v>20</v>
          </cell>
          <cell r="I13">
            <v>2023</v>
          </cell>
          <cell r="J13">
            <v>45149.125</v>
          </cell>
          <cell r="K13" t="str">
            <v>Semanal</v>
          </cell>
          <cell r="L13" t="str">
            <v>Activo</v>
          </cell>
          <cell r="M13" t="str">
            <v>Colegio</v>
          </cell>
          <cell r="N13" t="str">
            <v>Iniciado</v>
          </cell>
          <cell r="O13">
            <v>45173.125</v>
          </cell>
          <cell r="P13"/>
          <cell r="Q13">
            <v>45139.125</v>
          </cell>
          <cell r="R13">
            <v>45291.125</v>
          </cell>
          <cell r="S13" t="str">
            <v>OSPOCE</v>
          </cell>
          <cell r="T13" t="str">
            <v>Yamila Silvana Godoy Refe</v>
          </cell>
          <cell r="U13" t="str">
            <v>20/20 T.T</v>
          </cell>
          <cell r="V13" t="str">
            <v>13:00  A 17:00 NUEVO</v>
          </cell>
          <cell r="W13" t="str">
            <v>Trastorno especifico del desarrollo del habla y del lenguaje - perturbacion de la actividad y de la atencion</v>
          </cell>
          <cell r="X13" t="str">
            <v>Colegio Latinoamérica</v>
          </cell>
        </row>
        <row r="14">
          <cell r="C14">
            <v>57014781</v>
          </cell>
          <cell r="D14">
            <v>43229</v>
          </cell>
          <cell r="E14">
            <v>5</v>
          </cell>
          <cell r="F14"/>
          <cell r="G14" t="str">
            <v>Integración</v>
          </cell>
          <cell r="H14">
            <v>20</v>
          </cell>
          <cell r="I14">
            <v>2023</v>
          </cell>
          <cell r="J14">
            <v>45125.125</v>
          </cell>
          <cell r="K14" t="str">
            <v>Semanal</v>
          </cell>
          <cell r="L14" t="str">
            <v>Activo</v>
          </cell>
          <cell r="M14" t="str">
            <v>Colegio</v>
          </cell>
          <cell r="N14" t="str">
            <v>Iniciado</v>
          </cell>
          <cell r="O14">
            <v>45110.125</v>
          </cell>
          <cell r="P14"/>
          <cell r="Q14">
            <v>45108.125</v>
          </cell>
          <cell r="R14">
            <v>45291.125</v>
          </cell>
          <cell r="S14" t="str">
            <v>OSPOCE</v>
          </cell>
          <cell r="T14" t="str">
            <v>Vanesa Andrea Medina Refe</v>
          </cell>
          <cell r="U14" t="str">
            <v>20/20 T.M</v>
          </cell>
          <cell r="V14" t="str">
            <v>8:00 A 12:00</v>
          </cell>
          <cell r="W14" t="str">
            <v>TEA -</v>
          </cell>
          <cell r="X14" t="str">
            <v>Jardín de Infantes N° 955 - Quilmes</v>
          </cell>
        </row>
        <row r="15">
          <cell r="C15">
            <v>55483316</v>
          </cell>
          <cell r="D15">
            <v>42452</v>
          </cell>
          <cell r="E15">
            <v>7</v>
          </cell>
          <cell r="F15">
            <v>46457</v>
          </cell>
          <cell r="G15" t="str">
            <v>Integración</v>
          </cell>
          <cell r="H15">
            <v>20</v>
          </cell>
          <cell r="I15">
            <v>2023</v>
          </cell>
          <cell r="J15">
            <v>44952.125</v>
          </cell>
          <cell r="K15" t="str">
            <v>Semanal</v>
          </cell>
          <cell r="L15" t="str">
            <v>Activo</v>
          </cell>
          <cell r="M15" t="str">
            <v>Colegio</v>
          </cell>
          <cell r="N15" t="str">
            <v>Iniciado</v>
          </cell>
          <cell r="O15">
            <v>45054</v>
          </cell>
          <cell r="P15"/>
          <cell r="Q15">
            <v>44986.125</v>
          </cell>
          <cell r="R15">
            <v>45291.125</v>
          </cell>
          <cell r="S15" t="str">
            <v>OSPOCE</v>
          </cell>
          <cell r="T15" t="str">
            <v>Vanina Pia Marchiolo</v>
          </cell>
          <cell r="U15" t="str">
            <v>20/20 T.M</v>
          </cell>
          <cell r="V15" t="str">
            <v>8:00 a 12:15 lunes a viernes</v>
          </cell>
          <cell r="W15" t="str">
            <v>Diparesia Epastica</v>
          </cell>
          <cell r="X15" t="str">
            <v>Instituto Hansen - Nuñez</v>
          </cell>
        </row>
        <row r="16">
          <cell r="C16">
            <v>54624122</v>
          </cell>
          <cell r="D16">
            <v>42017</v>
          </cell>
          <cell r="E16">
            <v>8</v>
          </cell>
          <cell r="F16">
            <v>44348</v>
          </cell>
          <cell r="G16" t="str">
            <v>Integración</v>
          </cell>
          <cell r="H16">
            <v>20</v>
          </cell>
          <cell r="I16">
            <v>2023</v>
          </cell>
          <cell r="J16">
            <v>44985</v>
          </cell>
          <cell r="K16" t="str">
            <v>Semanal</v>
          </cell>
          <cell r="L16" t="str">
            <v>Activo</v>
          </cell>
          <cell r="M16" t="str">
            <v>Colegio</v>
          </cell>
          <cell r="N16" t="str">
            <v>Iniciado</v>
          </cell>
          <cell r="O16">
            <v>45019</v>
          </cell>
          <cell r="P16"/>
          <cell r="Q16">
            <v>44986</v>
          </cell>
          <cell r="R16">
            <v>45291</v>
          </cell>
          <cell r="S16" t="str">
            <v>OSPOCE</v>
          </cell>
          <cell r="T16" t="str">
            <v>Lara Mariel Lezcano</v>
          </cell>
          <cell r="U16" t="str">
            <v>20/20 T.T</v>
          </cell>
          <cell r="V16" t="str">
            <v>13:00 A 17:00 (Chequear horario 2023) No hay AA.</v>
          </cell>
          <cell r="W16" t="str">
            <v>TEA</v>
          </cell>
          <cell r="X16" t="str">
            <v>Colegio Papa Eugenio Pacelli</v>
          </cell>
        </row>
        <row r="17">
          <cell r="C17">
            <v>50258295</v>
          </cell>
          <cell r="D17">
            <v>40301</v>
          </cell>
          <cell r="E17">
            <v>13</v>
          </cell>
          <cell r="F17">
            <v>44605</v>
          </cell>
          <cell r="G17" t="str">
            <v>Integración</v>
          </cell>
          <cell r="H17">
            <v>20</v>
          </cell>
          <cell r="I17">
            <v>2023</v>
          </cell>
          <cell r="J17">
            <v>44986</v>
          </cell>
          <cell r="K17" t="str">
            <v>Semanal</v>
          </cell>
          <cell r="L17" t="str">
            <v>Activo</v>
          </cell>
          <cell r="M17" t="str">
            <v>Colegio</v>
          </cell>
          <cell r="N17" t="str">
            <v>Iniciado</v>
          </cell>
          <cell r="O17">
            <v>44998.125</v>
          </cell>
          <cell r="P17"/>
          <cell r="Q17">
            <v>44986</v>
          </cell>
          <cell r="R17">
            <v>45291</v>
          </cell>
          <cell r="S17" t="str">
            <v>OSPOCE</v>
          </cell>
          <cell r="T17" t="str">
            <v>Julieta Constanza Cava</v>
          </cell>
          <cell r="U17" t="str">
            <v>20/20 T.M</v>
          </cell>
          <cell r="V17" t="str">
            <v>8:00 a 12:00 (familia arreglo que vaya de 10 hs a 14 hs)</v>
          </cell>
          <cell r="W17" t="str">
            <v>Sindrome genetico y retraso madurativo</v>
          </cell>
          <cell r="X17" t="str">
            <v>Colegio Tierra de Crecimiento - Villa Ballester</v>
          </cell>
        </row>
        <row r="18">
          <cell r="C18">
            <v>56500335</v>
          </cell>
          <cell r="D18">
            <v>43000</v>
          </cell>
          <cell r="E18">
            <v>6</v>
          </cell>
          <cell r="F18">
            <v>45903</v>
          </cell>
          <cell r="G18" t="str">
            <v>Integración</v>
          </cell>
          <cell r="H18">
            <v>20</v>
          </cell>
          <cell r="I18">
            <v>2023</v>
          </cell>
          <cell r="J18">
            <v>45015.125</v>
          </cell>
          <cell r="K18" t="str">
            <v>Semanal</v>
          </cell>
          <cell r="L18" t="str">
            <v>Activo</v>
          </cell>
          <cell r="M18" t="str">
            <v>Colegio</v>
          </cell>
          <cell r="N18" t="str">
            <v>Iniciado</v>
          </cell>
          <cell r="O18">
            <v>45154</v>
          </cell>
          <cell r="P18"/>
          <cell r="Q18">
            <v>44986.125</v>
          </cell>
          <cell r="R18">
            <v>45107.125</v>
          </cell>
          <cell r="S18" t="str">
            <v>OSPOCE</v>
          </cell>
          <cell r="T18" t="str">
            <v>Lara Mariel Lezcano</v>
          </cell>
          <cell r="U18" t="str">
            <v>20/20 T.M</v>
          </cell>
          <cell r="V18" t="str">
            <v>7:25 A 11:25 NUEVO</v>
          </cell>
          <cell r="W18" t="str">
            <v>Trastorno Opositor Desafiante</v>
          </cell>
          <cell r="X18" t="str">
            <v>Colegio Nuestra Señora de Lourdes - Quilmes</v>
          </cell>
        </row>
        <row r="19">
          <cell r="C19">
            <v>56348708</v>
          </cell>
          <cell r="D19">
            <v>42928</v>
          </cell>
          <cell r="E19">
            <v>6</v>
          </cell>
          <cell r="F19">
            <v>45601</v>
          </cell>
          <cell r="G19" t="str">
            <v>Integración</v>
          </cell>
          <cell r="H19">
            <v>20</v>
          </cell>
          <cell r="I19">
            <v>2023</v>
          </cell>
          <cell r="J19">
            <v>45262.125</v>
          </cell>
          <cell r="K19" t="str">
            <v>Semanal</v>
          </cell>
          <cell r="L19" t="str">
            <v>Activo</v>
          </cell>
          <cell r="M19" t="str">
            <v>Colegio</v>
          </cell>
          <cell r="N19" t="str">
            <v>Iniciado</v>
          </cell>
          <cell r="O19">
            <v>44986.125</v>
          </cell>
          <cell r="P19"/>
          <cell r="Q19">
            <v>44986.125</v>
          </cell>
          <cell r="R19">
            <v>45291.125</v>
          </cell>
          <cell r="S19" t="str">
            <v>OSPOCE</v>
          </cell>
          <cell r="T19" t="str">
            <v>Rodrigo Nahuel Sozzi (refe)</v>
          </cell>
          <cell r="U19" t="str">
            <v>20/20 T.M</v>
          </cell>
          <cell r="V19" t="str">
            <v>8:00 A 12:00 NUEVO</v>
          </cell>
          <cell r="W19" t="str">
            <v>Autismo en la níñez</v>
          </cell>
          <cell r="X19" t="str">
            <v>Jardín de Infantes N° 960 "Mujeres Argentinas"</v>
          </cell>
        </row>
        <row r="20">
          <cell r="C20">
            <v>56636335</v>
          </cell>
          <cell r="D20">
            <v>43022</v>
          </cell>
          <cell r="E20">
            <v>6</v>
          </cell>
          <cell r="F20">
            <v>46380</v>
          </cell>
          <cell r="G20" t="str">
            <v>Integración</v>
          </cell>
          <cell r="H20">
            <v>20</v>
          </cell>
          <cell r="I20">
            <v>2023</v>
          </cell>
          <cell r="J20">
            <v>45131.125</v>
          </cell>
          <cell r="K20" t="str">
            <v>Semanal</v>
          </cell>
          <cell r="L20" t="str">
            <v>Activo</v>
          </cell>
          <cell r="M20" t="str">
            <v>Colegio</v>
          </cell>
          <cell r="N20" t="str">
            <v>Iniciado</v>
          </cell>
          <cell r="O20">
            <v>45152.125</v>
          </cell>
          <cell r="P20"/>
          <cell r="Q20">
            <v>45139.125</v>
          </cell>
          <cell r="R20">
            <v>45291.125</v>
          </cell>
          <cell r="S20" t="str">
            <v>OSPOCE</v>
          </cell>
          <cell r="T20" t="str">
            <v>Cecilia Emilce Morbidoni</v>
          </cell>
          <cell r="U20" t="str">
            <v>20/20 T.M</v>
          </cell>
          <cell r="V20" t="str">
            <v>3 días de 8 a 12 y partir de Julio,  realizará la jornada de Lunes a Viernes de 8 a 12.</v>
          </cell>
          <cell r="W20" t="str">
            <v>TEA</v>
          </cell>
          <cell r="X20" t="str">
            <v>Jardín 904</v>
          </cell>
        </row>
        <row r="21">
          <cell r="C21">
            <v>57183048</v>
          </cell>
          <cell r="D21">
            <v>43372</v>
          </cell>
          <cell r="E21">
            <v>5</v>
          </cell>
          <cell r="F21">
            <v>46489</v>
          </cell>
          <cell r="G21" t="str">
            <v>Integración</v>
          </cell>
          <cell r="H21">
            <v>20</v>
          </cell>
          <cell r="I21">
            <v>2023</v>
          </cell>
          <cell r="J21">
            <v>45128.125</v>
          </cell>
          <cell r="K21" t="str">
            <v>Semanal</v>
          </cell>
          <cell r="L21" t="str">
            <v>Activo</v>
          </cell>
          <cell r="M21" t="str">
            <v>Colegio</v>
          </cell>
          <cell r="N21" t="str">
            <v>Iniciado</v>
          </cell>
          <cell r="O21">
            <v>45187.125</v>
          </cell>
          <cell r="P21"/>
          <cell r="Q21">
            <v>45139.125</v>
          </cell>
          <cell r="R21">
            <v>45291.125</v>
          </cell>
          <cell r="S21" t="str">
            <v>OSPOCE</v>
          </cell>
          <cell r="T21" t="str">
            <v>Caterina Ariana Torres</v>
          </cell>
          <cell r="U21" t="str">
            <v>20/20 T.M</v>
          </cell>
          <cell r="V21" t="str">
            <v>8:00 A 12:00 de lunes a viernes</v>
          </cell>
          <cell r="W21" t="str">
            <v>Trastornos especificos del desarrollo del hala y del lenguaje Trastorno generalizado del desarrollo</v>
          </cell>
          <cell r="X21" t="str">
            <v>Jardín Juanito Laguna N° 944</v>
          </cell>
        </row>
        <row r="22">
          <cell r="C22">
            <v>55194741</v>
          </cell>
          <cell r="D22">
            <v>42317</v>
          </cell>
          <cell r="E22">
            <v>7</v>
          </cell>
          <cell r="F22">
            <v>44893</v>
          </cell>
          <cell r="G22" t="str">
            <v>Integración</v>
          </cell>
          <cell r="H22">
            <v>20</v>
          </cell>
          <cell r="I22">
            <v>2023</v>
          </cell>
          <cell r="J22">
            <v>44986.125</v>
          </cell>
          <cell r="K22" t="str">
            <v>Semanal</v>
          </cell>
          <cell r="L22" t="str">
            <v>Activo</v>
          </cell>
          <cell r="M22" t="str">
            <v>Colegio</v>
          </cell>
          <cell r="N22" t="str">
            <v>Iniciado</v>
          </cell>
          <cell r="O22">
            <v>44988.125</v>
          </cell>
          <cell r="P22"/>
          <cell r="Q22">
            <v>44986</v>
          </cell>
          <cell r="R22">
            <v>45291</v>
          </cell>
          <cell r="S22" t="str">
            <v>OSPOCE</v>
          </cell>
          <cell r="T22" t="str">
            <v>Camila Ayelen Borinelli (refe)</v>
          </cell>
          <cell r="U22" t="str">
            <v>20/20 T.T</v>
          </cell>
          <cell r="V22" t="str">
            <v>13:00 a 17:00 (Chequear horario 2023) No hay AA / NUEVO</v>
          </cell>
          <cell r="W22" t="str">
            <v>Falta Del desarrollo fisiológico normal esperado Hipoacusia neurosensorial, bilateral Trastorno especifico del desarrollo de la función motriz</v>
          </cell>
          <cell r="X22" t="str">
            <v>Escuela de Educación primaria N° 12 "Provincia de Entre Ríos"</v>
          </cell>
        </row>
        <row r="23">
          <cell r="C23">
            <v>53442626</v>
          </cell>
          <cell r="D23">
            <v>41512</v>
          </cell>
          <cell r="E23">
            <v>10</v>
          </cell>
          <cell r="F23">
            <v>43507</v>
          </cell>
          <cell r="G23" t="str">
            <v>Integración</v>
          </cell>
          <cell r="H23">
            <v>20</v>
          </cell>
          <cell r="I23">
            <v>2023</v>
          </cell>
          <cell r="J23">
            <v>45015</v>
          </cell>
          <cell r="K23" t="str">
            <v>Semanal</v>
          </cell>
          <cell r="L23" t="str">
            <v>Activo</v>
          </cell>
          <cell r="M23" t="str">
            <v>Colegio</v>
          </cell>
          <cell r="N23" t="str">
            <v>Iniciado</v>
          </cell>
          <cell r="O23">
            <v>45033.125</v>
          </cell>
          <cell r="P23"/>
          <cell r="Q23">
            <v>44986</v>
          </cell>
          <cell r="R23">
            <v>45107</v>
          </cell>
          <cell r="S23" t="str">
            <v>OSPOCE</v>
          </cell>
          <cell r="T23" t="str">
            <v>Rodrigo Nahuel Sozzi (refe)</v>
          </cell>
          <cell r="U23" t="str">
            <v>20/20 T.M</v>
          </cell>
          <cell r="V23" t="str">
            <v>8:00 a 12:00</v>
          </cell>
          <cell r="W23" t="str">
            <v>TEL</v>
          </cell>
          <cell r="X23" t="str">
            <v>Escuela N° 20 - Bernal (Escuela Provincia de Mendoza)</v>
          </cell>
        </row>
        <row r="24">
          <cell r="C24">
            <v>52780010</v>
          </cell>
          <cell r="D24">
            <v>41253</v>
          </cell>
          <cell r="E24">
            <v>10</v>
          </cell>
          <cell r="F24">
            <v>44743</v>
          </cell>
          <cell r="G24" t="str">
            <v>Integración</v>
          </cell>
          <cell r="H24">
            <v>20</v>
          </cell>
          <cell r="I24">
            <v>2023</v>
          </cell>
          <cell r="J24">
            <v>45173</v>
          </cell>
          <cell r="K24" t="str">
            <v>Semanal</v>
          </cell>
          <cell r="L24" t="str">
            <v>Activo</v>
          </cell>
          <cell r="M24" t="str">
            <v>Colegio</v>
          </cell>
          <cell r="N24" t="str">
            <v>Iniciado</v>
          </cell>
          <cell r="O24">
            <v>45211</v>
          </cell>
          <cell r="P24"/>
          <cell r="Q24">
            <v>45170</v>
          </cell>
          <cell r="R24">
            <v>45291</v>
          </cell>
          <cell r="S24" t="str">
            <v>OSPOCE</v>
          </cell>
          <cell r="T24" t="str">
            <v>Alejandra Maritato</v>
          </cell>
          <cell r="U24" t="str">
            <v>20/20 T.M</v>
          </cell>
          <cell r="V24" t="str">
            <v>8:00 a 12:00</v>
          </cell>
          <cell r="W24" t="str">
            <v>TGD - TEA</v>
          </cell>
          <cell r="X24" t="str">
            <v>Escuela N° 7 - Lanús</v>
          </cell>
        </row>
        <row r="25">
          <cell r="C25">
            <v>55880194</v>
          </cell>
          <cell r="D25">
            <v>42667</v>
          </cell>
          <cell r="E25">
            <v>6</v>
          </cell>
          <cell r="F25"/>
          <cell r="G25" t="str">
            <v>Integración</v>
          </cell>
          <cell r="H25">
            <v>20</v>
          </cell>
          <cell r="I25">
            <v>2023</v>
          </cell>
          <cell r="J25">
            <v>45090.125</v>
          </cell>
          <cell r="K25" t="str">
            <v>Semanal</v>
          </cell>
          <cell r="L25" t="str">
            <v>Activo</v>
          </cell>
          <cell r="M25" t="str">
            <v>Colegio</v>
          </cell>
          <cell r="N25" t="str">
            <v>Iniciado</v>
          </cell>
          <cell r="O25">
            <v>45121.125</v>
          </cell>
          <cell r="P25"/>
          <cell r="Q25">
            <v>45078.125</v>
          </cell>
          <cell r="R25">
            <v>45291.125</v>
          </cell>
          <cell r="S25" t="str">
            <v>OSPOCE</v>
          </cell>
          <cell r="T25" t="str">
            <v>Natalia Locioco refe</v>
          </cell>
          <cell r="U25" t="str">
            <v>20/20 T.T</v>
          </cell>
          <cell r="V25" t="str">
            <v>13.00 a 17:00hs</v>
          </cell>
          <cell r="W25" t="str">
            <v>Perturbación de la Actividad y de la Atención - Trastornos Emocionales - Retardo en el Desarrollo</v>
          </cell>
          <cell r="X25" t="str">
            <v>Escuela N° 26 Antartida Argentina</v>
          </cell>
        </row>
        <row r="26">
          <cell r="C26">
            <v>52592558</v>
          </cell>
          <cell r="D26">
            <v>41064</v>
          </cell>
          <cell r="E26">
            <v>11</v>
          </cell>
          <cell r="F26">
            <v>44613</v>
          </cell>
          <cell r="G26" t="str">
            <v>Integración</v>
          </cell>
          <cell r="H26">
            <v>20</v>
          </cell>
          <cell r="I26">
            <v>2023</v>
          </cell>
          <cell r="J26">
            <v>44908.25</v>
          </cell>
          <cell r="K26" t="str">
            <v>Semanal</v>
          </cell>
          <cell r="L26" t="str">
            <v>Activo</v>
          </cell>
          <cell r="M26" t="str">
            <v>Colegio</v>
          </cell>
          <cell r="N26" t="str">
            <v>Iniciado</v>
          </cell>
          <cell r="O26">
            <v>44986.125</v>
          </cell>
          <cell r="P26"/>
          <cell r="Q26">
            <v>44986</v>
          </cell>
          <cell r="R26">
            <v>45291</v>
          </cell>
          <cell r="S26" t="str">
            <v>OSPOCE</v>
          </cell>
          <cell r="T26" t="str">
            <v>Natalia Locioco refe</v>
          </cell>
          <cell r="U26" t="str">
            <v>20/20 T.M</v>
          </cell>
          <cell r="V26" t="str">
            <v>8:00 A 12:00</v>
          </cell>
          <cell r="W26" t="str">
            <v>Trastornos específicos del desarrollo del habla y del lenguaje Trastornos específicos del desarrollo de las habilidades escolares</v>
          </cell>
          <cell r="X26" t="str">
            <v>Colegio Parroquial Nuestra Señora del Rosario - Los Polvorines</v>
          </cell>
        </row>
        <row r="27">
          <cell r="C27">
            <v>55577858</v>
          </cell>
          <cell r="D27">
            <v>42527</v>
          </cell>
          <cell r="E27">
            <v>7</v>
          </cell>
          <cell r="F27"/>
          <cell r="G27" t="str">
            <v>Integración</v>
          </cell>
          <cell r="H27">
            <v>20</v>
          </cell>
          <cell r="I27">
            <v>2023</v>
          </cell>
          <cell r="J27">
            <v>44993.125</v>
          </cell>
          <cell r="K27" t="str">
            <v>Semanal</v>
          </cell>
          <cell r="L27" t="str">
            <v>Activo</v>
          </cell>
          <cell r="M27" t="str">
            <v>Colegio</v>
          </cell>
          <cell r="N27" t="str">
            <v>Iniciado</v>
          </cell>
          <cell r="O27">
            <v>45019.125</v>
          </cell>
          <cell r="P27"/>
          <cell r="Q27">
            <v>44986.125</v>
          </cell>
          <cell r="R27">
            <v>45077.125</v>
          </cell>
          <cell r="S27" t="str">
            <v>OSPOCE</v>
          </cell>
          <cell r="T27" t="str">
            <v>Camila Ayelen Borinelli (refe)</v>
          </cell>
          <cell r="U27" t="str">
            <v>20/20 T.M</v>
          </cell>
          <cell r="V27" t="str">
            <v>8:00 A 12:00 NUEVO</v>
          </cell>
          <cell r="W27" t="str">
            <v>TDAH con neurodesarrollo literario</v>
          </cell>
          <cell r="X27" t="str">
            <v>Instituto Friuli</v>
          </cell>
        </row>
        <row r="28">
          <cell r="C28">
            <v>54271216</v>
          </cell>
          <cell r="D28">
            <v>41900</v>
          </cell>
          <cell r="E28">
            <v>9</v>
          </cell>
          <cell r="F28">
            <v>44474</v>
          </cell>
          <cell r="G28" t="str">
            <v>Integración</v>
          </cell>
          <cell r="H28">
            <v>20</v>
          </cell>
          <cell r="I28">
            <v>2023</v>
          </cell>
          <cell r="J28">
            <v>45090.375</v>
          </cell>
          <cell r="K28" t="str">
            <v>Semanal</v>
          </cell>
          <cell r="L28" t="str">
            <v>Activo</v>
          </cell>
          <cell r="M28" t="str">
            <v>Colegio</v>
          </cell>
          <cell r="N28" t="str">
            <v>Iniciado</v>
          </cell>
          <cell r="O28">
            <v>45152.125</v>
          </cell>
          <cell r="P28"/>
          <cell r="Q28">
            <v>45078</v>
          </cell>
          <cell r="R28">
            <v>45291</v>
          </cell>
          <cell r="S28" t="str">
            <v>OSPOCE</v>
          </cell>
          <cell r="T28" t="str">
            <v>Maria Belen De Angelis refe</v>
          </cell>
          <cell r="U28" t="str">
            <v>20/20 T.M</v>
          </cell>
          <cell r="V28" t="str">
            <v>08:00 a 12:00 Parcial 3 dias por dispo de la prof : Lunes, martes y viernes</v>
          </cell>
          <cell r="W28" t="str">
            <v>TGD - TEA</v>
          </cell>
          <cell r="X28" t="str">
            <v>Instituto San Miguel Garicoits - Martin Coronado</v>
          </cell>
        </row>
        <row r="29">
          <cell r="C29">
            <v>56556624</v>
          </cell>
          <cell r="D29">
            <v>43044</v>
          </cell>
          <cell r="E29">
            <v>5</v>
          </cell>
          <cell r="F29">
            <v>46390</v>
          </cell>
          <cell r="G29" t="str">
            <v>Integración</v>
          </cell>
          <cell r="H29">
            <v>20</v>
          </cell>
          <cell r="I29">
            <v>2023</v>
          </cell>
          <cell r="J29">
            <v>44936.125</v>
          </cell>
          <cell r="K29" t="str">
            <v>Semanal</v>
          </cell>
          <cell r="L29" t="str">
            <v>Activo</v>
          </cell>
          <cell r="M29" t="str">
            <v>Colegio</v>
          </cell>
          <cell r="N29" t="str">
            <v>Iniciado</v>
          </cell>
          <cell r="O29">
            <v>44998.125</v>
          </cell>
          <cell r="P29"/>
          <cell r="Q29">
            <v>44986.125</v>
          </cell>
          <cell r="R29">
            <v>45291.125</v>
          </cell>
          <cell r="S29" t="str">
            <v>OSPOCE</v>
          </cell>
          <cell r="T29" t="str">
            <v>Maria Belen De Angelis refe</v>
          </cell>
          <cell r="U29" t="str">
            <v>20/20 T.M</v>
          </cell>
          <cell r="V29" t="str">
            <v>8:00 A 12:00 NUEVO</v>
          </cell>
          <cell r="W29" t="str">
            <v>Trastornos específicos del desarrollo del habla y del lenguaje TGD</v>
          </cell>
          <cell r="X29" t="str">
            <v>Jardín de Infantes N° 901 - Ciudad Jardin Lomas del Palomar (Jardín Pinocho)</v>
          </cell>
        </row>
        <row r="30">
          <cell r="C30">
            <v>55563507</v>
          </cell>
          <cell r="D30">
            <v>42490</v>
          </cell>
          <cell r="E30">
            <v>7</v>
          </cell>
          <cell r="F30"/>
          <cell r="G30" t="str">
            <v>Integración</v>
          </cell>
          <cell r="H30">
            <v>20</v>
          </cell>
          <cell r="I30">
            <v>2023</v>
          </cell>
          <cell r="J30">
            <v>44902.125</v>
          </cell>
          <cell r="K30" t="str">
            <v>Semanal</v>
          </cell>
          <cell r="L30" t="str">
            <v>Activo</v>
          </cell>
          <cell r="M30" t="str">
            <v>Colegio</v>
          </cell>
          <cell r="N30" t="str">
            <v>Iniciado</v>
          </cell>
          <cell r="O30">
            <v>45140</v>
          </cell>
          <cell r="P30"/>
          <cell r="Q30">
            <v>44986.125</v>
          </cell>
          <cell r="R30">
            <v>45291.125</v>
          </cell>
          <cell r="S30" t="str">
            <v>OSPOCE</v>
          </cell>
          <cell r="T30" t="str">
            <v>Cecilia Emilce Morbidoni</v>
          </cell>
          <cell r="U30" t="str">
            <v>20/20 T.M</v>
          </cell>
          <cell r="V30" t="str">
            <v>8:00 A 12:00 / NUEVO</v>
          </cell>
          <cell r="W30" t="str">
            <v>Autismo en la níñez</v>
          </cell>
          <cell r="X30" t="str">
            <v>Colegio Bernardino Rivadavia / Jardín Los Horneritos - Berazategui Oeste</v>
          </cell>
        </row>
        <row r="31">
          <cell r="C31">
            <v>52434167</v>
          </cell>
          <cell r="D31">
            <v>41042</v>
          </cell>
          <cell r="E31">
            <v>11</v>
          </cell>
          <cell r="F31">
            <v>44858</v>
          </cell>
          <cell r="G31" t="str">
            <v>Integración</v>
          </cell>
          <cell r="H31">
            <v>20</v>
          </cell>
          <cell r="I31">
            <v>2023</v>
          </cell>
          <cell r="J31">
            <v>44992</v>
          </cell>
          <cell r="K31" t="str">
            <v>Semanal</v>
          </cell>
          <cell r="L31" t="str">
            <v>Activo</v>
          </cell>
          <cell r="M31" t="str">
            <v>Colegio</v>
          </cell>
          <cell r="N31" t="str">
            <v>Iniciado</v>
          </cell>
          <cell r="O31">
            <v>44986.125</v>
          </cell>
          <cell r="P31"/>
          <cell r="Q31">
            <v>44986</v>
          </cell>
          <cell r="R31">
            <v>45107</v>
          </cell>
          <cell r="S31" t="str">
            <v>OSPOCE</v>
          </cell>
          <cell r="T31" t="str">
            <v>Marisol Cecilia Gomez</v>
          </cell>
          <cell r="U31" t="str">
            <v>20/20 T.T</v>
          </cell>
          <cell r="V31" t="str">
            <v>13:00 A 17:00</v>
          </cell>
          <cell r="W31" t="str">
            <v>Autismo en la niñez Retraso mental moderado, deterioro del comportamiento de grado no especificado.</v>
          </cell>
          <cell r="X31" t="str">
            <v>Escuela N° 22 “mi esperanza”.</v>
          </cell>
        </row>
        <row r="32">
          <cell r="C32">
            <v>57547615</v>
          </cell>
          <cell r="D32">
            <v>43502</v>
          </cell>
          <cell r="E32">
            <v>4</v>
          </cell>
          <cell r="F32">
            <v>45516</v>
          </cell>
          <cell r="G32" t="str">
            <v>Integración</v>
          </cell>
          <cell r="H32">
            <v>20</v>
          </cell>
          <cell r="I32">
            <v>2023</v>
          </cell>
          <cell r="J32">
            <v>44957.125</v>
          </cell>
          <cell r="K32" t="str">
            <v>Semanal</v>
          </cell>
          <cell r="L32" t="str">
            <v>Activo</v>
          </cell>
          <cell r="M32" t="str">
            <v>Colegio</v>
          </cell>
          <cell r="N32" t="str">
            <v>Iniciado</v>
          </cell>
          <cell r="O32">
            <v>45085.125</v>
          </cell>
          <cell r="P32"/>
          <cell r="Q32">
            <v>44986.125</v>
          </cell>
          <cell r="R32">
            <v>45291.125</v>
          </cell>
          <cell r="S32" t="str">
            <v>OSPOCE</v>
          </cell>
          <cell r="T32" t="str">
            <v>Graciela Miriam Turner</v>
          </cell>
          <cell r="U32" t="str">
            <v>20/20 T.M</v>
          </cell>
          <cell r="V32" t="str">
            <v>8:00 A 12:00 NUEVO</v>
          </cell>
          <cell r="W32" t="str">
            <v>Autismo en la niñez - Trastornos especificos del desarrollo del habla y del lenguaje</v>
          </cell>
          <cell r="X32" t="str">
            <v>Jardín de infantes n° 938</v>
          </cell>
        </row>
        <row r="33">
          <cell r="C33">
            <v>46955621</v>
          </cell>
          <cell r="D33">
            <v>38729</v>
          </cell>
          <cell r="E33">
            <v>17</v>
          </cell>
          <cell r="F33">
            <v>45644</v>
          </cell>
          <cell r="G33" t="str">
            <v>Integración</v>
          </cell>
          <cell r="H33">
            <v>20</v>
          </cell>
          <cell r="I33">
            <v>2023</v>
          </cell>
          <cell r="J33">
            <v>44972.5</v>
          </cell>
          <cell r="K33" t="str">
            <v>Semanal</v>
          </cell>
          <cell r="L33" t="str">
            <v>Activo</v>
          </cell>
          <cell r="M33" t="str">
            <v>Colegio</v>
          </cell>
          <cell r="N33" t="str">
            <v>En Proceso</v>
          </cell>
          <cell r="O33"/>
          <cell r="P33"/>
          <cell r="Q33">
            <v>44986</v>
          </cell>
          <cell r="R33">
            <v>45046</v>
          </cell>
          <cell r="S33" t="str">
            <v>OSPOCE</v>
          </cell>
          <cell r="T33" t="str">
            <v>Pedro Ricardo Lopez Vaca</v>
          </cell>
          <cell r="U33" t="str">
            <v>20/20 T.M</v>
          </cell>
          <cell r="V33" t="str">
            <v>8:00 a 12:30 Lunes, jueves y viernes</v>
          </cell>
          <cell r="W33" t="str">
            <v>Perturbación de la actividad y de la atención Trastornos específicos del desarrollo y de las habilidades escolares Otros síntomas y signos que involucran la función cognitiva y la conciencia</v>
          </cell>
          <cell r="X33" t="str">
            <v>Colegio Los Robles sede Centro</v>
          </cell>
        </row>
        <row r="34">
          <cell r="C34">
            <v>56713002</v>
          </cell>
          <cell r="D34">
            <v>43059</v>
          </cell>
          <cell r="E34">
            <v>5</v>
          </cell>
          <cell r="F34"/>
          <cell r="G34" t="str">
            <v>Integración</v>
          </cell>
          <cell r="H34">
            <v>20</v>
          </cell>
          <cell r="I34">
            <v>2023</v>
          </cell>
          <cell r="J34">
            <v>45041.125</v>
          </cell>
          <cell r="K34" t="str">
            <v>Semanal</v>
          </cell>
          <cell r="L34" t="str">
            <v>Activo</v>
          </cell>
          <cell r="M34" t="str">
            <v>Colegio</v>
          </cell>
          <cell r="N34" t="str">
            <v>Iniciado</v>
          </cell>
          <cell r="O34">
            <v>45091.125</v>
          </cell>
          <cell r="P34"/>
          <cell r="Q34">
            <v>45047.125</v>
          </cell>
          <cell r="R34">
            <v>45291.125</v>
          </cell>
          <cell r="S34" t="str">
            <v>OSPOCE</v>
          </cell>
          <cell r="T34" t="str">
            <v>Hernan Gallardo (refe)</v>
          </cell>
          <cell r="U34" t="str">
            <v>20/20 T.M</v>
          </cell>
          <cell r="V34" t="str">
            <v>8:00 a 12:00 NUEVO</v>
          </cell>
          <cell r="W34" t="str">
            <v>TEL</v>
          </cell>
          <cell r="X34" t="str">
            <v>Jardín Mi Pequeño Mundo</v>
          </cell>
        </row>
        <row r="35">
          <cell r="C35">
            <v>52663894</v>
          </cell>
          <cell r="D35">
            <v>41166</v>
          </cell>
          <cell r="E35">
            <v>11</v>
          </cell>
          <cell r="F35">
            <v>46630</v>
          </cell>
          <cell r="G35" t="str">
            <v>Integración</v>
          </cell>
          <cell r="H35">
            <v>20</v>
          </cell>
          <cell r="I35">
            <v>2023</v>
          </cell>
          <cell r="J35">
            <v>45002.375</v>
          </cell>
          <cell r="K35" t="str">
            <v>Semanal</v>
          </cell>
          <cell r="L35" t="str">
            <v>Activo</v>
          </cell>
          <cell r="M35" t="str">
            <v>Colegio</v>
          </cell>
          <cell r="N35" t="str">
            <v>Iniciado</v>
          </cell>
          <cell r="O35">
            <v>45012.125</v>
          </cell>
          <cell r="P35"/>
          <cell r="Q35">
            <v>44986</v>
          </cell>
          <cell r="R35">
            <v>45291</v>
          </cell>
          <cell r="S35" t="str">
            <v>OSPOCE</v>
          </cell>
          <cell r="T35" t="str">
            <v>Rodrigo Nahuel Sozzi (refe)</v>
          </cell>
          <cell r="U35" t="str">
            <v>20/20 T.M</v>
          </cell>
          <cell r="V35" t="str">
            <v>8.00 A 12.00 (Chequear horario 2023) No hay AA.</v>
          </cell>
          <cell r="W35" t="str">
            <v>TGD no especificado</v>
          </cell>
          <cell r="X35" t="str">
            <v>Colegio del Alto Sol - Quilmes</v>
          </cell>
        </row>
        <row r="36">
          <cell r="C36">
            <v>55478845</v>
          </cell>
          <cell r="D36">
            <v>42425</v>
          </cell>
          <cell r="E36">
            <v>7</v>
          </cell>
          <cell r="F36">
            <v>46709</v>
          </cell>
          <cell r="G36" t="str">
            <v>Integración</v>
          </cell>
          <cell r="H36">
            <v>20</v>
          </cell>
          <cell r="I36">
            <v>2023</v>
          </cell>
          <cell r="J36">
            <v>44988.125</v>
          </cell>
          <cell r="K36" t="str">
            <v>Semanal</v>
          </cell>
          <cell r="L36" t="str">
            <v>Activo</v>
          </cell>
          <cell r="M36" t="str">
            <v>Colegio</v>
          </cell>
          <cell r="N36" t="str">
            <v>Iniciado</v>
          </cell>
          <cell r="O36">
            <v>44991.125</v>
          </cell>
          <cell r="P36"/>
          <cell r="Q36">
            <v>44986.125</v>
          </cell>
          <cell r="R36">
            <v>45291.125</v>
          </cell>
          <cell r="S36" t="str">
            <v>OSPOCE</v>
          </cell>
          <cell r="T36" t="str">
            <v>Lara Mariel Lezcano</v>
          </cell>
          <cell r="U36" t="str">
            <v>20/20 T.M</v>
          </cell>
          <cell r="V36" t="str">
            <v>8:00 A 12:00 (Chequear horario) no hay AA / NUEVO</v>
          </cell>
          <cell r="W36" t="str">
            <v>Sindrome de Down</v>
          </cell>
          <cell r="X36" t="str">
            <v>Instituto Bases de Juan Bautista Alberdi - Quilmes</v>
          </cell>
        </row>
        <row r="37">
          <cell r="C37">
            <v>57091780</v>
          </cell>
          <cell r="D37">
            <v>43266</v>
          </cell>
          <cell r="E37">
            <v>5</v>
          </cell>
          <cell r="F37"/>
          <cell r="G37" t="str">
            <v>Integración</v>
          </cell>
          <cell r="H37">
            <v>20</v>
          </cell>
          <cell r="I37">
            <v>2023</v>
          </cell>
          <cell r="J37">
            <v>44887.125</v>
          </cell>
          <cell r="K37" t="str">
            <v>Semanal</v>
          </cell>
          <cell r="L37" t="str">
            <v>Activo</v>
          </cell>
          <cell r="M37" t="str">
            <v>Colegio</v>
          </cell>
          <cell r="N37" t="str">
            <v>Iniciado</v>
          </cell>
          <cell r="O37">
            <v>44987.125</v>
          </cell>
          <cell r="P37"/>
          <cell r="Q37">
            <v>44986.125</v>
          </cell>
          <cell r="R37">
            <v>45291.125</v>
          </cell>
          <cell r="S37" t="str">
            <v>OSPOCE</v>
          </cell>
          <cell r="T37" t="str">
            <v>Yamila Silvana Godoy Refe</v>
          </cell>
          <cell r="U37" t="str">
            <v>20/20 T.T</v>
          </cell>
          <cell r="V37" t="str">
            <v>13:00 A 17:00 NUEVO</v>
          </cell>
          <cell r="W37" t="str">
            <v>Trastorno del Lenguaje Expresivo y Recepetivo</v>
          </cell>
          <cell r="X37" t="str">
            <v>Jardín de Infantes 9010 - Alfonsina Storni</v>
          </cell>
        </row>
        <row r="38">
          <cell r="C38">
            <v>55582032</v>
          </cell>
          <cell r="D38">
            <v>42555</v>
          </cell>
          <cell r="E38">
            <v>7</v>
          </cell>
          <cell r="F38"/>
          <cell r="G38" t="str">
            <v>Integración</v>
          </cell>
          <cell r="H38">
            <v>20</v>
          </cell>
          <cell r="I38">
            <v>2023</v>
          </cell>
          <cell r="J38">
            <v>45058.125</v>
          </cell>
          <cell r="K38" t="str">
            <v>Semanal</v>
          </cell>
          <cell r="L38" t="str">
            <v>Activo</v>
          </cell>
          <cell r="M38" t="str">
            <v>Colegio</v>
          </cell>
          <cell r="N38" t="str">
            <v>Iniciado</v>
          </cell>
          <cell r="O38">
            <v>45075.125</v>
          </cell>
          <cell r="P38"/>
          <cell r="Q38">
            <v>45047.125</v>
          </cell>
          <cell r="R38">
            <v>45291.125</v>
          </cell>
          <cell r="S38" t="str">
            <v>OSPOCE</v>
          </cell>
          <cell r="T38" t="str">
            <v>Eliana Romina Larocca (refe)</v>
          </cell>
          <cell r="U38" t="str">
            <v>20/20 T.T</v>
          </cell>
          <cell r="V38" t="str">
            <v>13:00 a 17:00 NUEVO</v>
          </cell>
          <cell r="W38" t="str">
            <v>Retraso Mental Moderado - Trastorno del Desarrolo y edad ósea</v>
          </cell>
          <cell r="X38" t="str">
            <v>Escuela N° 21 - Wilde</v>
          </cell>
        </row>
        <row r="39">
          <cell r="C39">
            <v>51167891</v>
          </cell>
          <cell r="D39">
            <v>40833</v>
          </cell>
          <cell r="E39">
            <v>12</v>
          </cell>
          <cell r="F39">
            <v>44676</v>
          </cell>
          <cell r="G39" t="str">
            <v>Integración</v>
          </cell>
          <cell r="H39">
            <v>20</v>
          </cell>
          <cell r="I39">
            <v>2023</v>
          </cell>
          <cell r="J39">
            <v>45006</v>
          </cell>
          <cell r="K39" t="str">
            <v>Semanal</v>
          </cell>
          <cell r="L39" t="str">
            <v>Activo</v>
          </cell>
          <cell r="M39" t="str">
            <v>Colegio</v>
          </cell>
          <cell r="N39" t="str">
            <v>Iniciado</v>
          </cell>
          <cell r="O39">
            <v>45013.125</v>
          </cell>
          <cell r="P39"/>
          <cell r="Q39">
            <v>44986</v>
          </cell>
          <cell r="R39">
            <v>45077</v>
          </cell>
          <cell r="S39" t="str">
            <v>OSPOCE</v>
          </cell>
          <cell r="T39" t="str">
            <v>Rodrigo Nahuel Sozzi (refe)</v>
          </cell>
          <cell r="U39" t="str">
            <v>20/20 T.M</v>
          </cell>
          <cell r="V39" t="str">
            <v>8.00 A 12.00 (Chequear horario 2023) No hay AA.</v>
          </cell>
          <cell r="W39" t="str">
            <v>Síndrome de Down</v>
          </cell>
          <cell r="X39" t="str">
            <v>Instituto San Jose Obrero - Quilmes</v>
          </cell>
        </row>
        <row r="40">
          <cell r="C40">
            <v>56877746</v>
          </cell>
          <cell r="D40">
            <v>43183</v>
          </cell>
          <cell r="E40">
            <v>5</v>
          </cell>
          <cell r="F40"/>
          <cell r="G40" t="str">
            <v>Integración</v>
          </cell>
          <cell r="H40">
            <v>20</v>
          </cell>
          <cell r="I40">
            <v>2023</v>
          </cell>
          <cell r="J40">
            <v>45149.125</v>
          </cell>
          <cell r="K40" t="str">
            <v>Semanal</v>
          </cell>
          <cell r="L40" t="str">
            <v>Activo</v>
          </cell>
          <cell r="M40" t="str">
            <v>Colegio</v>
          </cell>
          <cell r="N40" t="str">
            <v>Iniciado</v>
          </cell>
          <cell r="O40">
            <v>45170.125</v>
          </cell>
          <cell r="P40"/>
          <cell r="Q40">
            <v>45139.125</v>
          </cell>
          <cell r="R40">
            <v>45291.125</v>
          </cell>
          <cell r="S40" t="str">
            <v>OSPOCE</v>
          </cell>
          <cell r="T40" t="str">
            <v>Vanesa Andrea Medina Refe</v>
          </cell>
          <cell r="U40" t="str">
            <v>20/20 T.T</v>
          </cell>
          <cell r="V40" t="str">
            <v>13.00 A 16.15 DE LUNES A VIERNES</v>
          </cell>
          <cell r="W40" t="str">
            <v>Autismo en la niñez. Trastornos específicos del desarrollo del habla y del lenguaje. Otros trastornos de la conducta.</v>
          </cell>
          <cell r="X40" t="str">
            <v>Jardín N° 914 - Glew</v>
          </cell>
        </row>
        <row r="41">
          <cell r="C41">
            <v>53201451</v>
          </cell>
          <cell r="D41">
            <v>41414</v>
          </cell>
          <cell r="E41">
            <v>10</v>
          </cell>
          <cell r="F41"/>
          <cell r="G41" t="str">
            <v>Integración</v>
          </cell>
          <cell r="H41">
            <v>20</v>
          </cell>
          <cell r="I41">
            <v>2023</v>
          </cell>
          <cell r="J41">
            <v>45085.125</v>
          </cell>
          <cell r="K41" t="str">
            <v>Semanal</v>
          </cell>
          <cell r="L41" t="str">
            <v>Activo</v>
          </cell>
          <cell r="M41" t="str">
            <v>Colegio</v>
          </cell>
          <cell r="N41" t="str">
            <v>Iniciado</v>
          </cell>
          <cell r="O41">
            <v>45117.125</v>
          </cell>
          <cell r="P41"/>
          <cell r="Q41">
            <v>45078.125</v>
          </cell>
          <cell r="R41">
            <v>45291.125</v>
          </cell>
          <cell r="S41" t="str">
            <v>OSPOCE</v>
          </cell>
          <cell r="T41" t="str">
            <v>Vanesa Solange Coscarelli  Refe</v>
          </cell>
          <cell r="U41" t="str">
            <v>20/20 T.T</v>
          </cell>
          <cell r="V41" t="str">
            <v>13.00 A 17.00 DE LUNES A VIERNES</v>
          </cell>
          <cell r="W41" t="str">
            <v>Autismo en la níñez</v>
          </cell>
          <cell r="X41" t="str">
            <v>Colegio Monseñor Tomas Juan Solari - Moron</v>
          </cell>
        </row>
        <row r="42">
          <cell r="C42">
            <v>54301551</v>
          </cell>
          <cell r="D42">
            <v>41931</v>
          </cell>
          <cell r="E42">
            <v>9</v>
          </cell>
          <cell r="F42">
            <v>45385</v>
          </cell>
          <cell r="G42" t="str">
            <v>Integración</v>
          </cell>
          <cell r="H42">
            <v>20</v>
          </cell>
          <cell r="I42">
            <v>2023</v>
          </cell>
          <cell r="J42">
            <v>44956</v>
          </cell>
          <cell r="K42" t="str">
            <v>Semanal</v>
          </cell>
          <cell r="L42" t="str">
            <v>Activo</v>
          </cell>
          <cell r="M42" t="str">
            <v>Colegio</v>
          </cell>
          <cell r="N42" t="str">
            <v>Iniciado</v>
          </cell>
          <cell r="O42">
            <v>44986.125</v>
          </cell>
          <cell r="P42"/>
          <cell r="Q42">
            <v>44986</v>
          </cell>
          <cell r="R42">
            <v>45291</v>
          </cell>
          <cell r="S42" t="str">
            <v>OSPOCE</v>
          </cell>
          <cell r="T42" t="str">
            <v>Alejandra Maritato</v>
          </cell>
          <cell r="U42" t="str">
            <v>20/20 T.M</v>
          </cell>
          <cell r="V42" t="str">
            <v>8:00 A 12:00 (Chequear horario 2023) No hay AA</v>
          </cell>
          <cell r="W42" t="str">
            <v>Trastorno del desarrollo del habla y del lenguaje NO especificado – Autismo en la niñez</v>
          </cell>
          <cell r="X42" t="str">
            <v>Instituto del Norte - Lanus Este / Jardín del Norte - Lanus Este (Instituto Norland)</v>
          </cell>
        </row>
        <row r="43">
          <cell r="C43">
            <v>52416633</v>
          </cell>
          <cell r="D43">
            <v>40997</v>
          </cell>
          <cell r="E43">
            <v>11</v>
          </cell>
          <cell r="F43">
            <v>45376</v>
          </cell>
          <cell r="G43" t="str">
            <v>Integración</v>
          </cell>
          <cell r="H43">
            <v>20</v>
          </cell>
          <cell r="I43">
            <v>2023</v>
          </cell>
          <cell r="J43">
            <v>45041.125</v>
          </cell>
          <cell r="K43" t="str">
            <v>Semanal</v>
          </cell>
          <cell r="L43" t="str">
            <v>Activo</v>
          </cell>
          <cell r="M43" t="str">
            <v>Colegio</v>
          </cell>
          <cell r="N43" t="str">
            <v>Iniciado</v>
          </cell>
          <cell r="O43">
            <v>45019.125</v>
          </cell>
          <cell r="P43"/>
          <cell r="Q43">
            <v>45017.125</v>
          </cell>
          <cell r="R43">
            <v>45291.125</v>
          </cell>
          <cell r="S43" t="str">
            <v>OSPOCE</v>
          </cell>
          <cell r="T43" t="str">
            <v>Karen Cinthia  Stanganelli</v>
          </cell>
          <cell r="U43" t="str">
            <v>20/20 T.M</v>
          </cell>
          <cell r="V43" t="str">
            <v>8:00 A 12:00 / NUEVO</v>
          </cell>
          <cell r="W43" t="str">
            <v>Trastorno mixto de las habilidades escolares. Trastornos específicos del desarrollo del habla y del lenguaje. Autismo en la niñez</v>
          </cell>
          <cell r="X43" t="str">
            <v>Escuela Primaria Nº 19 Florentino Ameghino</v>
          </cell>
        </row>
        <row r="44">
          <cell r="C44">
            <v>57594939</v>
          </cell>
          <cell r="D44">
            <v>43537</v>
          </cell>
          <cell r="E44">
            <v>4</v>
          </cell>
          <cell r="F44"/>
          <cell r="G44" t="str">
            <v>Integración</v>
          </cell>
          <cell r="H44">
            <v>20</v>
          </cell>
          <cell r="I44">
            <v>2023</v>
          </cell>
          <cell r="J44">
            <v>45169.125</v>
          </cell>
          <cell r="K44" t="str">
            <v>Semanal</v>
          </cell>
          <cell r="L44" t="str">
            <v>Activo</v>
          </cell>
          <cell r="M44" t="str">
            <v>Colegio</v>
          </cell>
          <cell r="N44" t="str">
            <v>Iniciado</v>
          </cell>
          <cell r="O44">
            <v>45216.125</v>
          </cell>
          <cell r="P44"/>
          <cell r="Q44">
            <v>45170.125</v>
          </cell>
          <cell r="R44">
            <v>45291.125</v>
          </cell>
          <cell r="S44" t="str">
            <v>OSPOCE</v>
          </cell>
          <cell r="T44" t="str">
            <v>Erika Daniela Carmen Brito</v>
          </cell>
          <cell r="U44" t="str">
            <v>20/20 T.M</v>
          </cell>
          <cell r="V44" t="str">
            <v>Lunes a Viernes de 8 a 12</v>
          </cell>
          <cell r="W44" t="str">
            <v>Autismo en la níñez</v>
          </cell>
          <cell r="X44" t="str">
            <v>Jardín N° 934</v>
          </cell>
        </row>
        <row r="45">
          <cell r="C45">
            <v>57822450</v>
          </cell>
          <cell r="D45">
            <v>43670</v>
          </cell>
          <cell r="E45">
            <v>4</v>
          </cell>
          <cell r="F45">
            <v>46280</v>
          </cell>
          <cell r="G45" t="str">
            <v>Integración</v>
          </cell>
          <cell r="H45">
            <v>20</v>
          </cell>
          <cell r="I45">
            <v>2023</v>
          </cell>
          <cell r="J45">
            <v>45111.125</v>
          </cell>
          <cell r="K45" t="str">
            <v>Semanal</v>
          </cell>
          <cell r="L45" t="str">
            <v>Activo</v>
          </cell>
          <cell r="M45" t="str">
            <v>Colegio</v>
          </cell>
          <cell r="N45" t="str">
            <v>Iniciado</v>
          </cell>
          <cell r="O45">
            <v>45139.125</v>
          </cell>
          <cell r="P45"/>
          <cell r="Q45">
            <v>45108.125</v>
          </cell>
          <cell r="R45">
            <v>45291.125</v>
          </cell>
          <cell r="S45" t="str">
            <v>OSPOCE</v>
          </cell>
          <cell r="T45" t="str">
            <v>Maria Florencia Aschei</v>
          </cell>
          <cell r="U45" t="str">
            <v>20/20 TM</v>
          </cell>
          <cell r="V45" t="str">
            <v>08.30 A 12.30 DE LUNES A VIERNES</v>
          </cell>
          <cell r="W45" t="str">
            <v>TEA</v>
          </cell>
          <cell r="X45" t="str">
            <v>Instituto Espiritu Santo</v>
          </cell>
        </row>
        <row r="46">
          <cell r="C46">
            <v>49764070</v>
          </cell>
          <cell r="D46">
            <v>40065</v>
          </cell>
          <cell r="E46">
            <v>14</v>
          </cell>
          <cell r="F46"/>
          <cell r="G46" t="str">
            <v>Integración</v>
          </cell>
          <cell r="H46">
            <v>40</v>
          </cell>
          <cell r="I46">
            <v>2023</v>
          </cell>
          <cell r="J46">
            <v>44943.125</v>
          </cell>
          <cell r="K46" t="str">
            <v>Semanal</v>
          </cell>
          <cell r="L46" t="str">
            <v>Activo</v>
          </cell>
          <cell r="M46" t="str">
            <v>Colegio</v>
          </cell>
          <cell r="N46" t="str">
            <v>Iniciado</v>
          </cell>
          <cell r="O46">
            <v>44991</v>
          </cell>
          <cell r="P46"/>
          <cell r="Q46">
            <v>44986.125</v>
          </cell>
          <cell r="R46">
            <v>45046.125</v>
          </cell>
          <cell r="S46" t="str">
            <v>OSPOCE</v>
          </cell>
          <cell r="T46" t="str">
            <v>Yoselin Pisano REFE</v>
          </cell>
          <cell r="U46" t="str">
            <v>20/40 T.T</v>
          </cell>
          <cell r="V46" t="str">
            <v>13:00 a 17:00</v>
          </cell>
          <cell r="W46" t="str">
            <v>Trastorno generalizado del desarrollo no especificado Retraso mental moderado Epilepsia Anormalidades de la marcha y de la movilidad Parálisis cerebral infantil</v>
          </cell>
          <cell r="X46" t="str">
            <v>CBO III</v>
          </cell>
        </row>
        <row r="47">
          <cell r="C47">
            <v>49764070</v>
          </cell>
          <cell r="D47">
            <v>40065</v>
          </cell>
          <cell r="E47">
            <v>14</v>
          </cell>
          <cell r="F47"/>
          <cell r="G47" t="str">
            <v>Integración</v>
          </cell>
          <cell r="H47">
            <v>40</v>
          </cell>
          <cell r="I47">
            <v>2023</v>
          </cell>
          <cell r="J47">
            <v>44943.125</v>
          </cell>
          <cell r="K47" t="str">
            <v>Semanal</v>
          </cell>
          <cell r="L47" t="str">
            <v>Activo</v>
          </cell>
          <cell r="M47" t="str">
            <v>Colegio</v>
          </cell>
          <cell r="N47" t="str">
            <v>Iniciado</v>
          </cell>
          <cell r="O47">
            <v>44991.125</v>
          </cell>
          <cell r="P47"/>
          <cell r="Q47">
            <v>44986.125</v>
          </cell>
          <cell r="R47">
            <v>45046.125</v>
          </cell>
          <cell r="S47" t="str">
            <v>OSPOCE</v>
          </cell>
          <cell r="T47" t="str">
            <v>Yoselin Pisano REFE</v>
          </cell>
          <cell r="U47" t="str">
            <v>20/40 T.M</v>
          </cell>
          <cell r="V47" t="str">
            <v>9:00 a 13:00</v>
          </cell>
          <cell r="W47" t="str">
            <v>Trastorno generalizado del desarrollo no especificado Retraso mental moderado Epilepsia Anormalidades de la marcha y de la movilidad Parálisis cerebral infantil</v>
          </cell>
          <cell r="X47" t="str">
            <v>CBO III</v>
          </cell>
        </row>
        <row r="48">
          <cell r="C48">
            <v>56667892</v>
          </cell>
          <cell r="D48">
            <v>43053</v>
          </cell>
          <cell r="E48">
            <v>5</v>
          </cell>
          <cell r="F48"/>
          <cell r="G48" t="str">
            <v>Integración</v>
          </cell>
          <cell r="H48">
            <v>20</v>
          </cell>
          <cell r="I48">
            <v>2023</v>
          </cell>
          <cell r="J48">
            <v>44929.125</v>
          </cell>
          <cell r="K48" t="str">
            <v>Semanal</v>
          </cell>
          <cell r="L48" t="str">
            <v>Activo</v>
          </cell>
          <cell r="M48" t="str">
            <v>Colegio</v>
          </cell>
          <cell r="N48" t="str">
            <v>Iniciado</v>
          </cell>
          <cell r="O48">
            <v>44999</v>
          </cell>
          <cell r="P48"/>
          <cell r="Q48">
            <v>44986.125</v>
          </cell>
          <cell r="R48">
            <v>45046.125</v>
          </cell>
          <cell r="S48" t="str">
            <v>OSPOCE</v>
          </cell>
          <cell r="T48" t="str">
            <v>Cecilia Emilce Morbidoni</v>
          </cell>
          <cell r="U48" t="str">
            <v>20/20 T.T</v>
          </cell>
          <cell r="V48" t="str">
            <v>13:00 A 17:00 NUEVO</v>
          </cell>
          <cell r="W48" t="str">
            <v>TEA -</v>
          </cell>
          <cell r="X48" t="str">
            <v>Colegio Florentino Ameghino - Berazategui</v>
          </cell>
        </row>
        <row r="49">
          <cell r="C49">
            <v>52767865</v>
          </cell>
          <cell r="D49">
            <v>41219</v>
          </cell>
          <cell r="E49">
            <v>10</v>
          </cell>
          <cell r="F49">
            <v>45837</v>
          </cell>
          <cell r="G49" t="str">
            <v>Integración</v>
          </cell>
          <cell r="H49">
            <v>20</v>
          </cell>
          <cell r="I49">
            <v>2023</v>
          </cell>
          <cell r="J49">
            <v>45119.125</v>
          </cell>
          <cell r="K49" t="str">
            <v>Semanal</v>
          </cell>
          <cell r="L49" t="str">
            <v>Activo</v>
          </cell>
          <cell r="M49" t="str">
            <v>Colegio</v>
          </cell>
          <cell r="N49" t="str">
            <v>Iniciado</v>
          </cell>
          <cell r="O49">
            <v>45145.125</v>
          </cell>
          <cell r="P49"/>
          <cell r="Q49">
            <v>45108.125</v>
          </cell>
          <cell r="R49">
            <v>45291.125</v>
          </cell>
          <cell r="S49" t="str">
            <v>OSPOCE</v>
          </cell>
          <cell r="T49" t="str">
            <v>Maria Florencia Aschei</v>
          </cell>
          <cell r="U49" t="str">
            <v>20/20 T.T</v>
          </cell>
          <cell r="V49" t="str">
            <v>13.00 A 17:00 de lunes a viernes</v>
          </cell>
          <cell r="W49" t="str">
            <v>Retraso mental moderado Trastorno de la recepción del lenguaje Otros trastornos de la conducta</v>
          </cell>
          <cell r="X49" t="str">
            <v>Escuela Cristiana Evangelica Argentina - Villa Real (ECEA)</v>
          </cell>
        </row>
        <row r="50">
          <cell r="C50">
            <v>55606884</v>
          </cell>
          <cell r="D50">
            <v>42535</v>
          </cell>
          <cell r="E50">
            <v>7</v>
          </cell>
          <cell r="F50">
            <v>46043</v>
          </cell>
          <cell r="G50" t="str">
            <v>Integración</v>
          </cell>
          <cell r="H50">
            <v>20</v>
          </cell>
          <cell r="I50">
            <v>2023</v>
          </cell>
          <cell r="J50">
            <v>44936.125</v>
          </cell>
          <cell r="K50" t="str">
            <v>Semanal</v>
          </cell>
          <cell r="L50" t="str">
            <v>Activo</v>
          </cell>
          <cell r="M50" t="str">
            <v>Colegio</v>
          </cell>
          <cell r="N50" t="str">
            <v>Iniciado</v>
          </cell>
          <cell r="O50">
            <v>45029</v>
          </cell>
          <cell r="P50"/>
          <cell r="Q50">
            <v>44986.125</v>
          </cell>
          <cell r="R50">
            <v>45291.125</v>
          </cell>
          <cell r="S50" t="str">
            <v>OSPOCE</v>
          </cell>
          <cell r="T50" t="str">
            <v>Lara Mariel Lezcano</v>
          </cell>
          <cell r="U50" t="str">
            <v>20/20 T.T</v>
          </cell>
          <cell r="V50" t="str">
            <v>13:00 A 17:00</v>
          </cell>
          <cell r="W50" t="str">
            <v>Autismo en la níñez</v>
          </cell>
          <cell r="X50" t="str">
            <v>Esc. N° 22 "Tomás Liberti"</v>
          </cell>
        </row>
        <row r="51">
          <cell r="C51">
            <v>52698026</v>
          </cell>
          <cell r="D51">
            <v>41149</v>
          </cell>
          <cell r="E51">
            <v>11</v>
          </cell>
          <cell r="F51">
            <v>45750</v>
          </cell>
          <cell r="G51" t="str">
            <v>Integración</v>
          </cell>
          <cell r="H51">
            <v>20</v>
          </cell>
          <cell r="I51">
            <v>2023</v>
          </cell>
          <cell r="J51">
            <v>44941</v>
          </cell>
          <cell r="K51" t="str">
            <v>Semanal</v>
          </cell>
          <cell r="L51" t="str">
            <v>Activo</v>
          </cell>
          <cell r="M51" t="str">
            <v>Colegio</v>
          </cell>
          <cell r="N51" t="str">
            <v>Iniciado</v>
          </cell>
          <cell r="O51">
            <v>44986.125</v>
          </cell>
          <cell r="P51"/>
          <cell r="Q51">
            <v>44986</v>
          </cell>
          <cell r="R51">
            <v>45291</v>
          </cell>
          <cell r="S51" t="str">
            <v>OSPOCE</v>
          </cell>
          <cell r="T51" t="str">
            <v>Julieta Constanza Cava</v>
          </cell>
          <cell r="U51" t="str">
            <v>20/20 T.M</v>
          </cell>
          <cell r="V51" t="str">
            <v>8:00 A 12:00 (Chequear horario 2023) no hay AA.</v>
          </cell>
          <cell r="W51" t="str">
            <v>TEA</v>
          </cell>
          <cell r="X51" t="str">
            <v>Escuela N° 27 - Villa Ballester (Escuela Damas Patricias)</v>
          </cell>
        </row>
        <row r="52">
          <cell r="C52">
            <v>57586640</v>
          </cell>
          <cell r="D52">
            <v>43528</v>
          </cell>
          <cell r="E52">
            <v>4</v>
          </cell>
          <cell r="F52">
            <v>45653</v>
          </cell>
          <cell r="G52" t="str">
            <v>Integración</v>
          </cell>
          <cell r="H52">
            <v>20</v>
          </cell>
          <cell r="I52">
            <v>2023</v>
          </cell>
          <cell r="J52">
            <v>44936.125</v>
          </cell>
          <cell r="K52" t="str">
            <v>Semanal</v>
          </cell>
          <cell r="L52" t="str">
            <v>Activo</v>
          </cell>
          <cell r="M52" t="str">
            <v>Colegio</v>
          </cell>
          <cell r="N52" t="str">
            <v>Iniciado</v>
          </cell>
          <cell r="O52">
            <v>44991.125</v>
          </cell>
          <cell r="P52"/>
          <cell r="Q52">
            <v>44986.125</v>
          </cell>
          <cell r="R52">
            <v>45291.125</v>
          </cell>
          <cell r="S52" t="str">
            <v>OSPOCE</v>
          </cell>
          <cell r="T52" t="str">
            <v>Yamila Silvana Godoy Refe</v>
          </cell>
          <cell r="U52" t="str">
            <v>20/20 T.T</v>
          </cell>
          <cell r="V52" t="str">
            <v>13:00 a 16.45 (Chequear horario), No hay AA.</v>
          </cell>
          <cell r="W52" t="str">
            <v>TGD TEL</v>
          </cell>
          <cell r="X52" t="str">
            <v>Jardín 917 - Grand Bourg</v>
          </cell>
        </row>
        <row r="53">
          <cell r="C53">
            <v>57547616</v>
          </cell>
          <cell r="D53">
            <v>43502</v>
          </cell>
          <cell r="E53">
            <v>4</v>
          </cell>
          <cell r="F53">
            <v>45516</v>
          </cell>
          <cell r="G53" t="str">
            <v>Integración</v>
          </cell>
          <cell r="H53">
            <v>20</v>
          </cell>
          <cell r="I53">
            <v>2023</v>
          </cell>
          <cell r="J53">
            <v>44965.125</v>
          </cell>
          <cell r="K53" t="str">
            <v>Semanal</v>
          </cell>
          <cell r="L53" t="str">
            <v>Activo</v>
          </cell>
          <cell r="M53" t="str">
            <v>Colegio</v>
          </cell>
          <cell r="N53" t="str">
            <v>Iniciado</v>
          </cell>
          <cell r="O53">
            <v>45001.125</v>
          </cell>
          <cell r="P53"/>
          <cell r="Q53">
            <v>44986.125</v>
          </cell>
          <cell r="R53">
            <v>45291.125</v>
          </cell>
          <cell r="S53" t="str">
            <v>OSPOCE</v>
          </cell>
          <cell r="T53" t="str">
            <v>Graciela Miriam Turner</v>
          </cell>
          <cell r="U53" t="str">
            <v>20/20 T.M</v>
          </cell>
          <cell r="V53" t="str">
            <v>8 a 12 segun historia y madre</v>
          </cell>
          <cell r="W53" t="str">
            <v>Autismo en la niñez - Trastornos especificos del desarrollo del habla y del lenguaje</v>
          </cell>
          <cell r="X53" t="str">
            <v>Jardín de infantes n° 938</v>
          </cell>
        </row>
        <row r="54">
          <cell r="C54">
            <v>53597627</v>
          </cell>
          <cell r="D54">
            <v>41650</v>
          </cell>
          <cell r="E54">
            <v>9</v>
          </cell>
          <cell r="F54">
            <v>45700</v>
          </cell>
          <cell r="G54" t="str">
            <v>Integración</v>
          </cell>
          <cell r="H54">
            <v>20</v>
          </cell>
          <cell r="I54">
            <v>2023</v>
          </cell>
          <cell r="J54">
            <v>44900.375</v>
          </cell>
          <cell r="K54" t="str">
            <v>Semanal</v>
          </cell>
          <cell r="L54" t="str">
            <v>Activo</v>
          </cell>
          <cell r="M54" t="str">
            <v>Colegio</v>
          </cell>
          <cell r="N54" t="str">
            <v>Iniciado</v>
          </cell>
          <cell r="O54">
            <v>44986.125</v>
          </cell>
          <cell r="P54"/>
          <cell r="Q54">
            <v>44986</v>
          </cell>
          <cell r="R54">
            <v>45291</v>
          </cell>
          <cell r="S54" t="str">
            <v>OSPOCE</v>
          </cell>
          <cell r="T54" t="str">
            <v>Eliana Romina Larocca (refe)</v>
          </cell>
          <cell r="U54" t="str">
            <v>20/20 T.M</v>
          </cell>
          <cell r="V54" t="str">
            <v>8:00 A 12:00</v>
          </cell>
          <cell r="W54" t="str">
            <v>Trastorno del desarrollo de las habilidades escolares, no especificado Trastorno del desarrollo habla y del lenguaje no especificado Autismo en la Niñez</v>
          </cell>
          <cell r="X54" t="str">
            <v>Escuela N° 46 - Avellaneda (Escuela Bernardino Rivadavia)</v>
          </cell>
        </row>
        <row r="55">
          <cell r="C55">
            <v>52697083</v>
          </cell>
          <cell r="D55">
            <v>41169</v>
          </cell>
          <cell r="E55">
            <v>11</v>
          </cell>
          <cell r="F55">
            <v>44894</v>
          </cell>
          <cell r="G55" t="str">
            <v>Integración</v>
          </cell>
          <cell r="H55">
            <v>40</v>
          </cell>
          <cell r="I55">
            <v>2023</v>
          </cell>
          <cell r="J55">
            <v>44928</v>
          </cell>
          <cell r="K55" t="str">
            <v>Semanal</v>
          </cell>
          <cell r="L55" t="str">
            <v>Activo</v>
          </cell>
          <cell r="M55" t="str">
            <v>Colegio</v>
          </cell>
          <cell r="N55" t="str">
            <v>Iniciado</v>
          </cell>
          <cell r="O55">
            <v>45209</v>
          </cell>
          <cell r="P55"/>
          <cell r="Q55">
            <v>44986</v>
          </cell>
          <cell r="R55">
            <v>45046</v>
          </cell>
          <cell r="S55" t="str">
            <v>OSPOCE</v>
          </cell>
          <cell r="T55" t="str">
            <v>Sandra Viviana Gruszka</v>
          </cell>
          <cell r="U55" t="str">
            <v>40/40 J.E</v>
          </cell>
          <cell r="V55" t="str">
            <v>8:00 A 16:00 (Chequear hrariom 2023) No hay AA</v>
          </cell>
          <cell r="W55" t="str">
            <v>TGD</v>
          </cell>
          <cell r="X55" t="str">
            <v>Escuela N° 13 D.E. 18 (Escuela Jose Antonio Melian) / JIN C N° 13 D.E. 18</v>
          </cell>
        </row>
        <row r="56">
          <cell r="C56">
            <v>54700730</v>
          </cell>
          <cell r="D56">
            <v>42114</v>
          </cell>
          <cell r="E56">
            <v>8</v>
          </cell>
          <cell r="F56">
            <v>46562</v>
          </cell>
          <cell r="G56" t="str">
            <v>Integración</v>
          </cell>
          <cell r="H56">
            <v>20</v>
          </cell>
          <cell r="I56">
            <v>2023</v>
          </cell>
          <cell r="J56">
            <v>44993.125</v>
          </cell>
          <cell r="K56" t="str">
            <v>Semanal</v>
          </cell>
          <cell r="L56" t="str">
            <v>Activo</v>
          </cell>
          <cell r="M56" t="str">
            <v>Colegio</v>
          </cell>
          <cell r="N56" t="str">
            <v>Iniciado</v>
          </cell>
          <cell r="O56">
            <v>45012.125</v>
          </cell>
          <cell r="P56"/>
          <cell r="Q56">
            <v>44986.125</v>
          </cell>
          <cell r="R56">
            <v>45291.125</v>
          </cell>
          <cell r="S56" t="str">
            <v>OSPOCE</v>
          </cell>
          <cell r="T56" t="str">
            <v>Eliana Romina Larocca (refe)</v>
          </cell>
          <cell r="U56" t="str">
            <v>20/20 T.M</v>
          </cell>
          <cell r="V56" t="str">
            <v>8:00 A 12:00 NUEVO</v>
          </cell>
          <cell r="W56" t="str">
            <v>Perturbación de la actividad y de atención</v>
          </cell>
          <cell r="X56" t="str">
            <v>Instituto Alfonsina Storni - Avellaneda</v>
          </cell>
        </row>
        <row r="57">
          <cell r="C57">
            <v>46990661</v>
          </cell>
          <cell r="D57">
            <v>39592</v>
          </cell>
          <cell r="E57">
            <v>15</v>
          </cell>
          <cell r="F57">
            <v>46244</v>
          </cell>
          <cell r="G57" t="str">
            <v>Integración</v>
          </cell>
          <cell r="H57">
            <v>20</v>
          </cell>
          <cell r="I57">
            <v>2023</v>
          </cell>
          <cell r="J57">
            <v>45029.375</v>
          </cell>
          <cell r="K57" t="str">
            <v>Semanal</v>
          </cell>
          <cell r="L57" t="str">
            <v>Activo</v>
          </cell>
          <cell r="M57" t="str">
            <v>Colegio</v>
          </cell>
          <cell r="N57" t="str">
            <v>Iniciado</v>
          </cell>
          <cell r="O57">
            <v>45204</v>
          </cell>
          <cell r="P57"/>
          <cell r="Q57">
            <v>45017</v>
          </cell>
          <cell r="R57">
            <v>45291</v>
          </cell>
          <cell r="S57" t="str">
            <v>OSPOCE</v>
          </cell>
          <cell r="T57" t="str">
            <v>Marisol Cecilia Gomez</v>
          </cell>
          <cell r="U57" t="str">
            <v>20/20 T.M</v>
          </cell>
          <cell r="V57" t="str">
            <v>07.30 A 12:00 parcial de 3 dias</v>
          </cell>
          <cell r="W57" t="str">
            <v>TGD</v>
          </cell>
          <cell r="X57" t="str">
            <v>E.E.S. N° 160</v>
          </cell>
        </row>
        <row r="58">
          <cell r="C58">
            <v>48384751</v>
          </cell>
          <cell r="D58">
            <v>39520</v>
          </cell>
          <cell r="E58">
            <v>15</v>
          </cell>
          <cell r="F58">
            <v>44697</v>
          </cell>
          <cell r="G58" t="str">
            <v>Integración</v>
          </cell>
          <cell r="H58">
            <v>20</v>
          </cell>
          <cell r="I58">
            <v>2023</v>
          </cell>
          <cell r="J58">
            <v>44965</v>
          </cell>
          <cell r="K58" t="str">
            <v>Semanal</v>
          </cell>
          <cell r="L58" t="str">
            <v>Activo</v>
          </cell>
          <cell r="M58" t="str">
            <v>Colegio</v>
          </cell>
          <cell r="N58" t="str">
            <v>Iniciado</v>
          </cell>
          <cell r="O58">
            <v>44986.125</v>
          </cell>
          <cell r="P58"/>
          <cell r="Q58">
            <v>44986</v>
          </cell>
          <cell r="R58">
            <v>45291</v>
          </cell>
          <cell r="S58" t="str">
            <v>OSPOCE</v>
          </cell>
          <cell r="T58" t="str">
            <v>Sabrina Natalia Goncalves Da Silva (REFERENTE)</v>
          </cell>
          <cell r="U58" t="str">
            <v>20/20 T.M</v>
          </cell>
          <cell r="V58" t="str">
            <v>8.00 A 12:00</v>
          </cell>
          <cell r="W58" t="str">
            <v>TGD</v>
          </cell>
          <cell r="X58" t="str">
            <v>Escuela Modelo Leonardo Da Vinci - La Tablada</v>
          </cell>
        </row>
        <row r="59">
          <cell r="C59">
            <v>56892697</v>
          </cell>
          <cell r="D59">
            <v>43193</v>
          </cell>
          <cell r="E59">
            <v>5</v>
          </cell>
          <cell r="F59"/>
          <cell r="G59" t="str">
            <v>Integración</v>
          </cell>
          <cell r="H59">
            <v>20</v>
          </cell>
          <cell r="I59">
            <v>2023</v>
          </cell>
          <cell r="J59">
            <v>44928.125</v>
          </cell>
          <cell r="K59" t="str">
            <v>Semanal</v>
          </cell>
          <cell r="L59" t="str">
            <v>Activo</v>
          </cell>
          <cell r="M59" t="str">
            <v>Colegio</v>
          </cell>
          <cell r="N59" t="str">
            <v>Iniciado</v>
          </cell>
          <cell r="O59">
            <v>45156</v>
          </cell>
          <cell r="P59"/>
          <cell r="Q59">
            <v>44986.125</v>
          </cell>
          <cell r="R59">
            <v>45291.125</v>
          </cell>
          <cell r="S59" t="str">
            <v>OSPOCE</v>
          </cell>
          <cell r="T59" t="str">
            <v>Marina Gabrielli  (refe)</v>
          </cell>
          <cell r="U59" t="str">
            <v>20/20 T.T</v>
          </cell>
          <cell r="V59" t="str">
            <v>13:20 A 17:00 de lunes a viernes (lunes se retira a las 16 prof)</v>
          </cell>
          <cell r="W59" t="str">
            <v>Sindrome de Down Retraso Mental no especificado Deterioro del comportamiento de grado no especificado Trastornos especificos del desarrollo del habla y del lenguaje</v>
          </cell>
          <cell r="X59" t="str">
            <v>Instituto Nuestra Señora de Lujan - Parque Patricios</v>
          </cell>
        </row>
        <row r="60">
          <cell r="C60">
            <v>55267519</v>
          </cell>
          <cell r="D60">
            <v>42388</v>
          </cell>
          <cell r="E60">
            <v>7</v>
          </cell>
          <cell r="F60">
            <v>46649</v>
          </cell>
          <cell r="G60" t="str">
            <v>Integración</v>
          </cell>
          <cell r="H60">
            <v>20</v>
          </cell>
          <cell r="I60">
            <v>2023</v>
          </cell>
          <cell r="J60">
            <v>45170.125</v>
          </cell>
          <cell r="K60" t="str">
            <v>Semanal</v>
          </cell>
          <cell r="L60" t="str">
            <v>Activo</v>
          </cell>
          <cell r="M60" t="str">
            <v>Colegio</v>
          </cell>
          <cell r="N60" t="str">
            <v>Iniciado</v>
          </cell>
          <cell r="O60">
            <v>45182.125</v>
          </cell>
          <cell r="P60"/>
          <cell r="Q60">
            <v>45170.125</v>
          </cell>
          <cell r="R60">
            <v>45199.125</v>
          </cell>
          <cell r="S60" t="str">
            <v>OSPOCE</v>
          </cell>
          <cell r="T60" t="str">
            <v>Julieta Constanza Cava</v>
          </cell>
          <cell r="U60" t="str">
            <v>20/20 T.T</v>
          </cell>
          <cell r="V60" t="str">
            <v>13.00 A 17.00 PARCIAL DE 3 DIAS</v>
          </cell>
          <cell r="W60" t="str">
            <v>Retraso mental moderado</v>
          </cell>
          <cell r="X60" t="str">
            <v>Escuela primaria 13</v>
          </cell>
        </row>
        <row r="61">
          <cell r="C61">
            <v>55423699</v>
          </cell>
          <cell r="D61">
            <v>42452</v>
          </cell>
          <cell r="E61">
            <v>7</v>
          </cell>
          <cell r="F61"/>
          <cell r="G61" t="str">
            <v>Integración</v>
          </cell>
          <cell r="H61">
            <v>20</v>
          </cell>
          <cell r="I61">
            <v>2023</v>
          </cell>
          <cell r="J61">
            <v>44888</v>
          </cell>
          <cell r="K61" t="str">
            <v>Semanal</v>
          </cell>
          <cell r="L61" t="str">
            <v>Activo</v>
          </cell>
          <cell r="M61" t="str">
            <v>Colegio</v>
          </cell>
          <cell r="N61" t="str">
            <v>Iniciado</v>
          </cell>
          <cell r="O61">
            <v>44986.125</v>
          </cell>
          <cell r="P61"/>
          <cell r="Q61">
            <v>44986</v>
          </cell>
          <cell r="R61">
            <v>45046</v>
          </cell>
          <cell r="S61" t="str">
            <v>OSPOCE</v>
          </cell>
          <cell r="T61" t="str">
            <v>Ma. Florencia Lafuente (refe)</v>
          </cell>
          <cell r="U61" t="str">
            <v>20/20 T.M</v>
          </cell>
          <cell r="V61" t="str">
            <v>8:00 A 12:00</v>
          </cell>
          <cell r="W61" t="str">
            <v>TEL</v>
          </cell>
          <cell r="X61" t="str">
            <v>Colegio Primario Raices</v>
          </cell>
        </row>
        <row r="62">
          <cell r="C62">
            <v>58372650</v>
          </cell>
          <cell r="D62">
            <v>43994</v>
          </cell>
          <cell r="E62">
            <v>3</v>
          </cell>
          <cell r="F62"/>
          <cell r="G62" t="str">
            <v>Integración</v>
          </cell>
          <cell r="H62">
            <v>20</v>
          </cell>
          <cell r="I62">
            <v>2023</v>
          </cell>
          <cell r="J62">
            <v>45006.125</v>
          </cell>
          <cell r="K62" t="str">
            <v>Semanal</v>
          </cell>
          <cell r="L62" t="str">
            <v>Activo</v>
          </cell>
          <cell r="M62" t="str">
            <v>Colegio</v>
          </cell>
          <cell r="N62" t="str">
            <v>Iniciado</v>
          </cell>
          <cell r="O62">
            <v>45040.125</v>
          </cell>
          <cell r="P62"/>
          <cell r="Q62">
            <v>44986.125</v>
          </cell>
          <cell r="R62">
            <v>45077.125</v>
          </cell>
          <cell r="S62" t="str">
            <v>OSPOCE</v>
          </cell>
          <cell r="T62" t="str">
            <v>Rodrigo Nahuel Sozzi (refe)</v>
          </cell>
          <cell r="U62" t="str">
            <v>20/20 T.M</v>
          </cell>
          <cell r="V62" t="str">
            <v>8:00 A 12:00 (Chequear horario) No hay AA / NUEVO</v>
          </cell>
          <cell r="W62" t="str">
            <v>Autismo en la níñez</v>
          </cell>
          <cell r="X62" t="str">
            <v>Jardín 941</v>
          </cell>
        </row>
        <row r="63">
          <cell r="C63">
            <v>53244523</v>
          </cell>
          <cell r="D63">
            <v>41414</v>
          </cell>
          <cell r="E63">
            <v>10</v>
          </cell>
          <cell r="F63">
            <v>45750</v>
          </cell>
          <cell r="G63" t="str">
            <v>Integración</v>
          </cell>
          <cell r="H63">
            <v>25</v>
          </cell>
          <cell r="I63">
            <v>2023</v>
          </cell>
          <cell r="J63">
            <v>44943</v>
          </cell>
          <cell r="K63" t="str">
            <v>Semanal</v>
          </cell>
          <cell r="L63" t="str">
            <v>Activo</v>
          </cell>
          <cell r="M63" t="str">
            <v>Colegio</v>
          </cell>
          <cell r="N63" t="str">
            <v>Iniciado</v>
          </cell>
          <cell r="O63">
            <v>45194</v>
          </cell>
          <cell r="P63"/>
          <cell r="Q63">
            <v>44986</v>
          </cell>
          <cell r="R63">
            <v>45046</v>
          </cell>
          <cell r="S63" t="str">
            <v>OSPOCE</v>
          </cell>
          <cell r="T63" t="str">
            <v>Marisol Cecilia Gomez</v>
          </cell>
          <cell r="U63" t="str">
            <v>25/25 J.E</v>
          </cell>
          <cell r="V63" t="str">
            <v>Lunes a viernes de 13 a 18 hs (no es posible parcializar)</v>
          </cell>
          <cell r="W63" t="str">
            <v>Autismo</v>
          </cell>
          <cell r="X63" t="str">
            <v>Escuela N° 30 - La matanza (Escuela Santa María de los Buenos Aires)</v>
          </cell>
        </row>
        <row r="64">
          <cell r="C64">
            <v>53466991</v>
          </cell>
          <cell r="D64">
            <v>41543</v>
          </cell>
          <cell r="E64">
            <v>10</v>
          </cell>
          <cell r="F64">
            <v>45621</v>
          </cell>
          <cell r="G64" t="str">
            <v>Integración</v>
          </cell>
          <cell r="H64">
            <v>20</v>
          </cell>
          <cell r="I64">
            <v>2023</v>
          </cell>
          <cell r="J64">
            <v>44936.5</v>
          </cell>
          <cell r="K64" t="str">
            <v>Semanal</v>
          </cell>
          <cell r="L64" t="str">
            <v>Activo</v>
          </cell>
          <cell r="M64" t="str">
            <v>Colegio</v>
          </cell>
          <cell r="N64" t="str">
            <v>Iniciado</v>
          </cell>
          <cell r="O64">
            <v>45112</v>
          </cell>
          <cell r="P64"/>
          <cell r="Q64">
            <v>44986</v>
          </cell>
          <cell r="R64">
            <v>45291</v>
          </cell>
          <cell r="S64" t="str">
            <v>OSPOCE</v>
          </cell>
          <cell r="T64" t="str">
            <v>Romina Sossa Castel</v>
          </cell>
          <cell r="U64" t="str">
            <v>20/20 T.M</v>
          </cell>
          <cell r="V64" t="str">
            <v>8:00 A 12:00 (Chequear horario 2023) No hay AA</v>
          </cell>
          <cell r="W64" t="str">
            <v>TEA</v>
          </cell>
          <cell r="X64" t="str">
            <v>Escuela N° 17 - Avellaneda</v>
          </cell>
        </row>
        <row r="65">
          <cell r="C65">
            <v>57031867</v>
          </cell>
          <cell r="D65">
            <v>43259</v>
          </cell>
          <cell r="E65">
            <v>5</v>
          </cell>
          <cell r="F65">
            <v>45474</v>
          </cell>
          <cell r="G65" t="str">
            <v>Integración</v>
          </cell>
          <cell r="H65">
            <v>20</v>
          </cell>
          <cell r="I65">
            <v>2023</v>
          </cell>
          <cell r="J65">
            <v>45050.125</v>
          </cell>
          <cell r="K65" t="str">
            <v>Semanal</v>
          </cell>
          <cell r="L65" t="str">
            <v>Activo</v>
          </cell>
          <cell r="M65" t="str">
            <v>Colegio</v>
          </cell>
          <cell r="N65" t="str">
            <v>Iniciado</v>
          </cell>
          <cell r="O65">
            <v>45189.125</v>
          </cell>
          <cell r="P65"/>
          <cell r="Q65">
            <v>45047.125</v>
          </cell>
          <cell r="R65">
            <v>45291.125</v>
          </cell>
          <cell r="S65" t="str">
            <v>OSPOCE</v>
          </cell>
          <cell r="T65" t="str">
            <v>Rodrigo Nahuel Sozzi (refe)</v>
          </cell>
          <cell r="U65" t="str">
            <v>20/20 T.M</v>
          </cell>
          <cell r="V65" t="str">
            <v>8:00 A 12:00 NUEVO</v>
          </cell>
          <cell r="W65" t="str">
            <v>Autismo en la níñez</v>
          </cell>
          <cell r="X65" t="str">
            <v>Jardin de Infantes N° 932 - Ezpeleta</v>
          </cell>
        </row>
        <row r="66">
          <cell r="C66">
            <v>57105927</v>
          </cell>
          <cell r="D66">
            <v>43334</v>
          </cell>
          <cell r="E66">
            <v>5</v>
          </cell>
          <cell r="F66">
            <v>46140</v>
          </cell>
          <cell r="G66" t="str">
            <v>Integración</v>
          </cell>
          <cell r="H66">
            <v>20</v>
          </cell>
          <cell r="I66">
            <v>2023</v>
          </cell>
          <cell r="J66">
            <v>45163.125</v>
          </cell>
          <cell r="K66" t="str">
            <v>Semanal</v>
          </cell>
          <cell r="L66" t="str">
            <v>Activo</v>
          </cell>
          <cell r="M66" t="str">
            <v>Colegio</v>
          </cell>
          <cell r="N66" t="str">
            <v>Iniciado</v>
          </cell>
          <cell r="O66">
            <v>45190.125</v>
          </cell>
          <cell r="P66"/>
          <cell r="Q66">
            <v>45170.125</v>
          </cell>
          <cell r="R66">
            <v>45291.125</v>
          </cell>
          <cell r="S66" t="str">
            <v>OSPOCE</v>
          </cell>
          <cell r="T66" t="str">
            <v>Cecilia Emilce Morbidoni</v>
          </cell>
          <cell r="U66" t="str">
            <v>20/20 T.T</v>
          </cell>
          <cell r="V66" t="str">
            <v>Lunes a viernes de 13 a 17 hs.</v>
          </cell>
          <cell r="W66" t="str">
            <v>Sindrome de Rett-TGD</v>
          </cell>
          <cell r="X66" t="str">
            <v>Rayito de Sol</v>
          </cell>
        </row>
        <row r="67">
          <cell r="C67">
            <v>54958893</v>
          </cell>
          <cell r="D67">
            <v>42320</v>
          </cell>
          <cell r="E67">
            <v>7</v>
          </cell>
          <cell r="F67"/>
          <cell r="G67" t="str">
            <v>Integración</v>
          </cell>
          <cell r="H67">
            <v>20</v>
          </cell>
          <cell r="I67">
            <v>2023</v>
          </cell>
          <cell r="J67">
            <v>45093.125</v>
          </cell>
          <cell r="K67" t="str">
            <v>Semanal</v>
          </cell>
          <cell r="L67" t="str">
            <v>Activo</v>
          </cell>
          <cell r="M67" t="str">
            <v>Colegio</v>
          </cell>
          <cell r="N67" t="str">
            <v>Iniciado</v>
          </cell>
          <cell r="O67">
            <v>44986.125</v>
          </cell>
          <cell r="P67"/>
          <cell r="Q67">
            <v>45047.125</v>
          </cell>
          <cell r="R67">
            <v>45291.125</v>
          </cell>
          <cell r="S67" t="str">
            <v>OSPOCE</v>
          </cell>
          <cell r="T67" t="str">
            <v>Maria Belen De Angelis refe</v>
          </cell>
          <cell r="U67" t="str">
            <v>20/20 T.M</v>
          </cell>
          <cell r="V67" t="str">
            <v>8:00 A 12:00 NUEVO 4 dias</v>
          </cell>
          <cell r="W67" t="str">
            <v>TEA</v>
          </cell>
          <cell r="X67" t="str">
            <v>San Francisco Javier</v>
          </cell>
        </row>
        <row r="68">
          <cell r="C68">
            <v>50886237</v>
          </cell>
          <cell r="D68">
            <v>40623</v>
          </cell>
          <cell r="E68">
            <v>12</v>
          </cell>
          <cell r="F68">
            <v>48413</v>
          </cell>
          <cell r="G68" t="str">
            <v>Integración</v>
          </cell>
          <cell r="H68">
            <v>40</v>
          </cell>
          <cell r="I68">
            <v>2023</v>
          </cell>
          <cell r="J68">
            <v>44929.125</v>
          </cell>
          <cell r="K68" t="str">
            <v>Semanal</v>
          </cell>
          <cell r="L68" t="str">
            <v>Activo</v>
          </cell>
          <cell r="M68" t="str">
            <v>Colegio</v>
          </cell>
          <cell r="N68" t="str">
            <v>Iniciado</v>
          </cell>
          <cell r="O68">
            <v>45089</v>
          </cell>
          <cell r="P68"/>
          <cell r="Q68">
            <v>44986</v>
          </cell>
          <cell r="R68">
            <v>45291</v>
          </cell>
          <cell r="S68" t="str">
            <v>OSPOCE</v>
          </cell>
          <cell r="T68" t="str">
            <v>Vanesa Solange Coscarelli  Refe</v>
          </cell>
          <cell r="U68" t="str">
            <v>40/40 J.E</v>
          </cell>
          <cell r="V68" t="str">
            <v>lunes a jueves de 7:30hs a 14:00hs / viernes 7:30 a 13:30</v>
          </cell>
          <cell r="W68" t="str">
            <v>Perturbación de la actividad y de la atención Otros trastornos del desarrollo del habla y del lenguaje Autismo en la niñez</v>
          </cell>
          <cell r="X68" t="str">
            <v>Colegio Elmina Paz de Gallo - El Palomar / Jardín Virgen Madre - El Palomar</v>
          </cell>
        </row>
        <row r="69">
          <cell r="C69">
            <v>51125809</v>
          </cell>
          <cell r="D69">
            <v>40666</v>
          </cell>
          <cell r="E69">
            <v>12</v>
          </cell>
          <cell r="F69">
            <v>45099</v>
          </cell>
          <cell r="G69" t="str">
            <v>Integración</v>
          </cell>
          <cell r="H69">
            <v>20</v>
          </cell>
          <cell r="I69">
            <v>2023</v>
          </cell>
          <cell r="J69">
            <v>44970</v>
          </cell>
          <cell r="K69" t="str">
            <v>Semanal</v>
          </cell>
          <cell r="L69" t="str">
            <v>Activo</v>
          </cell>
          <cell r="M69" t="str">
            <v>Colegio</v>
          </cell>
          <cell r="N69" t="str">
            <v>Iniciado</v>
          </cell>
          <cell r="O69">
            <v>45138</v>
          </cell>
          <cell r="P69"/>
          <cell r="Q69">
            <v>44986</v>
          </cell>
          <cell r="R69">
            <v>45291</v>
          </cell>
          <cell r="S69" t="str">
            <v>OSPOCE</v>
          </cell>
          <cell r="T69" t="str">
            <v>Mariela Coronel Refe</v>
          </cell>
          <cell r="U69" t="str">
            <v>20/20 T.T</v>
          </cell>
          <cell r="V69" t="str">
            <v>13:00 A 17:00 de lunes a viernes</v>
          </cell>
          <cell r="W69" t="str">
            <v>Trastorno del habla y del lenguaje NE</v>
          </cell>
          <cell r="X69" t="str">
            <v>Colegio Nuestra Señora de Lujan de los Patriotras -  Mataderos</v>
          </cell>
        </row>
        <row r="70">
          <cell r="C70">
            <v>51264622</v>
          </cell>
          <cell r="D70">
            <v>40841</v>
          </cell>
          <cell r="E70">
            <v>11</v>
          </cell>
          <cell r="F70">
            <v>43922</v>
          </cell>
          <cell r="G70" t="str">
            <v>Integración</v>
          </cell>
          <cell r="H70">
            <v>20</v>
          </cell>
          <cell r="I70">
            <v>2023</v>
          </cell>
          <cell r="J70">
            <v>44949.375</v>
          </cell>
          <cell r="K70" t="str">
            <v>Semanal</v>
          </cell>
          <cell r="L70" t="str">
            <v>Activo</v>
          </cell>
          <cell r="M70" t="str">
            <v>Colegio</v>
          </cell>
          <cell r="N70" t="str">
            <v>Iniciado</v>
          </cell>
          <cell r="O70">
            <v>44986.125</v>
          </cell>
          <cell r="P70"/>
          <cell r="Q70">
            <v>44986</v>
          </cell>
          <cell r="R70">
            <v>45291</v>
          </cell>
          <cell r="S70" t="str">
            <v>OSPOCE</v>
          </cell>
          <cell r="T70" t="str">
            <v>Maria Belen De Angelis refe</v>
          </cell>
          <cell r="U70" t="str">
            <v>20/20 T.M</v>
          </cell>
          <cell r="V70" t="str">
            <v>8:00 A 12:00 (Chequear horario 2023) No hay AA</v>
          </cell>
          <cell r="W70" t="str">
            <v>TEA</v>
          </cell>
          <cell r="X70" t="str">
            <v>Escuela N° 153 - Villa Luzuriaga (Escuela Republica de Japon)</v>
          </cell>
        </row>
        <row r="71">
          <cell r="C71">
            <v>56948422</v>
          </cell>
          <cell r="D71">
            <v>43209</v>
          </cell>
          <cell r="E71">
            <v>5</v>
          </cell>
          <cell r="F71">
            <v>45322</v>
          </cell>
          <cell r="G71" t="str">
            <v>Integración</v>
          </cell>
          <cell r="H71">
            <v>20</v>
          </cell>
          <cell r="I71">
            <v>2023</v>
          </cell>
          <cell r="J71">
            <v>45005.125</v>
          </cell>
          <cell r="K71" t="str">
            <v>Semanal</v>
          </cell>
          <cell r="L71" t="str">
            <v>Activo</v>
          </cell>
          <cell r="M71" t="str">
            <v>Colegio</v>
          </cell>
          <cell r="N71" t="str">
            <v>Iniciado</v>
          </cell>
          <cell r="O71">
            <v>45110</v>
          </cell>
          <cell r="P71"/>
          <cell r="Q71">
            <v>44986.125</v>
          </cell>
          <cell r="R71">
            <v>45291.125</v>
          </cell>
          <cell r="S71" t="str">
            <v>OSPOCE</v>
          </cell>
          <cell r="T71" t="str">
            <v>Vanesa Andrea Medina Refe</v>
          </cell>
          <cell r="U71" t="str">
            <v>20/20 T.T</v>
          </cell>
          <cell r="V71" t="str">
            <v>13:00 A 17:00/ NUEVO</v>
          </cell>
          <cell r="W71" t="str">
            <v>Autismo de la niñez- Trastorno específicos del desarrollo del habla y del lenguaje.</v>
          </cell>
          <cell r="X71" t="str">
            <v>Colegio Jesús María</v>
          </cell>
        </row>
        <row r="72">
          <cell r="C72">
            <v>54671876</v>
          </cell>
          <cell r="D72">
            <v>42132</v>
          </cell>
          <cell r="E72">
            <v>8</v>
          </cell>
          <cell r="F72">
            <v>45207</v>
          </cell>
          <cell r="G72" t="str">
            <v>Integración</v>
          </cell>
          <cell r="H72">
            <v>20</v>
          </cell>
          <cell r="I72">
            <v>2023</v>
          </cell>
          <cell r="J72">
            <v>44936.125</v>
          </cell>
          <cell r="K72" t="str">
            <v>Semanal</v>
          </cell>
          <cell r="L72" t="str">
            <v>Activo</v>
          </cell>
          <cell r="M72" t="str">
            <v>Colegio</v>
          </cell>
          <cell r="N72" t="str">
            <v>Iniciado</v>
          </cell>
          <cell r="O72">
            <v>45048</v>
          </cell>
          <cell r="P72"/>
          <cell r="Q72">
            <v>44986.125</v>
          </cell>
          <cell r="R72">
            <v>45291.125</v>
          </cell>
          <cell r="S72" t="str">
            <v>OSPOCE</v>
          </cell>
          <cell r="T72" t="str">
            <v>Karen Cinthia  Stanganelli</v>
          </cell>
          <cell r="U72" t="str">
            <v>20/20 T.T</v>
          </cell>
          <cell r="V72" t="str">
            <v>13:00 A 17:00</v>
          </cell>
          <cell r="W72" t="str">
            <v>TGD no especificado</v>
          </cell>
          <cell r="X72" t="str">
            <v>Colegio Privado El Jaguel</v>
          </cell>
        </row>
        <row r="73">
          <cell r="C73">
            <v>51221551</v>
          </cell>
          <cell r="D73">
            <v>40716</v>
          </cell>
          <cell r="E73">
            <v>12</v>
          </cell>
          <cell r="F73"/>
          <cell r="G73" t="str">
            <v>Integración</v>
          </cell>
          <cell r="H73">
            <v>20</v>
          </cell>
          <cell r="I73">
            <v>2023</v>
          </cell>
          <cell r="J73">
            <v>45019</v>
          </cell>
          <cell r="K73" t="str">
            <v>Semanal</v>
          </cell>
          <cell r="L73" t="str">
            <v>Activo</v>
          </cell>
          <cell r="M73" t="str">
            <v>Colegio</v>
          </cell>
          <cell r="N73" t="str">
            <v>Iniciado</v>
          </cell>
          <cell r="O73">
            <v>45100.125</v>
          </cell>
          <cell r="P73"/>
          <cell r="Q73">
            <v>44986</v>
          </cell>
          <cell r="R73">
            <v>45291</v>
          </cell>
          <cell r="S73" t="str">
            <v>OSPOCE</v>
          </cell>
          <cell r="T73" t="str">
            <v>Juan Pablo Poliner REFE</v>
          </cell>
          <cell r="U73" t="str">
            <v>20/20 T.M</v>
          </cell>
          <cell r="V73" t="str">
            <v>8:00 A 12:00 PARCIAL 3 DÍAS</v>
          </cell>
          <cell r="W73" t="str">
            <v>Trastorno semático pragmático</v>
          </cell>
          <cell r="X73" t="str">
            <v>Escuela N° 19 D.E. 9 (Escuela Provincia de Chubut)</v>
          </cell>
        </row>
        <row r="74">
          <cell r="C74">
            <v>55818805</v>
          </cell>
          <cell r="D74">
            <v>42617</v>
          </cell>
          <cell r="E74">
            <v>7</v>
          </cell>
          <cell r="F74">
            <v>46483</v>
          </cell>
          <cell r="G74" t="str">
            <v>Integración</v>
          </cell>
          <cell r="H74">
            <v>20</v>
          </cell>
          <cell r="I74">
            <v>2023</v>
          </cell>
          <cell r="J74">
            <v>44984.125</v>
          </cell>
          <cell r="K74" t="str">
            <v>Semanal</v>
          </cell>
          <cell r="L74" t="str">
            <v>Activo</v>
          </cell>
          <cell r="M74" t="str">
            <v>Colegio</v>
          </cell>
          <cell r="N74" t="str">
            <v>Iniciado</v>
          </cell>
          <cell r="O74">
            <v>45208</v>
          </cell>
          <cell r="P74"/>
          <cell r="Q74">
            <v>44986.125</v>
          </cell>
          <cell r="R74">
            <v>45291.125</v>
          </cell>
          <cell r="S74" t="str">
            <v>OSPOCE</v>
          </cell>
          <cell r="T74" t="str">
            <v>Vanesa Andrea Medina Refe</v>
          </cell>
          <cell r="U74" t="str">
            <v>20/20 T.M</v>
          </cell>
          <cell r="V74" t="str">
            <v>8:00 A 12.00 (CONFIRMAR HORARIO) / NUEVO</v>
          </cell>
          <cell r="W74" t="str">
            <v>Autismo en la níñez</v>
          </cell>
          <cell r="X74" t="str">
            <v>Instituto Cervantes</v>
          </cell>
        </row>
        <row r="75">
          <cell r="C75">
            <v>50136836</v>
          </cell>
          <cell r="D75">
            <v>40294</v>
          </cell>
          <cell r="E75">
            <v>13</v>
          </cell>
          <cell r="F75">
            <v>44137</v>
          </cell>
          <cell r="G75" t="str">
            <v>Integración</v>
          </cell>
          <cell r="H75">
            <v>20</v>
          </cell>
          <cell r="I75">
            <v>2023</v>
          </cell>
          <cell r="J75">
            <v>44972</v>
          </cell>
          <cell r="K75" t="str">
            <v>Semanal</v>
          </cell>
          <cell r="L75" t="str">
            <v>Activo</v>
          </cell>
          <cell r="M75" t="str">
            <v>Colegio</v>
          </cell>
          <cell r="N75" t="str">
            <v>Iniciado</v>
          </cell>
          <cell r="O75">
            <v>44993.125</v>
          </cell>
          <cell r="P75"/>
          <cell r="Q75">
            <v>44986</v>
          </cell>
          <cell r="R75">
            <v>45291</v>
          </cell>
          <cell r="S75" t="str">
            <v>OSPOCE</v>
          </cell>
          <cell r="T75" t="str">
            <v>Karen Cinthia  Stanganelli</v>
          </cell>
          <cell r="U75" t="str">
            <v>20/20 T.M</v>
          </cell>
          <cell r="V75" t="str">
            <v>8:00 A 12:00</v>
          </cell>
          <cell r="W75" t="str">
            <v>Trastorno del lenguaje expresivo. Trastorno especifico del desarrollo de las habilidades escolares.</v>
          </cell>
          <cell r="X75" t="str">
            <v>Escuela N° 41</v>
          </cell>
        </row>
        <row r="76">
          <cell r="C76">
            <v>50702409</v>
          </cell>
          <cell r="D76">
            <v>40495</v>
          </cell>
          <cell r="E76">
            <v>12</v>
          </cell>
          <cell r="F76">
            <v>44205</v>
          </cell>
          <cell r="G76" t="str">
            <v>Integración</v>
          </cell>
          <cell r="H76">
            <v>20</v>
          </cell>
          <cell r="I76">
            <v>2023</v>
          </cell>
          <cell r="J76">
            <v>45002.125</v>
          </cell>
          <cell r="K76" t="str">
            <v>Semanal</v>
          </cell>
          <cell r="L76" t="str">
            <v>Activo</v>
          </cell>
          <cell r="M76" t="str">
            <v>Colegio</v>
          </cell>
          <cell r="N76" t="str">
            <v>Iniciado</v>
          </cell>
          <cell r="O76">
            <v>45036.125</v>
          </cell>
          <cell r="P76"/>
          <cell r="Q76">
            <v>44986</v>
          </cell>
          <cell r="R76">
            <v>45291</v>
          </cell>
          <cell r="S76" t="str">
            <v>OSPOCE</v>
          </cell>
          <cell r="T76" t="str">
            <v>Mariela Coronel Refe</v>
          </cell>
          <cell r="U76" t="str">
            <v>20/20 T.T</v>
          </cell>
          <cell r="V76" t="str">
            <v>13:00 A 17:00 NUEVO</v>
          </cell>
          <cell r="W76" t="str">
            <v>Retraso madurativo leve</v>
          </cell>
          <cell r="X76" t="str">
            <v>Instituto San Cayetano - Liniers</v>
          </cell>
        </row>
        <row r="77">
          <cell r="C77">
            <v>51268600</v>
          </cell>
          <cell r="D77">
            <v>40743</v>
          </cell>
          <cell r="E77">
            <v>12</v>
          </cell>
          <cell r="F77"/>
          <cell r="G77" t="str">
            <v>Integración</v>
          </cell>
          <cell r="H77">
            <v>20</v>
          </cell>
          <cell r="I77">
            <v>2023</v>
          </cell>
          <cell r="J77">
            <v>44999.375</v>
          </cell>
          <cell r="K77" t="str">
            <v>Semanal</v>
          </cell>
          <cell r="L77" t="str">
            <v>Activo</v>
          </cell>
          <cell r="M77" t="str">
            <v>Colegio</v>
          </cell>
          <cell r="N77" t="str">
            <v>Iniciado</v>
          </cell>
          <cell r="O77">
            <v>45001.125</v>
          </cell>
          <cell r="P77"/>
          <cell r="Q77">
            <v>44986</v>
          </cell>
          <cell r="R77">
            <v>45291</v>
          </cell>
          <cell r="S77" t="str">
            <v>OSPOCE</v>
          </cell>
          <cell r="T77" t="str">
            <v>Sofia Munilla Aguilar (refe)</v>
          </cell>
          <cell r="U77" t="str">
            <v>20/20 T.T</v>
          </cell>
          <cell r="V77" t="str">
            <v>13.30 a 16.20 (Chequear horario 2023) No hay AA</v>
          </cell>
          <cell r="W77" t="str">
            <v>Trastorno del lenguaje mixto</v>
          </cell>
          <cell r="X77" t="str">
            <v>Escuela N° 5 D.E. 2 (Escuela Ursula Llames De Lapuente)</v>
          </cell>
        </row>
        <row r="78">
          <cell r="C78">
            <v>57424608</v>
          </cell>
          <cell r="D78">
            <v>43425</v>
          </cell>
          <cell r="E78">
            <v>4</v>
          </cell>
          <cell r="F78"/>
          <cell r="G78" t="str">
            <v>Integración</v>
          </cell>
          <cell r="H78">
            <v>20</v>
          </cell>
          <cell r="I78">
            <v>2023</v>
          </cell>
          <cell r="J78">
            <v>45091.125</v>
          </cell>
          <cell r="K78" t="str">
            <v>Semanal</v>
          </cell>
          <cell r="L78" t="str">
            <v>Activo</v>
          </cell>
          <cell r="M78" t="str">
            <v>Colegio</v>
          </cell>
          <cell r="N78" t="str">
            <v>Iniciado</v>
          </cell>
          <cell r="O78">
            <v>45181.125</v>
          </cell>
          <cell r="P78"/>
          <cell r="Q78">
            <v>45078.125</v>
          </cell>
          <cell r="R78">
            <v>45291.125</v>
          </cell>
          <cell r="S78" t="str">
            <v>OSPOCE</v>
          </cell>
          <cell r="T78" t="str">
            <v>Ana Laura Baena (refe)</v>
          </cell>
          <cell r="U78" t="str">
            <v>20/20 T.M</v>
          </cell>
          <cell r="V78" t="str">
            <v>8:00 a 12:00</v>
          </cell>
          <cell r="W78" t="str">
            <v>TGD no especificado</v>
          </cell>
          <cell r="X78" t="str">
            <v>Instituto educativo tiempo de duendes</v>
          </cell>
        </row>
        <row r="79">
          <cell r="C79">
            <v>56265551</v>
          </cell>
          <cell r="D79">
            <v>42849</v>
          </cell>
          <cell r="E79">
            <v>6</v>
          </cell>
          <cell r="F79">
            <v>45699</v>
          </cell>
          <cell r="G79" t="str">
            <v>Integración</v>
          </cell>
          <cell r="H79">
            <v>20</v>
          </cell>
          <cell r="I79">
            <v>2023</v>
          </cell>
          <cell r="J79">
            <v>45107.125</v>
          </cell>
          <cell r="K79" t="str">
            <v>Semanal</v>
          </cell>
          <cell r="L79" t="str">
            <v>Activo</v>
          </cell>
          <cell r="M79" t="str">
            <v>Colegio</v>
          </cell>
          <cell r="N79" t="str">
            <v>Iniciado</v>
          </cell>
          <cell r="O79">
            <v>45119.125</v>
          </cell>
          <cell r="P79"/>
          <cell r="Q79">
            <v>45108.125</v>
          </cell>
          <cell r="R79">
            <v>45291.125</v>
          </cell>
          <cell r="S79" t="str">
            <v>OSPOCE</v>
          </cell>
          <cell r="T79" t="str">
            <v>Vanesa Andrea Medina Refe</v>
          </cell>
          <cell r="U79" t="str">
            <v>20/20 T.M</v>
          </cell>
          <cell r="V79" t="str">
            <v>8:00 A 12:00</v>
          </cell>
          <cell r="W79" t="str">
            <v>Autismo</v>
          </cell>
          <cell r="X79" t="str">
            <v>Escuela N° 62 Pedro Bonifacio Palacios</v>
          </cell>
        </row>
        <row r="80">
          <cell r="C80">
            <v>55738087</v>
          </cell>
          <cell r="D80">
            <v>42606</v>
          </cell>
          <cell r="E80">
            <v>7</v>
          </cell>
          <cell r="F80">
            <v>46441</v>
          </cell>
          <cell r="G80" t="str">
            <v>Integración</v>
          </cell>
          <cell r="H80">
            <v>20</v>
          </cell>
          <cell r="I80">
            <v>2023</v>
          </cell>
          <cell r="J80">
            <v>44993.125</v>
          </cell>
          <cell r="K80" t="str">
            <v>Semanal</v>
          </cell>
          <cell r="L80" t="str">
            <v>Activo</v>
          </cell>
          <cell r="M80" t="str">
            <v>Colegio</v>
          </cell>
          <cell r="N80" t="str">
            <v>En Proceso</v>
          </cell>
          <cell r="O80"/>
          <cell r="P80"/>
          <cell r="Q80">
            <v>44986.125</v>
          </cell>
          <cell r="R80">
            <v>45291.125</v>
          </cell>
          <cell r="S80" t="str">
            <v>OSPOCE</v>
          </cell>
          <cell r="T80" t="str">
            <v>Rodrigo Nahuel Sozzi (refe)</v>
          </cell>
          <cell r="U80" t="str">
            <v>20/20 T.M</v>
          </cell>
          <cell r="V80" t="str">
            <v>8:00 A 12:00 NUEVO</v>
          </cell>
          <cell r="W80" t="str">
            <v>Autismo en la níñez</v>
          </cell>
          <cell r="X80" t="str">
            <v>Del Alto Sol</v>
          </cell>
        </row>
        <row r="81">
          <cell r="C81">
            <v>55738087</v>
          </cell>
          <cell r="D81">
            <v>42606</v>
          </cell>
          <cell r="E81">
            <v>7</v>
          </cell>
          <cell r="F81">
            <v>46441</v>
          </cell>
          <cell r="G81" t="str">
            <v>Integración</v>
          </cell>
          <cell r="H81">
            <v>20</v>
          </cell>
          <cell r="I81">
            <v>2023</v>
          </cell>
          <cell r="J81">
            <v>44993.125</v>
          </cell>
          <cell r="K81" t="str">
            <v>Semanal</v>
          </cell>
          <cell r="L81" t="str">
            <v>Activo</v>
          </cell>
          <cell r="M81" t="str">
            <v>Colegio</v>
          </cell>
          <cell r="N81" t="str">
            <v>Iniciado</v>
          </cell>
          <cell r="O81">
            <v>45040.125</v>
          </cell>
          <cell r="P81">
            <v>45230.125</v>
          </cell>
          <cell r="Q81">
            <v>44986.125</v>
          </cell>
          <cell r="R81">
            <v>45291.125</v>
          </cell>
          <cell r="S81" t="str">
            <v>OSPOCE</v>
          </cell>
          <cell r="T81" t="str">
            <v>Rodrigo Nahuel Sozzi (refe)</v>
          </cell>
          <cell r="U81" t="str">
            <v>20/20 T.M</v>
          </cell>
          <cell r="V81" t="str">
            <v>8:00 A 12:00 NUEVO</v>
          </cell>
          <cell r="W81" t="str">
            <v>Autismo en la níñez</v>
          </cell>
          <cell r="X81" t="str">
            <v>Del Alto Sol</v>
          </cell>
        </row>
        <row r="82">
          <cell r="C82">
            <v>57558667</v>
          </cell>
          <cell r="D82">
            <v>43532</v>
          </cell>
          <cell r="E82">
            <v>4</v>
          </cell>
          <cell r="F82">
            <v>45807</v>
          </cell>
          <cell r="G82" t="str">
            <v>Integración</v>
          </cell>
          <cell r="H82">
            <v>20</v>
          </cell>
          <cell r="I82">
            <v>2023</v>
          </cell>
          <cell r="J82">
            <v>45112.125</v>
          </cell>
          <cell r="K82" t="str">
            <v>Semanal</v>
          </cell>
          <cell r="L82" t="str">
            <v>Activo</v>
          </cell>
          <cell r="M82" t="str">
            <v>Colegio</v>
          </cell>
          <cell r="N82" t="str">
            <v>Iniciado</v>
          </cell>
          <cell r="O82">
            <v>45140.125</v>
          </cell>
          <cell r="P82"/>
          <cell r="Q82">
            <v>45108.125</v>
          </cell>
          <cell r="R82">
            <v>45291.125</v>
          </cell>
          <cell r="S82" t="str">
            <v>OSPOCE</v>
          </cell>
          <cell r="T82" t="str">
            <v>Natalia Locioco refe</v>
          </cell>
          <cell r="U82" t="str">
            <v>20/20 T.M</v>
          </cell>
          <cell r="V82" t="str">
            <v>08:00 A 12:00</v>
          </cell>
          <cell r="W82" t="str">
            <v>Trastorno especifico del desarrollo del habla y del lenguaje. Retardo del desarrollo</v>
          </cell>
          <cell r="X82" t="str">
            <v>Jardín de Infantes Acuarelas</v>
          </cell>
        </row>
        <row r="83">
          <cell r="C83">
            <v>54303820</v>
          </cell>
          <cell r="D83">
            <v>41928</v>
          </cell>
          <cell r="E83">
            <v>9</v>
          </cell>
          <cell r="F83">
            <v>43673</v>
          </cell>
          <cell r="G83" t="str">
            <v>Integración</v>
          </cell>
          <cell r="H83">
            <v>20</v>
          </cell>
          <cell r="I83">
            <v>2023</v>
          </cell>
          <cell r="J83">
            <v>44980.375</v>
          </cell>
          <cell r="K83" t="str">
            <v>Semanal</v>
          </cell>
          <cell r="L83" t="str">
            <v>Activo</v>
          </cell>
          <cell r="M83" t="str">
            <v>Colegio</v>
          </cell>
          <cell r="N83" t="str">
            <v>Iniciado</v>
          </cell>
          <cell r="O83">
            <v>45078.125</v>
          </cell>
          <cell r="P83"/>
          <cell r="Q83">
            <v>44986</v>
          </cell>
          <cell r="R83">
            <v>45291</v>
          </cell>
          <cell r="S83" t="str">
            <v>OSPOCE</v>
          </cell>
          <cell r="T83" t="str">
            <v>Sonia Schwengber (refe)</v>
          </cell>
          <cell r="U83" t="str">
            <v>20/20 T.T</v>
          </cell>
          <cell r="V83" t="str">
            <v>13:00 A 17:00 Lunes, martes, jueves y viernes</v>
          </cell>
          <cell r="W83" t="str">
            <v>TEA</v>
          </cell>
          <cell r="X83" t="str">
            <v>Escuela N° 9 D.E. 3 (Escuela Mariano Moreno)</v>
          </cell>
        </row>
        <row r="84">
          <cell r="C84">
            <v>52451789</v>
          </cell>
          <cell r="D84">
            <v>41090</v>
          </cell>
          <cell r="E84">
            <v>11</v>
          </cell>
          <cell r="F84">
            <v>45726</v>
          </cell>
          <cell r="G84" t="str">
            <v>Integración</v>
          </cell>
          <cell r="H84">
            <v>20</v>
          </cell>
          <cell r="I84">
            <v>2023</v>
          </cell>
          <cell r="J84">
            <v>45044.375</v>
          </cell>
          <cell r="K84" t="str">
            <v>Semanal</v>
          </cell>
          <cell r="L84" t="str">
            <v>Activo</v>
          </cell>
          <cell r="M84" t="str">
            <v>Colegio</v>
          </cell>
          <cell r="N84" t="str">
            <v>Iniciado</v>
          </cell>
          <cell r="O84">
            <v>45048.125</v>
          </cell>
          <cell r="P84"/>
          <cell r="Q84">
            <v>45047</v>
          </cell>
          <cell r="R84">
            <v>45291</v>
          </cell>
          <cell r="S84" t="str">
            <v>OSPOCE</v>
          </cell>
          <cell r="T84" t="str">
            <v>Caterina Ariana Torres</v>
          </cell>
          <cell r="U84" t="str">
            <v>20/20 T.M</v>
          </cell>
          <cell r="V84" t="str">
            <v>8:00 A 12:00 (Chequear horario 2023) No hay AA</v>
          </cell>
          <cell r="W84" t="str">
            <v>rastorno del desarrollo de las habildades escolares, no especificado. Trastorno específico del desarrollo del habla y del lenguaje. Síndrome de asperger</v>
          </cell>
          <cell r="X84" t="str">
            <v>Escuela Santa Lucia - Merlo</v>
          </cell>
        </row>
        <row r="85">
          <cell r="C85">
            <v>52010880</v>
          </cell>
          <cell r="D85">
            <v>40962</v>
          </cell>
          <cell r="E85">
            <v>11</v>
          </cell>
          <cell r="F85"/>
          <cell r="G85" t="str">
            <v>Integración</v>
          </cell>
          <cell r="H85">
            <v>20</v>
          </cell>
          <cell r="I85">
            <v>2023</v>
          </cell>
          <cell r="J85">
            <v>45076.125</v>
          </cell>
          <cell r="K85" t="str">
            <v>Semanal</v>
          </cell>
          <cell r="L85" t="str">
            <v>Activo</v>
          </cell>
          <cell r="M85" t="str">
            <v>Colegio</v>
          </cell>
          <cell r="N85" t="str">
            <v>Iniciado</v>
          </cell>
          <cell r="O85">
            <v>45208</v>
          </cell>
          <cell r="P85"/>
          <cell r="Q85">
            <v>44986.125</v>
          </cell>
          <cell r="R85">
            <v>45291.125</v>
          </cell>
          <cell r="S85" t="str">
            <v>OSPOCE</v>
          </cell>
          <cell r="T85" t="str">
            <v>Eliana Romina Larocca (refe)</v>
          </cell>
          <cell r="U85" t="str">
            <v>20/20 T.M</v>
          </cell>
          <cell r="V85" t="str">
            <v>8:00 a 12:00 de lunes aviernes</v>
          </cell>
          <cell r="W85" t="str">
            <v>Autismo</v>
          </cell>
          <cell r="X85" t="str">
            <v>Instituto Alfonsina Storni - Avellaneda</v>
          </cell>
        </row>
        <row r="86">
          <cell r="C86">
            <v>55989977</v>
          </cell>
          <cell r="D86">
            <v>42774</v>
          </cell>
          <cell r="E86">
            <v>6</v>
          </cell>
          <cell r="F86">
            <v>45705</v>
          </cell>
          <cell r="G86" t="str">
            <v>Integración</v>
          </cell>
          <cell r="H86">
            <v>20</v>
          </cell>
          <cell r="I86">
            <v>2023</v>
          </cell>
          <cell r="J86">
            <v>45001.125</v>
          </cell>
          <cell r="K86" t="str">
            <v>Semanal</v>
          </cell>
          <cell r="L86" t="str">
            <v>Activo</v>
          </cell>
          <cell r="M86" t="str">
            <v>Colegio</v>
          </cell>
          <cell r="N86" t="str">
            <v>Iniciado</v>
          </cell>
          <cell r="O86">
            <v>45068.125</v>
          </cell>
          <cell r="P86"/>
          <cell r="Q86">
            <v>44986.125</v>
          </cell>
          <cell r="R86">
            <v>45291.125</v>
          </cell>
          <cell r="S86" t="str">
            <v>OSPOCE</v>
          </cell>
          <cell r="T86" t="str">
            <v>Marisol Cecilia Gomez</v>
          </cell>
          <cell r="U86" t="str">
            <v>20/20 T.T</v>
          </cell>
          <cell r="V86" t="str">
            <v>13:00 A 17:00 (Chequear) no hay AA/  NUEVO</v>
          </cell>
          <cell r="W86" t="str">
            <v>TEA - TGD</v>
          </cell>
          <cell r="X86" t="str">
            <v>Escuela N° 83 "Ricardo Gutiérrez" - Laferrere</v>
          </cell>
        </row>
        <row r="87">
          <cell r="C87">
            <v>55071847</v>
          </cell>
          <cell r="D87">
            <v>42280</v>
          </cell>
          <cell r="E87">
            <v>8</v>
          </cell>
          <cell r="F87">
            <v>46642</v>
          </cell>
          <cell r="G87" t="str">
            <v>Integración</v>
          </cell>
          <cell r="H87">
            <v>20</v>
          </cell>
          <cell r="I87">
            <v>2023</v>
          </cell>
          <cell r="J87">
            <v>44939.125</v>
          </cell>
          <cell r="K87" t="str">
            <v>Semanal</v>
          </cell>
          <cell r="L87" t="str">
            <v>Activo</v>
          </cell>
          <cell r="M87" t="str">
            <v>Colegio</v>
          </cell>
          <cell r="N87" t="str">
            <v>Iniciado</v>
          </cell>
          <cell r="O87">
            <v>44984.125</v>
          </cell>
          <cell r="P87"/>
          <cell r="Q87">
            <v>44986.125</v>
          </cell>
          <cell r="R87">
            <v>45291.125</v>
          </cell>
          <cell r="S87" t="str">
            <v>OSPOCE</v>
          </cell>
          <cell r="T87" t="str">
            <v>Mariela Coronel Refe</v>
          </cell>
          <cell r="U87" t="str">
            <v>20/20 T.M</v>
          </cell>
          <cell r="V87" t="str">
            <v>8:00 A 12:00 NUEVO</v>
          </cell>
          <cell r="W87" t="str">
            <v>AUTISMO EN LA NIÑEZ. OTROS TRASTORNOS DEL DESARROLLO PSICOLOGICO</v>
          </cell>
          <cell r="X87" t="str">
            <v>Escuela N° 2 D.E. 20 "Dr. Francisco Melitón Alvarez"</v>
          </cell>
        </row>
        <row r="88">
          <cell r="C88">
            <v>53987291</v>
          </cell>
          <cell r="D88">
            <v>41803</v>
          </cell>
          <cell r="E88">
            <v>9</v>
          </cell>
          <cell r="F88">
            <v>44879</v>
          </cell>
          <cell r="G88" t="str">
            <v>Integración</v>
          </cell>
          <cell r="H88">
            <v>20</v>
          </cell>
          <cell r="I88">
            <v>2023</v>
          </cell>
          <cell r="J88">
            <v>45124.125</v>
          </cell>
          <cell r="K88" t="str">
            <v>Semanal</v>
          </cell>
          <cell r="L88" t="str">
            <v>Activo</v>
          </cell>
          <cell r="M88" t="str">
            <v>Colegio</v>
          </cell>
          <cell r="N88" t="str">
            <v>Iniciado</v>
          </cell>
          <cell r="O88">
            <v>45138.125</v>
          </cell>
          <cell r="P88"/>
          <cell r="Q88">
            <v>45139</v>
          </cell>
          <cell r="R88">
            <v>45291</v>
          </cell>
          <cell r="S88" t="str">
            <v>OSPOCE</v>
          </cell>
          <cell r="T88" t="str">
            <v>Maria Belen De Angelis refe</v>
          </cell>
          <cell r="U88" t="str">
            <v>20/20 T.M</v>
          </cell>
          <cell r="V88" t="str">
            <v>8:00 a 12:00 (Chequear horario 2023) No hay AA</v>
          </cell>
          <cell r="W88" t="str">
            <v>Trastornos específicos del habla y del lenguaje. Retraso mental leve</v>
          </cell>
          <cell r="X88" t="str">
            <v>Escuela Secundaria Nº 3 Jose Hernandez</v>
          </cell>
        </row>
        <row r="89">
          <cell r="C89">
            <v>57816721</v>
          </cell>
          <cell r="D89">
            <v>43635</v>
          </cell>
          <cell r="E89">
            <v>4</v>
          </cell>
          <cell r="F89">
            <v>45445</v>
          </cell>
          <cell r="G89" t="str">
            <v>Integración</v>
          </cell>
          <cell r="H89">
            <v>20</v>
          </cell>
          <cell r="I89">
            <v>2023</v>
          </cell>
          <cell r="J89">
            <v>45152.125</v>
          </cell>
          <cell r="K89" t="str">
            <v>Semanal</v>
          </cell>
          <cell r="L89" t="str">
            <v>Activo</v>
          </cell>
          <cell r="M89" t="str">
            <v>Colegio</v>
          </cell>
          <cell r="N89" t="str">
            <v>Iniciado</v>
          </cell>
          <cell r="O89">
            <v>45187.125</v>
          </cell>
          <cell r="P89"/>
          <cell r="Q89">
            <v>45139.125</v>
          </cell>
          <cell r="R89">
            <v>45291.125</v>
          </cell>
          <cell r="S89" t="str">
            <v>OSPOCE</v>
          </cell>
          <cell r="T89" t="str">
            <v>Marina Gabrielli  (refe)</v>
          </cell>
          <cell r="U89" t="str">
            <v>20/20 T.M</v>
          </cell>
          <cell r="V89" t="str">
            <v>lunes a viernes de 8.45 a 11.50 hs  NUEVO</v>
          </cell>
          <cell r="W89" t="str">
            <v>TDAH - TGD N/E</v>
          </cell>
          <cell r="X89" t="str">
            <v>Instituto Dr. Alberto Schweitzer</v>
          </cell>
        </row>
        <row r="90">
          <cell r="C90">
            <v>57217698</v>
          </cell>
          <cell r="D90">
            <v>43340</v>
          </cell>
          <cell r="E90">
            <v>5</v>
          </cell>
          <cell r="F90">
            <v>46589</v>
          </cell>
          <cell r="G90" t="str">
            <v>Integración</v>
          </cell>
          <cell r="H90">
            <v>20</v>
          </cell>
          <cell r="I90">
            <v>2023</v>
          </cell>
          <cell r="J90">
            <v>45005</v>
          </cell>
          <cell r="K90" t="str">
            <v>Semanal</v>
          </cell>
          <cell r="L90" t="str">
            <v>Activo</v>
          </cell>
          <cell r="M90" t="str">
            <v>Colegio</v>
          </cell>
          <cell r="N90" t="str">
            <v>Iniciado</v>
          </cell>
          <cell r="O90">
            <v>45015.125</v>
          </cell>
          <cell r="P90"/>
          <cell r="Q90">
            <v>44986</v>
          </cell>
          <cell r="R90">
            <v>45291</v>
          </cell>
          <cell r="S90" t="str">
            <v>OSPOCE</v>
          </cell>
          <cell r="T90" t="str">
            <v>Karen Cinthia  Stanganelli</v>
          </cell>
          <cell r="U90" t="str">
            <v>20/20 T.T</v>
          </cell>
          <cell r="V90" t="str">
            <v>12:50 A 16:50 (Chequear horario 2023) No hay AA</v>
          </cell>
          <cell r="W90" t="str">
            <v>TGD no especificado</v>
          </cell>
          <cell r="X90" t="str">
            <v>Jardín de Infantes El Barquito de Papel - Luis Guillon</v>
          </cell>
        </row>
        <row r="91">
          <cell r="C91">
            <v>52455054</v>
          </cell>
          <cell r="D91">
            <v>41057</v>
          </cell>
          <cell r="E91">
            <v>11</v>
          </cell>
          <cell r="F91">
            <v>45488</v>
          </cell>
          <cell r="G91" t="str">
            <v>Integración</v>
          </cell>
          <cell r="H91">
            <v>20</v>
          </cell>
          <cell r="I91">
            <v>2023</v>
          </cell>
          <cell r="J91">
            <v>44932</v>
          </cell>
          <cell r="K91" t="str">
            <v>Semanal</v>
          </cell>
          <cell r="L91" t="str">
            <v>Activo</v>
          </cell>
          <cell r="M91" t="str">
            <v>Colegio</v>
          </cell>
          <cell r="N91" t="str">
            <v>Iniciado</v>
          </cell>
          <cell r="O91">
            <v>44992.125</v>
          </cell>
          <cell r="P91"/>
          <cell r="Q91">
            <v>44986</v>
          </cell>
          <cell r="R91">
            <v>45291</v>
          </cell>
          <cell r="S91" t="str">
            <v>OSPOCE</v>
          </cell>
          <cell r="T91" t="str">
            <v>Alejandra Maritato</v>
          </cell>
          <cell r="U91" t="str">
            <v>20/20 T.M</v>
          </cell>
          <cell r="V91" t="str">
            <v>8.00 A 12:00 (Chequear horario 2023) No hay AA</v>
          </cell>
          <cell r="W91" t="str">
            <v>Autismo en la níñez</v>
          </cell>
          <cell r="X91" t="str">
            <v>Escuela N° 8 - Gerli (Escuela Nuestra Señora de la Merced)</v>
          </cell>
        </row>
        <row r="92">
          <cell r="C92">
            <v>55741728</v>
          </cell>
          <cell r="D92">
            <v>42604</v>
          </cell>
          <cell r="E92">
            <v>7</v>
          </cell>
          <cell r="F92">
            <v>46791</v>
          </cell>
          <cell r="G92" t="str">
            <v>Integración</v>
          </cell>
          <cell r="H92">
            <v>20</v>
          </cell>
          <cell r="I92">
            <v>2023</v>
          </cell>
          <cell r="J92">
            <v>45140.125</v>
          </cell>
          <cell r="K92" t="str">
            <v>Semanal</v>
          </cell>
          <cell r="L92" t="str">
            <v>Activo</v>
          </cell>
          <cell r="M92" t="str">
            <v>Colegio</v>
          </cell>
          <cell r="N92" t="str">
            <v>Iniciado</v>
          </cell>
          <cell r="O92">
            <v>45153.125</v>
          </cell>
          <cell r="P92"/>
          <cell r="Q92">
            <v>45139.125</v>
          </cell>
          <cell r="R92">
            <v>45199.125</v>
          </cell>
          <cell r="S92" t="str">
            <v>OSPOCE</v>
          </cell>
          <cell r="T92" t="str">
            <v>Camila Ayelen Borinelli (refe)</v>
          </cell>
          <cell r="U92" t="str">
            <v>20/20 T.T</v>
          </cell>
          <cell r="V92" t="str">
            <v>13:00 A 17:00 NUEVO.</v>
          </cell>
          <cell r="W92" t="str">
            <v>TGD</v>
          </cell>
          <cell r="X92" t="str">
            <v>Colegio San Alberto Magno</v>
          </cell>
        </row>
        <row r="93">
          <cell r="C93">
            <v>57093657</v>
          </cell>
          <cell r="D93">
            <v>43236</v>
          </cell>
          <cell r="E93">
            <v>5</v>
          </cell>
          <cell r="F93"/>
          <cell r="G93" t="str">
            <v>Integración</v>
          </cell>
          <cell r="H93">
            <v>20</v>
          </cell>
          <cell r="I93">
            <v>2023</v>
          </cell>
          <cell r="J93">
            <v>45019.125</v>
          </cell>
          <cell r="K93" t="str">
            <v>Semanal</v>
          </cell>
          <cell r="L93" t="str">
            <v>Activo</v>
          </cell>
          <cell r="M93" t="str">
            <v>Colegio</v>
          </cell>
          <cell r="N93" t="str">
            <v>Iniciado</v>
          </cell>
          <cell r="O93">
            <v>45048.125</v>
          </cell>
          <cell r="P93"/>
          <cell r="Q93">
            <v>45017.125</v>
          </cell>
          <cell r="R93">
            <v>45291.125</v>
          </cell>
          <cell r="S93" t="str">
            <v>OSPOCE</v>
          </cell>
          <cell r="T93" t="str">
            <v>Camila Ayelen Borinelli (refe)</v>
          </cell>
          <cell r="U93" t="str">
            <v>20/20 T.T</v>
          </cell>
          <cell r="V93" t="str">
            <v>13:00 A 17:00 / NUEVO</v>
          </cell>
          <cell r="W93" t="str">
            <v>Autismo</v>
          </cell>
          <cell r="X93" t="str">
            <v>Jardin Rincon Feliz</v>
          </cell>
        </row>
        <row r="94">
          <cell r="C94">
            <v>53890086</v>
          </cell>
          <cell r="D94">
            <v>41751</v>
          </cell>
          <cell r="E94">
            <v>9</v>
          </cell>
          <cell r="F94">
            <v>43743</v>
          </cell>
          <cell r="G94" t="str">
            <v>Integración</v>
          </cell>
          <cell r="H94">
            <v>20</v>
          </cell>
          <cell r="I94">
            <v>2023</v>
          </cell>
          <cell r="J94">
            <v>44947</v>
          </cell>
          <cell r="K94" t="str">
            <v>Semanal</v>
          </cell>
          <cell r="L94" t="str">
            <v>Activo</v>
          </cell>
          <cell r="M94" t="str">
            <v>Colegio</v>
          </cell>
          <cell r="N94" t="str">
            <v>Iniciado</v>
          </cell>
          <cell r="O94">
            <v>44986.125</v>
          </cell>
          <cell r="P94"/>
          <cell r="Q94">
            <v>44986</v>
          </cell>
          <cell r="R94">
            <v>45291</v>
          </cell>
          <cell r="S94" t="str">
            <v>OSPOCE</v>
          </cell>
          <cell r="T94" t="str">
            <v>Vanesa Andrea Medina Refe</v>
          </cell>
          <cell r="U94" t="str">
            <v>20/20 T.T</v>
          </cell>
          <cell r="V94" t="str">
            <v>13:00 A 17:00 (Chequear horario 2023) No hay AA</v>
          </cell>
          <cell r="W94" t="str">
            <v>TEA</v>
          </cell>
          <cell r="X94" t="str">
            <v>Escuela De Educación Primaria Nº73 "Pastor Obligado"</v>
          </cell>
        </row>
        <row r="95">
          <cell r="C95">
            <v>53678389</v>
          </cell>
          <cell r="D95">
            <v>41655</v>
          </cell>
          <cell r="E95">
            <v>9</v>
          </cell>
          <cell r="F95"/>
          <cell r="G95" t="str">
            <v>Integración</v>
          </cell>
          <cell r="H95">
            <v>20</v>
          </cell>
          <cell r="I95">
            <v>2023</v>
          </cell>
          <cell r="J95">
            <v>44984.125</v>
          </cell>
          <cell r="K95" t="str">
            <v>Semanal</v>
          </cell>
          <cell r="L95" t="str">
            <v>Activo</v>
          </cell>
          <cell r="M95" t="str">
            <v>Colegio</v>
          </cell>
          <cell r="N95" t="str">
            <v>Iniciado</v>
          </cell>
          <cell r="O95">
            <v>44986.125</v>
          </cell>
          <cell r="P95"/>
          <cell r="Q95">
            <v>44986.125</v>
          </cell>
          <cell r="R95">
            <v>45291.125</v>
          </cell>
          <cell r="S95" t="str">
            <v>OSPOCE</v>
          </cell>
          <cell r="T95" t="str">
            <v>Yamila Silvana Godoy Refe</v>
          </cell>
          <cell r="U95" t="str">
            <v>20/20 T.M</v>
          </cell>
          <cell r="V95" t="str">
            <v>8:30 A 12:30 NUEVO</v>
          </cell>
          <cell r="W95" t="str">
            <v>Síndrome de Down</v>
          </cell>
          <cell r="X95" t="str">
            <v>Colegio Arbol del Norte - Gran Bourg</v>
          </cell>
        </row>
        <row r="96">
          <cell r="C96">
            <v>56725532</v>
          </cell>
          <cell r="D96">
            <v>43085</v>
          </cell>
          <cell r="E96">
            <v>5</v>
          </cell>
          <cell r="F96">
            <v>46553</v>
          </cell>
          <cell r="G96" t="str">
            <v>Integración</v>
          </cell>
          <cell r="H96">
            <v>20</v>
          </cell>
          <cell r="I96">
            <v>2023</v>
          </cell>
          <cell r="J96">
            <v>45000.125</v>
          </cell>
          <cell r="K96" t="str">
            <v>Semanal</v>
          </cell>
          <cell r="L96" t="str">
            <v>Activo</v>
          </cell>
          <cell r="M96" t="str">
            <v>Colegio</v>
          </cell>
          <cell r="N96" t="str">
            <v>Iniciado</v>
          </cell>
          <cell r="O96">
            <v>45098.125</v>
          </cell>
          <cell r="P96"/>
          <cell r="Q96">
            <v>44986.125</v>
          </cell>
          <cell r="R96">
            <v>45046.125</v>
          </cell>
          <cell r="S96" t="str">
            <v>OSPOCE</v>
          </cell>
          <cell r="T96" t="str">
            <v>Julieta Constanza Cava</v>
          </cell>
          <cell r="U96" t="str">
            <v>20/20 T.M</v>
          </cell>
          <cell r="V96" t="str">
            <v>8:00 a 12:00 NUEVO</v>
          </cell>
          <cell r="W96" t="str">
            <v>TGD</v>
          </cell>
          <cell r="X96" t="str">
            <v>Jardín de Infantes N° 902 - Villa Ballester (Jardín Alfonsina Storni)</v>
          </cell>
        </row>
        <row r="97">
          <cell r="C97">
            <v>46214177</v>
          </cell>
          <cell r="D97">
            <v>38263</v>
          </cell>
          <cell r="E97">
            <v>19</v>
          </cell>
          <cell r="F97">
            <v>43361</v>
          </cell>
          <cell r="G97" t="str">
            <v>Psicología</v>
          </cell>
          <cell r="H97">
            <v>3</v>
          </cell>
          <cell r="I97">
            <v>2023</v>
          </cell>
          <cell r="J97">
            <v>44926.25</v>
          </cell>
          <cell r="K97" t="str">
            <v>Semanal</v>
          </cell>
          <cell r="L97" t="str">
            <v>Activo</v>
          </cell>
          <cell r="M97" t="str">
            <v>Domicilio</v>
          </cell>
          <cell r="N97" t="str">
            <v>Iniciado</v>
          </cell>
          <cell r="O97">
            <v>44929.125</v>
          </cell>
          <cell r="P97"/>
          <cell r="Q97">
            <v>44927</v>
          </cell>
          <cell r="R97">
            <v>45230</v>
          </cell>
          <cell r="S97" t="str">
            <v>OSPOCE</v>
          </cell>
          <cell r="T97"/>
          <cell r="U97" t="str">
            <v>3/3</v>
          </cell>
          <cell r="V97"/>
          <cell r="W97" t="str">
            <v>Asperger</v>
          </cell>
          <cell r="X97" t="str">
            <v>E.E.S. N° 2 D.E. 17 (Escuela de Educacion Media Rumania)</v>
          </cell>
        </row>
        <row r="98">
          <cell r="C98">
            <v>55344677</v>
          </cell>
          <cell r="D98">
            <v>42445</v>
          </cell>
          <cell r="E98">
            <v>7</v>
          </cell>
          <cell r="F98">
            <v>44880</v>
          </cell>
          <cell r="G98" t="str">
            <v>Integración</v>
          </cell>
          <cell r="H98">
            <v>20</v>
          </cell>
          <cell r="I98">
            <v>2023</v>
          </cell>
          <cell r="J98">
            <v>44957.125</v>
          </cell>
          <cell r="K98" t="str">
            <v>Semanal</v>
          </cell>
          <cell r="L98" t="str">
            <v>Activo</v>
          </cell>
          <cell r="M98" t="str">
            <v>Colegio</v>
          </cell>
          <cell r="N98" t="str">
            <v>Iniciado</v>
          </cell>
          <cell r="O98">
            <v>45029</v>
          </cell>
          <cell r="P98"/>
          <cell r="Q98">
            <v>44986.125</v>
          </cell>
          <cell r="R98">
            <v>45291.125</v>
          </cell>
          <cell r="S98" t="str">
            <v>OSPOCE</v>
          </cell>
          <cell r="T98" t="str">
            <v>Rodrigo Nahuel Sozzi (refe)</v>
          </cell>
          <cell r="U98" t="str">
            <v>20/20 T.T</v>
          </cell>
          <cell r="V98" t="str">
            <v>13:00 a 17:00</v>
          </cell>
          <cell r="W98" t="str">
            <v>Autismo</v>
          </cell>
          <cell r="X98" t="str">
            <v>Escuela N° 49 - Ezpeleta</v>
          </cell>
        </row>
        <row r="99">
          <cell r="C99">
            <v>57246916</v>
          </cell>
          <cell r="D99">
            <v>43359</v>
          </cell>
          <cell r="E99">
            <v>5</v>
          </cell>
          <cell r="F99">
            <v>45548</v>
          </cell>
          <cell r="G99" t="str">
            <v>Integración</v>
          </cell>
          <cell r="H99">
            <v>20</v>
          </cell>
          <cell r="I99">
            <v>2023</v>
          </cell>
          <cell r="J99">
            <v>44943.125</v>
          </cell>
          <cell r="K99" t="str">
            <v>Semanal</v>
          </cell>
          <cell r="L99" t="str">
            <v>Activo</v>
          </cell>
          <cell r="M99" t="str">
            <v>Colegio</v>
          </cell>
          <cell r="N99" t="str">
            <v>Iniciado</v>
          </cell>
          <cell r="O99">
            <v>44992.125</v>
          </cell>
          <cell r="P99"/>
          <cell r="Q99">
            <v>44986.125</v>
          </cell>
          <cell r="R99">
            <v>45291.125</v>
          </cell>
          <cell r="S99" t="str">
            <v>OSPOCE</v>
          </cell>
          <cell r="T99" t="str">
            <v>Maria Belen De Angelis refe</v>
          </cell>
          <cell r="U99" t="str">
            <v>20/20 T.M</v>
          </cell>
          <cell r="V99" t="str">
            <v>8:00 A 11:45 (Chequear horario) No hay AA / NUEVO</v>
          </cell>
          <cell r="W99" t="str">
            <v>Autismo</v>
          </cell>
          <cell r="X99" t="str">
            <v>Jardín de Infantes N° 901 - Ciudad Jardin Lomas del Palomar (Jardín Pinocho)</v>
          </cell>
        </row>
        <row r="100">
          <cell r="C100">
            <v>49588894</v>
          </cell>
          <cell r="D100">
            <v>40001</v>
          </cell>
          <cell r="E100">
            <v>14</v>
          </cell>
          <cell r="F100"/>
          <cell r="G100" t="str">
            <v>Integración</v>
          </cell>
          <cell r="H100">
            <v>20</v>
          </cell>
          <cell r="I100">
            <v>2023</v>
          </cell>
          <cell r="J100">
            <v>45027</v>
          </cell>
          <cell r="K100" t="str">
            <v>Semanal</v>
          </cell>
          <cell r="L100" t="str">
            <v>Activo</v>
          </cell>
          <cell r="M100" t="str">
            <v>Colegio</v>
          </cell>
          <cell r="N100" t="str">
            <v>Iniciado</v>
          </cell>
          <cell r="O100">
            <v>45028.125</v>
          </cell>
          <cell r="P100"/>
          <cell r="Q100">
            <v>45017</v>
          </cell>
          <cell r="R100">
            <v>45107</v>
          </cell>
          <cell r="S100" t="str">
            <v>OSPOCE</v>
          </cell>
          <cell r="T100" t="str">
            <v>Natalia Locioco refe</v>
          </cell>
          <cell r="U100" t="str">
            <v>20/20 T.M</v>
          </cell>
          <cell r="V100" t="str">
            <v>8:00 A 12:00</v>
          </cell>
          <cell r="W100" t="str">
            <v>TGD N/E y trastorno especifico del desarrollo de las habilidades escolares</v>
          </cell>
          <cell r="X100" t="str">
            <v>Colegio Parroquial Nuestra Señora del Rosario - Los Polvorines</v>
          </cell>
        </row>
        <row r="101">
          <cell r="C101">
            <v>53981426</v>
          </cell>
          <cell r="D101">
            <v>41824</v>
          </cell>
          <cell r="E101">
            <v>9</v>
          </cell>
          <cell r="F101"/>
          <cell r="G101" t="str">
            <v>Integración</v>
          </cell>
          <cell r="H101">
            <v>20</v>
          </cell>
          <cell r="I101">
            <v>2023</v>
          </cell>
          <cell r="J101">
            <v>44992.125</v>
          </cell>
          <cell r="K101" t="str">
            <v>Semanal</v>
          </cell>
          <cell r="L101" t="str">
            <v>Activo</v>
          </cell>
          <cell r="M101" t="str">
            <v>Colegio</v>
          </cell>
          <cell r="N101" t="str">
            <v>Iniciado</v>
          </cell>
          <cell r="O101">
            <v>44986.125</v>
          </cell>
          <cell r="P101"/>
          <cell r="Q101">
            <v>44986.125</v>
          </cell>
          <cell r="R101">
            <v>45291.125</v>
          </cell>
          <cell r="S101" t="str">
            <v>OSPOCE</v>
          </cell>
          <cell r="T101" t="str">
            <v>Marisol Cecilia Gomez</v>
          </cell>
          <cell r="U101" t="str">
            <v>20/20 T.M</v>
          </cell>
          <cell r="V101" t="str">
            <v>08:00 A 12:00</v>
          </cell>
          <cell r="W101" t="str">
            <v>trastorno especifico del habla y del lenguaje - retraso en el desarrollo</v>
          </cell>
          <cell r="X101" t="str">
            <v>ESCUELA EGB Nº46 "EJERCITO DE LOS ANDES" En La Matanza, Gonzalez Catan</v>
          </cell>
        </row>
        <row r="102">
          <cell r="C102">
            <v>57516245</v>
          </cell>
          <cell r="D102">
            <v>43481</v>
          </cell>
          <cell r="E102">
            <v>4</v>
          </cell>
          <cell r="F102">
            <v>46750</v>
          </cell>
          <cell r="G102" t="str">
            <v>Integración</v>
          </cell>
          <cell r="H102">
            <v>20</v>
          </cell>
          <cell r="I102">
            <v>2023</v>
          </cell>
          <cell r="J102">
            <v>45034.125</v>
          </cell>
          <cell r="K102" t="str">
            <v>Semanal</v>
          </cell>
          <cell r="L102" t="str">
            <v>Activo</v>
          </cell>
          <cell r="M102" t="str">
            <v>Colegio</v>
          </cell>
          <cell r="N102" t="str">
            <v>Iniciado</v>
          </cell>
          <cell r="O102">
            <v>45048.125</v>
          </cell>
          <cell r="P102"/>
          <cell r="Q102">
            <v>45017.125</v>
          </cell>
          <cell r="R102">
            <v>45291.125</v>
          </cell>
          <cell r="S102" t="str">
            <v>OSPOCE</v>
          </cell>
          <cell r="T102" t="str">
            <v>Vanina Pia Marchiolo</v>
          </cell>
          <cell r="U102" t="str">
            <v>20/20 T.M</v>
          </cell>
          <cell r="V102" t="str">
            <v>9:00 A 13:00</v>
          </cell>
          <cell r="W102" t="str">
            <v>TGD</v>
          </cell>
          <cell r="X102" t="str">
            <v>El Jardín de Palermo</v>
          </cell>
        </row>
        <row r="103">
          <cell r="C103">
            <v>56417154</v>
          </cell>
          <cell r="D103">
            <v>42939</v>
          </cell>
          <cell r="E103">
            <v>6</v>
          </cell>
          <cell r="F103">
            <v>45904</v>
          </cell>
          <cell r="G103" t="str">
            <v>Integración</v>
          </cell>
          <cell r="H103">
            <v>20</v>
          </cell>
          <cell r="I103">
            <v>2023</v>
          </cell>
          <cell r="J103">
            <v>45082</v>
          </cell>
          <cell r="K103" t="str">
            <v>Semanal</v>
          </cell>
          <cell r="L103" t="str">
            <v>Activo</v>
          </cell>
          <cell r="M103" t="str">
            <v>Colegio</v>
          </cell>
          <cell r="N103" t="str">
            <v>Iniciado</v>
          </cell>
          <cell r="O103">
            <v>45090.125</v>
          </cell>
          <cell r="P103"/>
          <cell r="Q103">
            <v>45078</v>
          </cell>
          <cell r="R103">
            <v>45291</v>
          </cell>
          <cell r="S103" t="str">
            <v>OSPOCE</v>
          </cell>
          <cell r="T103" t="str">
            <v>Camila Ayelen Borinelli (refe)</v>
          </cell>
          <cell r="U103" t="str">
            <v>20/20 T.T</v>
          </cell>
          <cell r="V103" t="str">
            <v>13:00 A 17:00</v>
          </cell>
          <cell r="W103" t="str">
            <v>TEA</v>
          </cell>
          <cell r="X103" t="str">
            <v>Escuela San Martín- Jardín Bichito de Luz</v>
          </cell>
        </row>
        <row r="104">
          <cell r="C104">
            <v>49120672</v>
          </cell>
          <cell r="D104">
            <v>39801</v>
          </cell>
          <cell r="E104">
            <v>14</v>
          </cell>
          <cell r="F104">
            <v>43881</v>
          </cell>
          <cell r="G104" t="str">
            <v>Integración</v>
          </cell>
          <cell r="H104">
            <v>20</v>
          </cell>
          <cell r="I104">
            <v>2023</v>
          </cell>
          <cell r="J104">
            <v>44908.125</v>
          </cell>
          <cell r="K104" t="str">
            <v>Semanal</v>
          </cell>
          <cell r="L104" t="str">
            <v>Activo</v>
          </cell>
          <cell r="M104" t="str">
            <v>Colegio</v>
          </cell>
          <cell r="N104" t="str">
            <v>Iniciado</v>
          </cell>
          <cell r="O104">
            <v>44986.125</v>
          </cell>
          <cell r="P104"/>
          <cell r="Q104">
            <v>44986</v>
          </cell>
          <cell r="R104">
            <v>45291</v>
          </cell>
          <cell r="S104" t="str">
            <v>OSPOCE</v>
          </cell>
          <cell r="T104" t="str">
            <v>Marina Gabrielli  (refe)</v>
          </cell>
          <cell r="U104" t="str">
            <v>20/20 T.M</v>
          </cell>
          <cell r="V104" t="str">
            <v>8:00 A 12:00</v>
          </cell>
          <cell r="W104" t="str">
            <v>Trastorno del especro autista</v>
          </cell>
          <cell r="X104" t="str">
            <v>C.B.O. N° 1 D.E. 5</v>
          </cell>
        </row>
        <row r="105">
          <cell r="C105">
            <v>52760906</v>
          </cell>
          <cell r="D105">
            <v>41183</v>
          </cell>
          <cell r="E105">
            <v>11</v>
          </cell>
          <cell r="F105">
            <v>46616</v>
          </cell>
          <cell r="G105" t="str">
            <v>Integración</v>
          </cell>
          <cell r="H105">
            <v>20</v>
          </cell>
          <cell r="I105">
            <v>2023</v>
          </cell>
          <cell r="J105">
            <v>45147.125</v>
          </cell>
          <cell r="K105" t="str">
            <v>Semanal</v>
          </cell>
          <cell r="L105" t="str">
            <v>Activo</v>
          </cell>
          <cell r="M105" t="str">
            <v>Colegio</v>
          </cell>
          <cell r="N105" t="str">
            <v>Iniciado</v>
          </cell>
          <cell r="O105">
            <v>45209.125</v>
          </cell>
          <cell r="P105"/>
          <cell r="Q105">
            <v>45170.125</v>
          </cell>
          <cell r="R105">
            <v>45291.125</v>
          </cell>
          <cell r="S105" t="str">
            <v>OSPOCE</v>
          </cell>
          <cell r="T105" t="str">
            <v>Erika Daniela Carmen Brito</v>
          </cell>
          <cell r="U105" t="str">
            <v>20/20 T.M</v>
          </cell>
          <cell r="V105" t="str">
            <v>lunes a viernes de 8 a 12 hs</v>
          </cell>
          <cell r="W105" t="str">
            <v>Síndrome de Tourette</v>
          </cell>
          <cell r="X105" t="str">
            <v>Instituto Santo Cristo</v>
          </cell>
        </row>
        <row r="106">
          <cell r="C106">
            <v>51068870</v>
          </cell>
          <cell r="D106">
            <v>40672</v>
          </cell>
          <cell r="E106">
            <v>12</v>
          </cell>
          <cell r="F106">
            <v>46611</v>
          </cell>
          <cell r="G106" t="str">
            <v>Integración</v>
          </cell>
          <cell r="H106">
            <v>20</v>
          </cell>
          <cell r="I106">
            <v>2023</v>
          </cell>
          <cell r="J106">
            <v>45001.125</v>
          </cell>
          <cell r="K106" t="str">
            <v>Semanal</v>
          </cell>
          <cell r="L106" t="str">
            <v>Activo</v>
          </cell>
          <cell r="M106" t="str">
            <v>Colegio</v>
          </cell>
          <cell r="N106" t="str">
            <v>Iniciado</v>
          </cell>
          <cell r="O106">
            <v>45036.125</v>
          </cell>
          <cell r="P106"/>
          <cell r="Q106">
            <v>44986.125</v>
          </cell>
          <cell r="R106">
            <v>45291.125</v>
          </cell>
          <cell r="S106" t="str">
            <v>OSPOCE</v>
          </cell>
          <cell r="T106" t="str">
            <v>Mariela Coronel Refe</v>
          </cell>
          <cell r="U106" t="str">
            <v>20/20 T.M</v>
          </cell>
          <cell r="V106" t="str">
            <v>8:00 A 12:00 NUEVO</v>
          </cell>
          <cell r="W106" t="str">
            <v>Perturbación de la actividad y de la atención Trastornos específicos del desarrollo del habla y del lenguaje</v>
          </cell>
          <cell r="X106" t="str">
            <v>Instituto Gustavo Adolfo Becquer - Mataderos</v>
          </cell>
        </row>
        <row r="107">
          <cell r="C107">
            <v>52665971</v>
          </cell>
          <cell r="D107">
            <v>41148</v>
          </cell>
          <cell r="E107">
            <v>11</v>
          </cell>
          <cell r="F107">
            <v>45705</v>
          </cell>
          <cell r="G107" t="str">
            <v>Integración</v>
          </cell>
          <cell r="H107">
            <v>20</v>
          </cell>
          <cell r="I107">
            <v>2023</v>
          </cell>
          <cell r="J107">
            <v>45001</v>
          </cell>
          <cell r="K107" t="str">
            <v>Semanal</v>
          </cell>
          <cell r="L107" t="str">
            <v>Activo</v>
          </cell>
          <cell r="M107" t="str">
            <v>Colegio</v>
          </cell>
          <cell r="N107" t="str">
            <v>Iniciado</v>
          </cell>
          <cell r="O107">
            <v>45013.125</v>
          </cell>
          <cell r="P107"/>
          <cell r="Q107">
            <v>44986</v>
          </cell>
          <cell r="R107">
            <v>45291</v>
          </cell>
          <cell r="S107" t="str">
            <v>OSPOCE</v>
          </cell>
          <cell r="T107" t="str">
            <v>Marisol Cecilia Gomez</v>
          </cell>
          <cell r="U107" t="str">
            <v>20/20 T.M</v>
          </cell>
          <cell r="V107" t="str">
            <v>8.00 a 12.00</v>
          </cell>
          <cell r="W107" t="str">
            <v>TGD - TRASTORNO DEL DESARROLLO DEL HABLA Y DEL LENGUAJE NO ESPECIFICADO</v>
          </cell>
          <cell r="X107" t="str">
            <v>Colegio Buenos Aires - Isidro Casanova / Jardín Los Pinitos - Isidro Casanova</v>
          </cell>
        </row>
        <row r="108">
          <cell r="C108">
            <v>56477830</v>
          </cell>
          <cell r="D108">
            <v>42909</v>
          </cell>
          <cell r="E108">
            <v>6</v>
          </cell>
          <cell r="F108">
            <v>46623</v>
          </cell>
          <cell r="G108" t="str">
            <v>Integración</v>
          </cell>
          <cell r="H108">
            <v>20</v>
          </cell>
          <cell r="I108">
            <v>2023</v>
          </cell>
          <cell r="J108">
            <v>45048.125</v>
          </cell>
          <cell r="K108" t="str">
            <v>Semanal</v>
          </cell>
          <cell r="L108" t="str">
            <v>Activo</v>
          </cell>
          <cell r="M108" t="str">
            <v>Colegio</v>
          </cell>
          <cell r="N108" t="str">
            <v>Iniciado</v>
          </cell>
          <cell r="O108">
            <v>45184</v>
          </cell>
          <cell r="P108"/>
          <cell r="Q108">
            <v>45047.125</v>
          </cell>
          <cell r="R108">
            <v>45291.125</v>
          </cell>
          <cell r="S108" t="str">
            <v>OSPOCE</v>
          </cell>
          <cell r="T108" t="str">
            <v>Sabrina Natalia Goncalves Da Silva (REFERENTE)</v>
          </cell>
          <cell r="U108" t="str">
            <v>20/20 T.M</v>
          </cell>
          <cell r="V108" t="str">
            <v>8:00 A 12:00 Parcial de 4 dias: Lunes, martes, miercoles y viernes</v>
          </cell>
          <cell r="W108" t="str">
            <v>Autismo en la níñez</v>
          </cell>
          <cell r="X108" t="str">
            <v>Colegio San Carlos Borromeo</v>
          </cell>
        </row>
        <row r="109">
          <cell r="C109">
            <v>54903383</v>
          </cell>
          <cell r="D109">
            <v>42181</v>
          </cell>
          <cell r="E109">
            <v>8</v>
          </cell>
          <cell r="F109">
            <v>44294</v>
          </cell>
          <cell r="G109" t="str">
            <v>Integración</v>
          </cell>
          <cell r="H109">
            <v>20</v>
          </cell>
          <cell r="I109">
            <v>2023</v>
          </cell>
          <cell r="J109">
            <v>45040</v>
          </cell>
          <cell r="K109" t="str">
            <v>Semanal</v>
          </cell>
          <cell r="L109" t="str">
            <v>Activo</v>
          </cell>
          <cell r="M109" t="str">
            <v>Colegio</v>
          </cell>
          <cell r="N109" t="str">
            <v>Iniciado</v>
          </cell>
          <cell r="O109">
            <v>45056.125</v>
          </cell>
          <cell r="P109"/>
          <cell r="Q109">
            <v>45017</v>
          </cell>
          <cell r="R109">
            <v>45291</v>
          </cell>
          <cell r="S109" t="str">
            <v>OSPOCE</v>
          </cell>
          <cell r="T109" t="str">
            <v>Sabrina Natalia Goncalves Da Silva (REFERENTE)</v>
          </cell>
          <cell r="U109" t="str">
            <v>20/20 T.M</v>
          </cell>
          <cell r="V109" t="str">
            <v>8:00 A 12:00</v>
          </cell>
          <cell r="W109" t="str">
            <v>TEL</v>
          </cell>
          <cell r="X109" t="str">
            <v>Colegio Domingo Savio</v>
          </cell>
        </row>
        <row r="110">
          <cell r="C110">
            <v>57426748</v>
          </cell>
          <cell r="D110">
            <v>43440</v>
          </cell>
          <cell r="E110">
            <v>4</v>
          </cell>
          <cell r="F110">
            <v>45464</v>
          </cell>
          <cell r="G110" t="str">
            <v>Integración</v>
          </cell>
          <cell r="H110">
            <v>20</v>
          </cell>
          <cell r="I110">
            <v>2023</v>
          </cell>
          <cell r="J110">
            <v>45197.125</v>
          </cell>
          <cell r="K110" t="str">
            <v>Semanal</v>
          </cell>
          <cell r="L110" t="str">
            <v>Activo</v>
          </cell>
          <cell r="M110" t="str">
            <v>Colegio</v>
          </cell>
          <cell r="N110" t="str">
            <v>Buscar</v>
          </cell>
          <cell r="O110">
            <v>45205</v>
          </cell>
          <cell r="P110"/>
          <cell r="Q110">
            <v>45200.125</v>
          </cell>
          <cell r="R110">
            <v>45291.125</v>
          </cell>
          <cell r="S110" t="str">
            <v>OSPOCE</v>
          </cell>
          <cell r="T110" t="str">
            <v>Julieta Constanza Cava</v>
          </cell>
          <cell r="U110" t="str">
            <v>20/20 T.M</v>
          </cell>
          <cell r="V110" t="str">
            <v>lunes a viernes de 8 a 11.45 hs.</v>
          </cell>
          <cell r="W110" t="str">
            <v>Autismo</v>
          </cell>
          <cell r="X110" t="str">
            <v>Jardín De Infantes Nº 901 Rosario Vera Peñaloza</v>
          </cell>
        </row>
        <row r="111">
          <cell r="C111">
            <v>95894970</v>
          </cell>
          <cell r="D111">
            <v>42820</v>
          </cell>
          <cell r="E111">
            <v>6</v>
          </cell>
          <cell r="F111">
            <v>46721</v>
          </cell>
          <cell r="G111" t="str">
            <v>Integración</v>
          </cell>
          <cell r="H111">
            <v>20</v>
          </cell>
          <cell r="I111">
            <v>2023</v>
          </cell>
          <cell r="J111">
            <v>45036.125</v>
          </cell>
          <cell r="K111" t="str">
            <v>Semanal</v>
          </cell>
          <cell r="L111" t="str">
            <v>Activo</v>
          </cell>
          <cell r="M111" t="str">
            <v>Colegio</v>
          </cell>
          <cell r="N111" t="str">
            <v>Iniciado</v>
          </cell>
          <cell r="O111">
            <v>45146.125</v>
          </cell>
          <cell r="P111"/>
          <cell r="Q111">
            <v>45017.125</v>
          </cell>
          <cell r="R111">
            <v>45291.125</v>
          </cell>
          <cell r="S111" t="str">
            <v>OSPOCE</v>
          </cell>
          <cell r="T111" t="str">
            <v>Erika Daniela Carmen Brito</v>
          </cell>
          <cell r="U111" t="str">
            <v>20/20 T.M</v>
          </cell>
          <cell r="V111" t="str">
            <v>de lunes a viernes 8:00 A 12:00</v>
          </cell>
          <cell r="W111" t="str">
            <v>Retraso mental leve. Trastorno del desarrollo de las habilidades escolares, no especificado. Trastorno del desarrollo del habla y del lenguaje no especificado. Trastorno hipercinéticos.</v>
          </cell>
          <cell r="X111" t="str">
            <v>ESCUELA EGB Nº62 "ANTARTIDA ARGENTINA"</v>
          </cell>
        </row>
        <row r="112">
          <cell r="C112">
            <v>56337838</v>
          </cell>
          <cell r="D112">
            <v>43051</v>
          </cell>
          <cell r="E112">
            <v>5</v>
          </cell>
          <cell r="F112">
            <v>46791</v>
          </cell>
          <cell r="G112" t="str">
            <v>Integración</v>
          </cell>
          <cell r="H112">
            <v>20</v>
          </cell>
          <cell r="I112">
            <v>2023</v>
          </cell>
          <cell r="J112">
            <v>45205.125</v>
          </cell>
          <cell r="K112" t="str">
            <v>Semanal</v>
          </cell>
          <cell r="L112" t="str">
            <v>Activo</v>
          </cell>
          <cell r="M112" t="str">
            <v>Colegio</v>
          </cell>
          <cell r="N112" t="str">
            <v>En Proceso</v>
          </cell>
          <cell r="O112"/>
          <cell r="P112"/>
          <cell r="Q112">
            <v>45200.125</v>
          </cell>
          <cell r="R112">
            <v>45291.125</v>
          </cell>
          <cell r="S112" t="str">
            <v>OSPOCE</v>
          </cell>
          <cell r="T112" t="str">
            <v>Ma. Florencia Lafuente (refe)</v>
          </cell>
          <cell r="U112" t="str">
            <v>20/20 T.T</v>
          </cell>
          <cell r="V112" t="str">
            <v>Lunes a viernes de 13 a 17 hs.- NUEVO</v>
          </cell>
          <cell r="W112" t="str">
            <v>Trastornos específicos del desarrollo del habla y del lenguaje.- Trastornos de la conducta.-</v>
          </cell>
          <cell r="X112" t="str">
            <v>Instituto Del Libertador</v>
          </cell>
        </row>
        <row r="113">
          <cell r="C113">
            <v>56937820</v>
          </cell>
          <cell r="D113">
            <v>43195</v>
          </cell>
          <cell r="E113">
            <v>5</v>
          </cell>
          <cell r="F113"/>
          <cell r="G113" t="str">
            <v>Integración</v>
          </cell>
          <cell r="H113">
            <v>20</v>
          </cell>
          <cell r="I113">
            <v>2023</v>
          </cell>
          <cell r="J113">
            <v>44970.125</v>
          </cell>
          <cell r="K113" t="str">
            <v>Semanal</v>
          </cell>
          <cell r="L113" t="str">
            <v>Activo</v>
          </cell>
          <cell r="M113" t="str">
            <v>Colegio</v>
          </cell>
          <cell r="N113" t="str">
            <v>Iniciado</v>
          </cell>
          <cell r="O113">
            <v>44986.125</v>
          </cell>
          <cell r="P113"/>
          <cell r="Q113">
            <v>44986.125</v>
          </cell>
          <cell r="R113">
            <v>45291.125</v>
          </cell>
          <cell r="S113" t="str">
            <v>OSPOCE</v>
          </cell>
          <cell r="T113" t="str">
            <v>Lara Mariel Lezcano</v>
          </cell>
          <cell r="U113" t="str">
            <v>20/20 T.T</v>
          </cell>
          <cell r="V113" t="str">
            <v>13:00 A 17:00 (Chequear horario) / NUEVO</v>
          </cell>
          <cell r="W113" t="str">
            <v>Autismo en la níñez</v>
          </cell>
          <cell r="X113" t="str">
            <v>Casita Bruzzone</v>
          </cell>
        </row>
        <row r="114">
          <cell r="C114">
            <v>57518978</v>
          </cell>
          <cell r="D114">
            <v>43491</v>
          </cell>
          <cell r="E114">
            <v>4</v>
          </cell>
          <cell r="F114">
            <v>45362</v>
          </cell>
          <cell r="G114" t="str">
            <v>Integración</v>
          </cell>
          <cell r="H114">
            <v>20</v>
          </cell>
          <cell r="I114">
            <v>2023</v>
          </cell>
          <cell r="J114">
            <v>44980.125</v>
          </cell>
          <cell r="K114" t="str">
            <v>Semanal</v>
          </cell>
          <cell r="L114" t="str">
            <v>Activo</v>
          </cell>
          <cell r="M114" t="str">
            <v>Colegio</v>
          </cell>
          <cell r="N114" t="str">
            <v>Iniciado</v>
          </cell>
          <cell r="O114">
            <v>44986.125</v>
          </cell>
          <cell r="P114"/>
          <cell r="Q114">
            <v>44986.125</v>
          </cell>
          <cell r="R114">
            <v>45291.125</v>
          </cell>
          <cell r="S114" t="str">
            <v>OSPOCE</v>
          </cell>
          <cell r="T114" t="str">
            <v>Rodrigo Nahuel Sozzi (refe)</v>
          </cell>
          <cell r="U114" t="str">
            <v>20/20 T.T</v>
          </cell>
          <cell r="V114" t="str">
            <v>13:00 A 17:00 NUEVO</v>
          </cell>
          <cell r="W114" t="str">
            <v>TGD</v>
          </cell>
          <cell r="X114" t="str">
            <v>Jardin de Infantes 922 Isabel Pallamay</v>
          </cell>
        </row>
        <row r="115">
          <cell r="C115">
            <v>52979805</v>
          </cell>
          <cell r="D115">
            <v>41304</v>
          </cell>
          <cell r="E115">
            <v>10</v>
          </cell>
          <cell r="F115">
            <v>45230</v>
          </cell>
          <cell r="G115" t="str">
            <v>Integración</v>
          </cell>
          <cell r="H115">
            <v>20</v>
          </cell>
          <cell r="I115">
            <v>2023</v>
          </cell>
          <cell r="J115">
            <v>45015</v>
          </cell>
          <cell r="K115" t="str">
            <v>Semanal</v>
          </cell>
          <cell r="L115" t="str">
            <v>Activo</v>
          </cell>
          <cell r="M115" t="str">
            <v>Colegio</v>
          </cell>
          <cell r="N115" t="str">
            <v>Iniciado</v>
          </cell>
          <cell r="O115">
            <v>45019.125</v>
          </cell>
          <cell r="P115"/>
          <cell r="Q115">
            <v>44986</v>
          </cell>
          <cell r="R115">
            <v>45291</v>
          </cell>
          <cell r="S115" t="str">
            <v>OSPOCE</v>
          </cell>
          <cell r="T115" t="str">
            <v>Natalia Cecilia Paira</v>
          </cell>
          <cell r="U115" t="str">
            <v>20/20 T.M</v>
          </cell>
          <cell r="V115" t="str">
            <v>8:00 A 12:00 (Chequear horario 2023) No hay AA</v>
          </cell>
          <cell r="W115" t="str">
            <v>TEA</v>
          </cell>
          <cell r="X115" t="str">
            <v>Casa Salesiana Santa Isabel</v>
          </cell>
        </row>
        <row r="116">
          <cell r="C116">
            <v>52440515</v>
          </cell>
          <cell r="D116">
            <v>41010</v>
          </cell>
          <cell r="E116">
            <v>11</v>
          </cell>
          <cell r="F116"/>
          <cell r="G116" t="str">
            <v>Integración</v>
          </cell>
          <cell r="H116">
            <v>20</v>
          </cell>
          <cell r="I116">
            <v>2023</v>
          </cell>
          <cell r="J116">
            <v>44984.125</v>
          </cell>
          <cell r="K116" t="str">
            <v>Semanal</v>
          </cell>
          <cell r="L116" t="str">
            <v>Activo</v>
          </cell>
          <cell r="M116" t="str">
            <v>Colegio</v>
          </cell>
          <cell r="N116" t="str">
            <v>Iniciado</v>
          </cell>
          <cell r="O116">
            <v>44984.125</v>
          </cell>
          <cell r="P116"/>
          <cell r="Q116">
            <v>44986.125</v>
          </cell>
          <cell r="R116">
            <v>45291.125</v>
          </cell>
          <cell r="S116" t="str">
            <v>OSPOCE</v>
          </cell>
          <cell r="T116" t="str">
            <v>Maria Florencia Aschei</v>
          </cell>
          <cell r="U116" t="str">
            <v>20/20 T.M</v>
          </cell>
          <cell r="V116" t="str">
            <v>8:00 A 12:00 NUEVO</v>
          </cell>
          <cell r="W116" t="str">
            <v>Autismo</v>
          </cell>
          <cell r="X116" t="str">
            <v>Instituto Valle Grande</v>
          </cell>
        </row>
        <row r="117">
          <cell r="C117">
            <v>48246469</v>
          </cell>
          <cell r="D117">
            <v>40873</v>
          </cell>
          <cell r="E117">
            <v>11</v>
          </cell>
          <cell r="F117">
            <v>44784</v>
          </cell>
          <cell r="G117" t="str">
            <v>Integración</v>
          </cell>
          <cell r="H117">
            <v>20</v>
          </cell>
          <cell r="I117">
            <v>2023</v>
          </cell>
          <cell r="J117">
            <v>45013</v>
          </cell>
          <cell r="K117" t="str">
            <v>Semanal</v>
          </cell>
          <cell r="L117" t="str">
            <v>Activo</v>
          </cell>
          <cell r="M117" t="str">
            <v>Colegio</v>
          </cell>
          <cell r="N117" t="str">
            <v>Iniciado</v>
          </cell>
          <cell r="O117">
            <v>45048.125</v>
          </cell>
          <cell r="P117"/>
          <cell r="Q117">
            <v>44986</v>
          </cell>
          <cell r="R117">
            <v>45077</v>
          </cell>
          <cell r="S117" t="str">
            <v>OSPOCE</v>
          </cell>
          <cell r="T117" t="str">
            <v>Romina Sossa Castel</v>
          </cell>
          <cell r="U117" t="str">
            <v>20/20 T.M</v>
          </cell>
          <cell r="V117" t="str">
            <v>8:00 a 12:00</v>
          </cell>
          <cell r="W117" t="str">
            <v>Autismo en la niñez. Trastornos específicos del desarrollo del habla y del lenguaje. Otros trastornos de la conducta.</v>
          </cell>
          <cell r="X117" t="str">
            <v>E.E.S. N° 31 - Gerli (Escuela Raul Alfonsin)</v>
          </cell>
        </row>
        <row r="118">
          <cell r="C118">
            <v>57217371</v>
          </cell>
          <cell r="D118">
            <v>43334</v>
          </cell>
          <cell r="E118">
            <v>5</v>
          </cell>
          <cell r="F118">
            <v>45459</v>
          </cell>
          <cell r="G118" t="str">
            <v>Integración</v>
          </cell>
          <cell r="H118">
            <v>20</v>
          </cell>
          <cell r="I118">
            <v>2023</v>
          </cell>
          <cell r="J118">
            <v>44986.125</v>
          </cell>
          <cell r="K118" t="str">
            <v>Semanal</v>
          </cell>
          <cell r="L118" t="str">
            <v>Activo</v>
          </cell>
          <cell r="M118" t="str">
            <v>Colegio</v>
          </cell>
          <cell r="N118" t="str">
            <v>Iniciado</v>
          </cell>
          <cell r="O118">
            <v>45173</v>
          </cell>
          <cell r="P118"/>
          <cell r="Q118">
            <v>44986.125</v>
          </cell>
          <cell r="R118">
            <v>45077.125</v>
          </cell>
          <cell r="S118" t="str">
            <v>OSPOCE</v>
          </cell>
          <cell r="T118" t="str">
            <v>Maria Florencia Aschei</v>
          </cell>
          <cell r="U118" t="str">
            <v>20/20 T.T</v>
          </cell>
          <cell r="V118" t="str">
            <v>13:30 A 16:50 de lunes a viernes</v>
          </cell>
          <cell r="W118" t="str">
            <v>TGD - TEA - TRASTORNO DEL HABLA Y DEL LENGUAJE</v>
          </cell>
          <cell r="X118" t="str">
            <v>Jardin de Infantes - Hogar San Rafael</v>
          </cell>
        </row>
        <row r="119">
          <cell r="C119">
            <v>56789904</v>
          </cell>
          <cell r="D119">
            <v>43111</v>
          </cell>
          <cell r="E119">
            <v>5</v>
          </cell>
          <cell r="F119">
            <v>46344</v>
          </cell>
          <cell r="G119" t="str">
            <v>Integración</v>
          </cell>
          <cell r="H119">
            <v>20</v>
          </cell>
          <cell r="I119">
            <v>2023</v>
          </cell>
          <cell r="J119">
            <v>45061.125</v>
          </cell>
          <cell r="K119" t="str">
            <v>Semanal</v>
          </cell>
          <cell r="L119" t="str">
            <v>Activo</v>
          </cell>
          <cell r="M119" t="str">
            <v>Colegio</v>
          </cell>
          <cell r="N119" t="str">
            <v>Iniciado</v>
          </cell>
          <cell r="O119">
            <v>45079.125</v>
          </cell>
          <cell r="P119"/>
          <cell r="Q119">
            <v>45047.125</v>
          </cell>
          <cell r="R119">
            <v>45291.125</v>
          </cell>
          <cell r="S119" t="str">
            <v>OSPOCE</v>
          </cell>
          <cell r="T119" t="str">
            <v>Lara Mariel Lezcano</v>
          </cell>
          <cell r="U119" t="str">
            <v>20/20 T.M</v>
          </cell>
          <cell r="V119" t="str">
            <v>8:00 A 12:00 (Chequear horario ) no hay AA / NUEVO</v>
          </cell>
          <cell r="W119" t="str">
            <v>Autismo en la níñez</v>
          </cell>
          <cell r="X119" t="str">
            <v>Jardín de Infantes Inti Huasi</v>
          </cell>
        </row>
        <row r="120">
          <cell r="C120">
            <v>53415796</v>
          </cell>
          <cell r="D120">
            <v>41499</v>
          </cell>
          <cell r="E120">
            <v>10</v>
          </cell>
          <cell r="F120">
            <v>44238</v>
          </cell>
          <cell r="G120" t="str">
            <v>Integración</v>
          </cell>
          <cell r="H120">
            <v>20</v>
          </cell>
          <cell r="I120">
            <v>2023</v>
          </cell>
          <cell r="J120">
            <v>44999</v>
          </cell>
          <cell r="K120" t="str">
            <v>Semanal</v>
          </cell>
          <cell r="L120" t="str">
            <v>Activo</v>
          </cell>
          <cell r="M120" t="str">
            <v>Colegio</v>
          </cell>
          <cell r="N120" t="str">
            <v>Iniciado</v>
          </cell>
          <cell r="O120">
            <v>45001.125</v>
          </cell>
          <cell r="P120"/>
          <cell r="Q120">
            <v>44986</v>
          </cell>
          <cell r="R120">
            <v>45291</v>
          </cell>
          <cell r="S120" t="str">
            <v>OSPOCE</v>
          </cell>
          <cell r="T120" t="str">
            <v>Julieta Constanza Cava</v>
          </cell>
          <cell r="U120" t="str">
            <v>20/20 T.T</v>
          </cell>
          <cell r="V120" t="str">
            <v>13:00 A 17:00</v>
          </cell>
          <cell r="W120" t="str">
            <v>AME tipo 3</v>
          </cell>
          <cell r="X120" t="str">
            <v>Colegio Sagrada Familia - Billinghurst</v>
          </cell>
        </row>
        <row r="121">
          <cell r="C121">
            <v>54999125</v>
          </cell>
          <cell r="D121">
            <v>42226</v>
          </cell>
          <cell r="E121">
            <v>8</v>
          </cell>
          <cell r="F121">
            <v>46097</v>
          </cell>
          <cell r="G121" t="str">
            <v>Integración</v>
          </cell>
          <cell r="H121">
            <v>20</v>
          </cell>
          <cell r="I121">
            <v>2023</v>
          </cell>
          <cell r="J121">
            <v>44901.25</v>
          </cell>
          <cell r="K121" t="str">
            <v>Semanal</v>
          </cell>
          <cell r="L121" t="str">
            <v>Activo</v>
          </cell>
          <cell r="M121" t="str">
            <v>Colegio</v>
          </cell>
          <cell r="N121" t="str">
            <v>Iniciado</v>
          </cell>
          <cell r="O121">
            <v>45217</v>
          </cell>
          <cell r="P121"/>
          <cell r="Q121">
            <v>44986.125</v>
          </cell>
          <cell r="R121">
            <v>45046.125</v>
          </cell>
          <cell r="S121" t="str">
            <v>OSPOCE</v>
          </cell>
          <cell r="T121" t="str">
            <v>Ana Laura Baena (refe)</v>
          </cell>
          <cell r="U121" t="str">
            <v>20/20 T.M</v>
          </cell>
          <cell r="V121" t="str">
            <v>martes a viernes 7:30 a 12:15.</v>
          </cell>
          <cell r="W121" t="str">
            <v>Trastorno mental</v>
          </cell>
          <cell r="X121" t="str">
            <v>Instituto Santa Felicitas de San Vicente de Paul</v>
          </cell>
        </row>
        <row r="122">
          <cell r="C122">
            <v>55941049</v>
          </cell>
          <cell r="D122">
            <v>42683</v>
          </cell>
          <cell r="E122">
            <v>6</v>
          </cell>
          <cell r="F122">
            <v>45583</v>
          </cell>
          <cell r="G122" t="str">
            <v>Integración</v>
          </cell>
          <cell r="H122">
            <v>20</v>
          </cell>
          <cell r="I122">
            <v>2023</v>
          </cell>
          <cell r="J122">
            <v>45042</v>
          </cell>
          <cell r="K122" t="str">
            <v>Semanal</v>
          </cell>
          <cell r="L122" t="str">
            <v>Activo</v>
          </cell>
          <cell r="M122" t="str">
            <v>Colegio</v>
          </cell>
          <cell r="N122" t="str">
            <v>En Proceso</v>
          </cell>
          <cell r="O122"/>
          <cell r="P122"/>
          <cell r="Q122">
            <v>45017</v>
          </cell>
          <cell r="R122">
            <v>45107</v>
          </cell>
          <cell r="S122" t="str">
            <v>OSPOCE</v>
          </cell>
          <cell r="T122" t="str">
            <v>Vanesa Andrea Medina Refe</v>
          </cell>
          <cell r="U122" t="str">
            <v>20/20 T.M</v>
          </cell>
          <cell r="V122" t="str">
            <v>8:00 A 12:00 (Chequear horario 2023) no hay AA</v>
          </cell>
          <cell r="W122" t="str">
            <v>TEA</v>
          </cell>
          <cell r="X122" t="str">
            <v>ESCUELA EGB Nº13 "TTE. BENJAMIN MATIENZO"</v>
          </cell>
        </row>
        <row r="123">
          <cell r="C123">
            <v>57816377</v>
          </cell>
          <cell r="D123">
            <v>43634</v>
          </cell>
          <cell r="E123">
            <v>4</v>
          </cell>
          <cell r="F123">
            <v>45956</v>
          </cell>
          <cell r="G123" t="str">
            <v>Integración</v>
          </cell>
          <cell r="H123">
            <v>20</v>
          </cell>
          <cell r="I123">
            <v>2023</v>
          </cell>
          <cell r="J123">
            <v>44967.125</v>
          </cell>
          <cell r="K123" t="str">
            <v>Semanal</v>
          </cell>
          <cell r="L123" t="str">
            <v>Activo</v>
          </cell>
          <cell r="M123" t="str">
            <v>Colegio</v>
          </cell>
          <cell r="N123" t="str">
            <v>Iniciado</v>
          </cell>
          <cell r="O123">
            <v>45121</v>
          </cell>
          <cell r="P123"/>
          <cell r="Q123">
            <v>44986.125</v>
          </cell>
          <cell r="R123">
            <v>45291.125</v>
          </cell>
          <cell r="S123" t="str">
            <v>OSPOCE</v>
          </cell>
          <cell r="T123" t="str">
            <v>Mariela Coronel Refe</v>
          </cell>
          <cell r="U123" t="str">
            <v>20/20 T.M</v>
          </cell>
          <cell r="V123" t="str">
            <v>9:00 a 12.30 de lunes a viernes ( a partir del 1ero de julio)</v>
          </cell>
          <cell r="W123" t="str">
            <v>Autismo en la niñez Trastornos especificos del desarrollo del habla y del lenguaje Retardo del desarrollo</v>
          </cell>
          <cell r="X123" t="str">
            <v>Jardín Integral N°9 distrito 20</v>
          </cell>
        </row>
        <row r="124">
          <cell r="C124">
            <v>57922194</v>
          </cell>
          <cell r="D124">
            <v>43691</v>
          </cell>
          <cell r="E124">
            <v>4</v>
          </cell>
          <cell r="F124"/>
          <cell r="G124" t="str">
            <v>Integración</v>
          </cell>
          <cell r="H124">
            <v>20</v>
          </cell>
          <cell r="I124">
            <v>2023</v>
          </cell>
          <cell r="J124">
            <v>44980.125</v>
          </cell>
          <cell r="K124" t="str">
            <v>Semanal</v>
          </cell>
          <cell r="L124" t="str">
            <v>Activo</v>
          </cell>
          <cell r="M124" t="str">
            <v>Colegio</v>
          </cell>
          <cell r="N124" t="str">
            <v>Buscar</v>
          </cell>
          <cell r="O124"/>
          <cell r="P124"/>
          <cell r="Q124">
            <v>44986.125</v>
          </cell>
          <cell r="R124">
            <v>45291.125</v>
          </cell>
          <cell r="S124" t="str">
            <v>OSPOCE</v>
          </cell>
          <cell r="T124" t="str">
            <v>Sonia Schwengber (refe)</v>
          </cell>
          <cell r="U124" t="str">
            <v>20/20 T.M</v>
          </cell>
          <cell r="V124" t="str">
            <v>(8.45 a 12.40)</v>
          </cell>
          <cell r="W124" t="str">
            <v>Trastorno del lenguaje expresivo Trastorno de la recepción del lenguaje Perturbación de la actividad y de la atención</v>
          </cell>
          <cell r="X124" t="str">
            <v>Escuela N° 2 DE N° 3 - Mane Bernardo</v>
          </cell>
        </row>
        <row r="125">
          <cell r="C125">
            <v>57922194</v>
          </cell>
          <cell r="D125">
            <v>43691</v>
          </cell>
          <cell r="E125">
            <v>4</v>
          </cell>
          <cell r="F125"/>
          <cell r="G125" t="str">
            <v>Integración</v>
          </cell>
          <cell r="H125">
            <v>20</v>
          </cell>
          <cell r="I125">
            <v>2023</v>
          </cell>
          <cell r="J125">
            <v>44980.125</v>
          </cell>
          <cell r="K125" t="str">
            <v>Semanal</v>
          </cell>
          <cell r="L125" t="str">
            <v>Activo</v>
          </cell>
          <cell r="M125" t="str">
            <v>Colegio</v>
          </cell>
          <cell r="N125" t="str">
            <v>Iniciado</v>
          </cell>
          <cell r="O125">
            <v>45110.125</v>
          </cell>
          <cell r="P125"/>
          <cell r="Q125">
            <v>44986.125</v>
          </cell>
          <cell r="R125">
            <v>45291.125</v>
          </cell>
          <cell r="S125" t="str">
            <v>OSPOCE</v>
          </cell>
          <cell r="T125" t="str">
            <v>Sonia Schwengber (refe)</v>
          </cell>
          <cell r="U125" t="str">
            <v>20/20 T.M</v>
          </cell>
          <cell r="V125" t="str">
            <v>(8.45 a 12.40) Parcial de tres dias, Lunes, miercoles y viernes</v>
          </cell>
          <cell r="W125" t="str">
            <v>Trastorno del lenguaje expresivo Trastorno de la recepción del lenguaje Perturbación de la actividad y de la atención</v>
          </cell>
          <cell r="X125" t="str">
            <v>Escuela N° 2 DE N° 3 - Mane Bernardo</v>
          </cell>
        </row>
        <row r="126">
          <cell r="C126">
            <v>58493443</v>
          </cell>
          <cell r="D126">
            <v>43895</v>
          </cell>
          <cell r="E126">
            <v>3</v>
          </cell>
          <cell r="F126"/>
          <cell r="G126" t="str">
            <v>Integración</v>
          </cell>
          <cell r="H126">
            <v>20</v>
          </cell>
          <cell r="I126">
            <v>2023</v>
          </cell>
          <cell r="J126">
            <v>44945.125</v>
          </cell>
          <cell r="K126" t="str">
            <v>Semanal</v>
          </cell>
          <cell r="L126" t="str">
            <v>Activo</v>
          </cell>
          <cell r="M126" t="str">
            <v>Colegio</v>
          </cell>
          <cell r="N126" t="str">
            <v>Iniciado</v>
          </cell>
          <cell r="O126">
            <v>45173</v>
          </cell>
          <cell r="P126"/>
          <cell r="Q126">
            <v>44986.125</v>
          </cell>
          <cell r="R126">
            <v>45291.125</v>
          </cell>
          <cell r="S126" t="str">
            <v>OSPOCE - CEMIC</v>
          </cell>
          <cell r="T126" t="str">
            <v>Hernan Gallardo (refe)</v>
          </cell>
          <cell r="U126" t="str">
            <v>20/20 T.M</v>
          </cell>
          <cell r="V126" t="str">
            <v>9:00 a 12:20 NUEVO</v>
          </cell>
          <cell r="W126" t="str">
            <v>Retraso global del desarrollo</v>
          </cell>
          <cell r="X126" t="str">
            <v>Colegio Michael Ham</v>
          </cell>
        </row>
        <row r="127"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</row>
        <row r="128"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</row>
        <row r="129"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</row>
        <row r="130"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</row>
        <row r="131"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</row>
        <row r="132"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</row>
        <row r="133"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</row>
        <row r="134"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</row>
        <row r="135"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</row>
        <row r="136"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</row>
        <row r="137"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</row>
        <row r="138"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</row>
        <row r="139"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</row>
        <row r="140"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</row>
        <row r="141"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</row>
        <row r="142"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</row>
        <row r="143"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</row>
        <row r="144"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</row>
        <row r="145"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</row>
        <row r="146"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</row>
        <row r="147"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</row>
        <row r="148"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</row>
        <row r="149"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</row>
        <row r="150"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</row>
        <row r="151"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</row>
        <row r="152"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</row>
        <row r="153"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</row>
        <row r="154"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</row>
        <row r="155"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</row>
        <row r="156"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</row>
        <row r="157"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</row>
        <row r="158"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</row>
        <row r="159"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</row>
        <row r="160"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</row>
        <row r="161"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</row>
        <row r="162"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</row>
        <row r="163"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</row>
        <row r="164"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</row>
        <row r="165"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</row>
        <row r="166"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</row>
        <row r="167"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</row>
        <row r="168"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</row>
        <row r="169"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</row>
        <row r="170"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</row>
        <row r="171"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</row>
        <row r="172"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</row>
        <row r="173"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</row>
        <row r="174"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</row>
        <row r="175"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</row>
        <row r="176"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</row>
        <row r="177"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</row>
        <row r="178"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</row>
        <row r="179"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</row>
        <row r="180"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</row>
        <row r="181"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</row>
        <row r="182"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</row>
        <row r="183"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</row>
        <row r="184"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 correspondencia "/>
      <sheetName val="CF 2024 "/>
    </sheetNames>
    <sheetDataSet>
      <sheetData sheetId="0"/>
      <sheetData sheetId="1">
        <row r="1">
          <cell r="D1" t="str">
            <v>DNI</v>
          </cell>
        </row>
        <row r="2">
          <cell r="D2">
            <v>49959667</v>
          </cell>
        </row>
        <row r="3">
          <cell r="D3">
            <v>50258295</v>
          </cell>
        </row>
        <row r="4">
          <cell r="D4">
            <v>52451789</v>
          </cell>
        </row>
        <row r="5">
          <cell r="D5">
            <v>46990661</v>
          </cell>
        </row>
        <row r="6">
          <cell r="D6">
            <v>54303820</v>
          </cell>
        </row>
        <row r="7">
          <cell r="D7">
            <v>52592558</v>
          </cell>
        </row>
        <row r="8">
          <cell r="D8">
            <v>52663894</v>
          </cell>
        </row>
        <row r="9">
          <cell r="D9">
            <v>53597627</v>
          </cell>
        </row>
        <row r="10">
          <cell r="D10">
            <v>51264622</v>
          </cell>
        </row>
        <row r="11">
          <cell r="D11">
            <v>53466991</v>
          </cell>
        </row>
        <row r="12">
          <cell r="D12">
            <v>54271216</v>
          </cell>
        </row>
        <row r="13">
          <cell r="D13">
            <v>51268600</v>
          </cell>
        </row>
        <row r="14">
          <cell r="D14">
            <v>52979805</v>
          </cell>
        </row>
        <row r="15">
          <cell r="D15">
            <v>46214177</v>
          </cell>
        </row>
        <row r="16">
          <cell r="D16">
            <v>49120672</v>
          </cell>
        </row>
        <row r="17">
          <cell r="D17">
            <v>53695152</v>
          </cell>
        </row>
        <row r="18">
          <cell r="D18">
            <v>53442626</v>
          </cell>
        </row>
        <row r="19">
          <cell r="D19">
            <v>48384751</v>
          </cell>
        </row>
        <row r="20">
          <cell r="D20">
            <v>48246469</v>
          </cell>
        </row>
        <row r="21">
          <cell r="D21">
            <v>52698026</v>
          </cell>
        </row>
        <row r="22">
          <cell r="D22">
            <v>54301551</v>
          </cell>
        </row>
        <row r="23">
          <cell r="D23">
            <v>53890086</v>
          </cell>
        </row>
        <row r="24">
          <cell r="D24">
            <v>51125809</v>
          </cell>
        </row>
        <row r="25">
          <cell r="D25">
            <v>54624122</v>
          </cell>
        </row>
        <row r="26">
          <cell r="D26">
            <v>52665971</v>
          </cell>
        </row>
        <row r="27">
          <cell r="D27">
            <v>53415796</v>
          </cell>
        </row>
        <row r="28">
          <cell r="D28">
            <v>52455054</v>
          </cell>
        </row>
        <row r="29">
          <cell r="D29">
            <v>52697083</v>
          </cell>
        </row>
        <row r="30">
          <cell r="D30">
            <v>52434167</v>
          </cell>
        </row>
        <row r="31">
          <cell r="D31">
            <v>49588894</v>
          </cell>
        </row>
        <row r="32">
          <cell r="D32">
            <v>54903383</v>
          </cell>
        </row>
        <row r="33">
          <cell r="D33">
            <v>53244523</v>
          </cell>
        </row>
        <row r="34">
          <cell r="D34">
            <v>53987291</v>
          </cell>
        </row>
        <row r="35">
          <cell r="D35">
            <v>51221551</v>
          </cell>
        </row>
        <row r="36">
          <cell r="D36">
            <v>55423699</v>
          </cell>
        </row>
        <row r="37">
          <cell r="D37">
            <v>54999125</v>
          </cell>
        </row>
        <row r="38">
          <cell r="D38">
            <v>54999125</v>
          </cell>
        </row>
        <row r="39">
          <cell r="D39">
            <v>55941049</v>
          </cell>
        </row>
        <row r="40">
          <cell r="D40">
            <v>56417154</v>
          </cell>
        </row>
        <row r="41">
          <cell r="D41">
            <v>57217698</v>
          </cell>
        </row>
        <row r="42">
          <cell r="D42">
            <v>52697083</v>
          </cell>
        </row>
        <row r="43">
          <cell r="D43">
            <v>57816377</v>
          </cell>
        </row>
        <row r="44">
          <cell r="D44">
            <v>49764070</v>
          </cell>
        </row>
        <row r="45">
          <cell r="D45">
            <v>55071847</v>
          </cell>
        </row>
        <row r="46">
          <cell r="D46">
            <v>56859791</v>
          </cell>
        </row>
        <row r="47">
          <cell r="D47">
            <v>54671876</v>
          </cell>
        </row>
        <row r="48">
          <cell r="D48">
            <v>50886237</v>
          </cell>
        </row>
        <row r="49">
          <cell r="D49">
            <v>55483316</v>
          </cell>
        </row>
        <row r="50">
          <cell r="D50">
            <v>55563507</v>
          </cell>
        </row>
        <row r="51">
          <cell r="D51">
            <v>55606884</v>
          </cell>
        </row>
        <row r="52">
          <cell r="D52">
            <v>56667892</v>
          </cell>
        </row>
        <row r="53">
          <cell r="D53">
            <v>57586640</v>
          </cell>
        </row>
        <row r="54">
          <cell r="D54">
            <v>55344677</v>
          </cell>
        </row>
        <row r="55">
          <cell r="D55">
            <v>56348708</v>
          </cell>
        </row>
        <row r="56">
          <cell r="D56">
            <v>56556624</v>
          </cell>
        </row>
        <row r="57">
          <cell r="D57">
            <v>56948554</v>
          </cell>
        </row>
        <row r="58">
          <cell r="D58">
            <v>57246916</v>
          </cell>
        </row>
        <row r="59">
          <cell r="D59">
            <v>54912362</v>
          </cell>
        </row>
        <row r="60">
          <cell r="D60">
            <v>56937820</v>
          </cell>
        </row>
        <row r="61">
          <cell r="D61">
            <v>57518978</v>
          </cell>
        </row>
        <row r="62">
          <cell r="D62">
            <v>53678389</v>
          </cell>
        </row>
        <row r="63">
          <cell r="D63">
            <v>57093637</v>
          </cell>
        </row>
        <row r="64">
          <cell r="D64">
            <v>57091780</v>
          </cell>
        </row>
        <row r="65">
          <cell r="D65">
            <v>55818805</v>
          </cell>
        </row>
        <row r="66">
          <cell r="D66">
            <v>55738087</v>
          </cell>
        </row>
        <row r="67">
          <cell r="D67">
            <v>53981426</v>
          </cell>
        </row>
        <row r="68">
          <cell r="D68">
            <v>57640712</v>
          </cell>
        </row>
        <row r="69">
          <cell r="D69">
            <v>55478845</v>
          </cell>
        </row>
        <row r="70">
          <cell r="D70">
            <v>56948422</v>
          </cell>
        </row>
        <row r="71">
          <cell r="D71">
            <v>52855347</v>
          </cell>
        </row>
        <row r="72">
          <cell r="D72">
            <v>58372650</v>
          </cell>
        </row>
        <row r="73">
          <cell r="D73">
            <v>57217371</v>
          </cell>
        </row>
        <row r="74">
          <cell r="D74">
            <v>54700730</v>
          </cell>
        </row>
        <row r="75">
          <cell r="D75">
            <v>55194741</v>
          </cell>
        </row>
        <row r="76">
          <cell r="D76">
            <v>55577858</v>
          </cell>
        </row>
        <row r="77">
          <cell r="D77">
            <v>58493443</v>
          </cell>
        </row>
        <row r="78">
          <cell r="D78">
            <v>52440515</v>
          </cell>
        </row>
        <row r="79">
          <cell r="D79">
            <v>51068870</v>
          </cell>
        </row>
        <row r="80">
          <cell r="D80">
            <v>57747898</v>
          </cell>
        </row>
        <row r="81">
          <cell r="D81">
            <v>54974940</v>
          </cell>
        </row>
        <row r="82">
          <cell r="D82">
            <v>50702409</v>
          </cell>
        </row>
        <row r="83">
          <cell r="D83">
            <v>57093657</v>
          </cell>
        </row>
        <row r="84">
          <cell r="D84">
            <v>55958620</v>
          </cell>
        </row>
        <row r="85">
          <cell r="D85">
            <v>57516245</v>
          </cell>
        </row>
        <row r="86">
          <cell r="D86">
            <v>55582032</v>
          </cell>
        </row>
        <row r="87">
          <cell r="D87">
            <v>52010880</v>
          </cell>
        </row>
        <row r="88">
          <cell r="D88">
            <v>54958893</v>
          </cell>
        </row>
        <row r="89">
          <cell r="D89">
            <v>56725532</v>
          </cell>
        </row>
        <row r="90">
          <cell r="D90">
            <v>56500335</v>
          </cell>
        </row>
        <row r="91">
          <cell r="D91">
            <v>56477830</v>
          </cell>
        </row>
        <row r="92">
          <cell r="D92">
            <v>57422269</v>
          </cell>
        </row>
        <row r="93">
          <cell r="D93">
            <v>55989977</v>
          </cell>
        </row>
        <row r="94">
          <cell r="D94">
            <v>53244523</v>
          </cell>
        </row>
        <row r="95">
          <cell r="D95">
            <v>56265551</v>
          </cell>
        </row>
        <row r="96">
          <cell r="D96">
            <v>53201451</v>
          </cell>
        </row>
        <row r="97">
          <cell r="D97">
            <v>55880194</v>
          </cell>
        </row>
        <row r="98">
          <cell r="D98">
            <v>57014781</v>
          </cell>
        </row>
        <row r="99">
          <cell r="D99">
            <v>57558667</v>
          </cell>
        </row>
        <row r="100">
          <cell r="D100">
            <v>57822450</v>
          </cell>
        </row>
        <row r="101">
          <cell r="D101">
            <v>52767865</v>
          </cell>
        </row>
        <row r="102">
          <cell r="D102">
            <v>55741728</v>
          </cell>
        </row>
        <row r="103">
          <cell r="D103">
            <v>95894970</v>
          </cell>
        </row>
        <row r="104">
          <cell r="D104">
            <v>56636335</v>
          </cell>
        </row>
        <row r="105">
          <cell r="D105">
            <v>57171165</v>
          </cell>
        </row>
        <row r="106">
          <cell r="D106">
            <v>57816721</v>
          </cell>
        </row>
        <row r="107">
          <cell r="D107">
            <v>57031867</v>
          </cell>
        </row>
        <row r="108">
          <cell r="D108">
            <v>57183048</v>
          </cell>
        </row>
        <row r="109">
          <cell r="D109">
            <v>57105927</v>
          </cell>
        </row>
        <row r="110">
          <cell r="D110">
            <v>55267519</v>
          </cell>
        </row>
        <row r="111">
          <cell r="D111">
            <v>52760906</v>
          </cell>
        </row>
        <row r="112">
          <cell r="D112">
            <v>57594939</v>
          </cell>
        </row>
        <row r="113">
          <cell r="D113">
            <v>56789966</v>
          </cell>
        </row>
        <row r="114">
          <cell r="D114">
            <v>57426748</v>
          </cell>
        </row>
        <row r="115">
          <cell r="D115">
            <v>95649621</v>
          </cell>
        </row>
        <row r="116">
          <cell r="D116">
            <v>57547616</v>
          </cell>
        </row>
        <row r="117">
          <cell r="D117">
            <v>57547615</v>
          </cell>
        </row>
        <row r="118">
          <cell r="D118">
            <v>50886237</v>
          </cell>
        </row>
        <row r="119">
          <cell r="D119">
            <v>57823234</v>
          </cell>
        </row>
        <row r="120">
          <cell r="D120">
            <v>50236363</v>
          </cell>
        </row>
        <row r="121">
          <cell r="D121">
            <v>54355471</v>
          </cell>
        </row>
        <row r="122">
          <cell r="D122">
            <v>56111046</v>
          </cell>
        </row>
        <row r="123">
          <cell r="D123">
            <v>53469612</v>
          </cell>
        </row>
        <row r="124">
          <cell r="D124">
            <v>56415594</v>
          </cell>
        </row>
        <row r="125">
          <cell r="D125">
            <v>57110170</v>
          </cell>
        </row>
        <row r="126">
          <cell r="D126">
            <v>57088780</v>
          </cell>
        </row>
        <row r="127">
          <cell r="D127">
            <v>54601337</v>
          </cell>
        </row>
        <row r="128">
          <cell r="D128">
            <v>57635542</v>
          </cell>
        </row>
        <row r="129">
          <cell r="D129">
            <v>55818257</v>
          </cell>
        </row>
        <row r="130">
          <cell r="D130">
            <v>58948253</v>
          </cell>
        </row>
        <row r="131">
          <cell r="D131">
            <v>57483513</v>
          </cell>
        </row>
        <row r="132">
          <cell r="D132">
            <v>57095412</v>
          </cell>
        </row>
        <row r="133">
          <cell r="D133">
            <v>55103028</v>
          </cell>
        </row>
        <row r="134">
          <cell r="D134">
            <v>56796886</v>
          </cell>
        </row>
        <row r="135">
          <cell r="D135">
            <v>54912362</v>
          </cell>
        </row>
        <row r="136">
          <cell r="D136">
            <v>57238861</v>
          </cell>
        </row>
        <row r="137">
          <cell r="D137">
            <v>56998553</v>
          </cell>
        </row>
        <row r="138">
          <cell r="D138">
            <v>56555506</v>
          </cell>
        </row>
        <row r="139">
          <cell r="D139">
            <v>56670847</v>
          </cell>
        </row>
        <row r="140">
          <cell r="D140">
            <v>56670847</v>
          </cell>
        </row>
        <row r="141">
          <cell r="D141">
            <v>54790412</v>
          </cell>
        </row>
        <row r="142">
          <cell r="D142">
            <v>55604568</v>
          </cell>
        </row>
        <row r="143">
          <cell r="D143">
            <v>55604568</v>
          </cell>
        </row>
        <row r="144">
          <cell r="D144">
            <v>57593100</v>
          </cell>
        </row>
        <row r="145">
          <cell r="D145">
            <v>55815953</v>
          </cell>
        </row>
        <row r="146">
          <cell r="D146">
            <v>56125216</v>
          </cell>
        </row>
        <row r="147">
          <cell r="D147">
            <v>55004101</v>
          </cell>
        </row>
        <row r="148">
          <cell r="D148">
            <v>54629360</v>
          </cell>
        </row>
        <row r="149">
          <cell r="D149">
            <v>55664304</v>
          </cell>
        </row>
        <row r="150">
          <cell r="D150">
            <v>57816377</v>
          </cell>
        </row>
        <row r="151">
          <cell r="D151">
            <v>54211336</v>
          </cell>
        </row>
        <row r="152">
          <cell r="D152">
            <v>51241272</v>
          </cell>
        </row>
        <row r="153">
          <cell r="D153">
            <v>56505900</v>
          </cell>
        </row>
        <row r="154">
          <cell r="D154">
            <v>54882380</v>
          </cell>
        </row>
        <row r="155">
          <cell r="D155">
            <v>57014150</v>
          </cell>
        </row>
        <row r="156">
          <cell r="D156">
            <v>55686316</v>
          </cell>
        </row>
        <row r="157">
          <cell r="D157">
            <v>56642006</v>
          </cell>
        </row>
        <row r="158">
          <cell r="D158">
            <v>56636411</v>
          </cell>
        </row>
        <row r="159">
          <cell r="D159">
            <v>50225951</v>
          </cell>
        </row>
        <row r="160">
          <cell r="D160">
            <v>55198292</v>
          </cell>
        </row>
        <row r="161">
          <cell r="D161">
            <v>57921705</v>
          </cell>
        </row>
        <row r="162">
          <cell r="D162">
            <v>57242696</v>
          </cell>
        </row>
        <row r="163">
          <cell r="D163">
            <v>56252942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63D-D64A-4152-9C35-5273B623BECE}">
  <dimension ref="A1:AC163"/>
  <sheetViews>
    <sheetView tabSelected="1" workbookViewId="0">
      <selection activeCell="I8" sqref="I8"/>
    </sheetView>
  </sheetViews>
  <sheetFormatPr baseColWidth="10" defaultRowHeight="15"/>
  <cols>
    <col min="3" max="3" width="37.7109375" customWidth="1"/>
    <col min="5" max="5" width="20.28515625" customWidth="1"/>
    <col min="7" max="10" width="11.42578125" customWidth="1"/>
    <col min="11" max="11" width="11.42578125" style="103" customWidth="1"/>
    <col min="12" max="12" width="11.42578125" customWidth="1"/>
    <col min="13" max="13" width="14.85546875" customWidth="1"/>
    <col min="14" max="14" width="11.42578125" customWidth="1"/>
    <col min="15" max="15" width="67" customWidth="1"/>
    <col min="18" max="18" width="56" customWidth="1"/>
    <col min="27" max="16384" width="11.42578125" style="1"/>
  </cols>
  <sheetData>
    <row r="1" spans="1:27" ht="17.100000000000001" customHeight="1">
      <c r="A1" s="2">
        <v>102</v>
      </c>
      <c r="B1" s="3" t="s">
        <v>6</v>
      </c>
      <c r="C1" s="4" t="s">
        <v>83</v>
      </c>
      <c r="D1" s="5">
        <v>53987291</v>
      </c>
      <c r="E1" s="3" t="s">
        <v>166</v>
      </c>
      <c r="F1" s="6" t="s">
        <v>167</v>
      </c>
      <c r="G1" s="7">
        <v>45238</v>
      </c>
      <c r="H1" s="8"/>
      <c r="I1" s="9">
        <v>45233</v>
      </c>
      <c r="J1" s="10" t="s">
        <v>168</v>
      </c>
      <c r="K1" s="11">
        <f>+VLOOKUP(D1,'[1]izen 191023'!C:E,3,0)</f>
        <v>9</v>
      </c>
      <c r="L1" s="12" t="s">
        <v>169</v>
      </c>
      <c r="M1" s="13">
        <f>+VLOOKUP(D1,'[1]izen 191023'!C:D,2,0)</f>
        <v>41803</v>
      </c>
      <c r="N1" s="8" t="str">
        <f>+VLOOKUP(D1,'[1]izen 191023'!C:W,21,0)</f>
        <v>Trastornos específicos del habla y del lenguaje. Retraso mental leve</v>
      </c>
      <c r="O1" s="8" t="str">
        <f>+VLOOKUP(D1,'[1]izen 191023'!C:X,22,0)</f>
        <v>Escuela Secundaria Nº 3 Jose Hernandez</v>
      </c>
      <c r="P1" s="14" t="s">
        <v>170</v>
      </c>
      <c r="Q1" s="14" t="s">
        <v>171</v>
      </c>
      <c r="R1" s="8" t="s">
        <v>172</v>
      </c>
      <c r="S1" s="15" t="s">
        <v>173</v>
      </c>
      <c r="T1" s="15" t="s">
        <v>174</v>
      </c>
      <c r="U1" s="15">
        <v>2024</v>
      </c>
      <c r="V1" s="15">
        <v>20</v>
      </c>
      <c r="W1" s="15">
        <v>80</v>
      </c>
      <c r="X1" s="16">
        <v>238978.46</v>
      </c>
      <c r="Y1" s="17" t="s">
        <v>175</v>
      </c>
      <c r="Z1" s="18" t="s">
        <v>176</v>
      </c>
      <c r="AA1" s="19">
        <f>+VLOOKUP(D1,'[2]CF 2024 '!D:D,1,0)</f>
        <v>53987291</v>
      </c>
    </row>
    <row r="2" spans="1:27" ht="15" customHeight="1">
      <c r="A2" s="2">
        <v>2024</v>
      </c>
      <c r="B2" s="20" t="s">
        <v>6</v>
      </c>
      <c r="C2" s="4" t="s">
        <v>177</v>
      </c>
      <c r="D2" s="5">
        <v>54882380</v>
      </c>
      <c r="E2" s="21" t="s">
        <v>166</v>
      </c>
      <c r="F2" s="6" t="s">
        <v>167</v>
      </c>
      <c r="G2" s="9">
        <v>45313</v>
      </c>
      <c r="H2" s="22"/>
      <c r="I2" s="9"/>
      <c r="J2" s="18" t="s">
        <v>178</v>
      </c>
      <c r="K2" s="17">
        <v>8</v>
      </c>
      <c r="L2" s="14" t="s">
        <v>179</v>
      </c>
      <c r="M2" s="13">
        <v>42219</v>
      </c>
      <c r="N2" s="8" t="s">
        <v>180</v>
      </c>
      <c r="O2" s="8" t="s">
        <v>181</v>
      </c>
      <c r="P2" s="14" t="s">
        <v>170</v>
      </c>
      <c r="Q2" s="14" t="s">
        <v>171</v>
      </c>
      <c r="R2" s="8" t="s">
        <v>172</v>
      </c>
      <c r="S2" s="17" t="s">
        <v>173</v>
      </c>
      <c r="T2" s="17" t="s">
        <v>174</v>
      </c>
      <c r="U2" s="17">
        <v>2024</v>
      </c>
      <c r="V2" s="17">
        <v>20</v>
      </c>
      <c r="W2" s="17">
        <v>80</v>
      </c>
      <c r="X2" s="23">
        <v>238978.46</v>
      </c>
      <c r="Y2" s="17" t="s">
        <v>175</v>
      </c>
      <c r="Z2" s="18" t="s">
        <v>182</v>
      </c>
      <c r="AA2" s="19">
        <f>+VLOOKUP(D2,'[2]CF 2024 '!D:D,1,0)</f>
        <v>54882380</v>
      </c>
    </row>
    <row r="3" spans="1:27" ht="15" customHeight="1">
      <c r="A3" s="2">
        <v>2024</v>
      </c>
      <c r="B3" s="20" t="s">
        <v>6</v>
      </c>
      <c r="C3" s="4" t="s">
        <v>183</v>
      </c>
      <c r="D3" s="5">
        <v>55686316</v>
      </c>
      <c r="E3" s="21" t="s">
        <v>166</v>
      </c>
      <c r="F3" s="6" t="s">
        <v>167</v>
      </c>
      <c r="G3" s="9"/>
      <c r="H3" s="22"/>
      <c r="I3" s="9"/>
      <c r="J3" s="18" t="s">
        <v>178</v>
      </c>
      <c r="K3" s="17">
        <v>7</v>
      </c>
      <c r="L3" s="14" t="s">
        <v>184</v>
      </c>
      <c r="M3" s="13">
        <v>42570</v>
      </c>
      <c r="N3" s="8" t="s">
        <v>185</v>
      </c>
      <c r="O3" s="8" t="s">
        <v>186</v>
      </c>
      <c r="P3" s="14" t="s">
        <v>170</v>
      </c>
      <c r="Q3" s="14" t="s">
        <v>171</v>
      </c>
      <c r="R3" s="8" t="s">
        <v>172</v>
      </c>
      <c r="S3" s="17" t="s">
        <v>173</v>
      </c>
      <c r="T3" s="17" t="s">
        <v>174</v>
      </c>
      <c r="U3" s="17">
        <v>2024</v>
      </c>
      <c r="V3" s="17">
        <v>20</v>
      </c>
      <c r="W3" s="17">
        <v>80</v>
      </c>
      <c r="X3" s="23">
        <v>238978.46</v>
      </c>
      <c r="Y3" s="17" t="s">
        <v>175</v>
      </c>
      <c r="Z3" s="18" t="s">
        <v>182</v>
      </c>
      <c r="AA3" s="19">
        <f>+VLOOKUP(D3,'[2]CF 2024 '!D:D,1,0)</f>
        <v>55686316</v>
      </c>
    </row>
    <row r="4" spans="1:27" ht="15" customHeight="1">
      <c r="A4" s="2">
        <v>111</v>
      </c>
      <c r="B4" s="20" t="s">
        <v>6</v>
      </c>
      <c r="C4" s="4" t="s">
        <v>187</v>
      </c>
      <c r="D4" s="5">
        <v>57816377</v>
      </c>
      <c r="E4" s="21" t="s">
        <v>166</v>
      </c>
      <c r="F4" s="6" t="s">
        <v>167</v>
      </c>
      <c r="G4" s="9">
        <v>45323</v>
      </c>
      <c r="H4" s="22"/>
      <c r="I4" s="9">
        <v>45309</v>
      </c>
      <c r="J4" s="18" t="s">
        <v>188</v>
      </c>
      <c r="K4" s="17">
        <v>4</v>
      </c>
      <c r="L4" s="14" t="s">
        <v>189</v>
      </c>
      <c r="M4" s="13">
        <v>43634</v>
      </c>
      <c r="N4" s="8" t="s">
        <v>190</v>
      </c>
      <c r="O4" s="8" t="s">
        <v>191</v>
      </c>
      <c r="P4" s="14" t="s">
        <v>192</v>
      </c>
      <c r="Q4" s="14" t="s">
        <v>193</v>
      </c>
      <c r="R4" s="8" t="s">
        <v>172</v>
      </c>
      <c r="S4" s="17" t="s">
        <v>173</v>
      </c>
      <c r="T4" s="17" t="s">
        <v>174</v>
      </c>
      <c r="U4" s="17">
        <v>2024</v>
      </c>
      <c r="V4" s="17">
        <v>20</v>
      </c>
      <c r="W4" s="17">
        <v>80</v>
      </c>
      <c r="X4" s="23">
        <v>238978.46</v>
      </c>
      <c r="Y4" s="17" t="s">
        <v>175</v>
      </c>
      <c r="Z4" s="18" t="s">
        <v>194</v>
      </c>
      <c r="AA4" s="19">
        <f>+VLOOKUP(D4,'[2]CF 2024 '!D:D,1,0)</f>
        <v>57816377</v>
      </c>
    </row>
    <row r="5" spans="1:27" ht="15" customHeight="1">
      <c r="A5" s="24">
        <v>2024</v>
      </c>
      <c r="B5" s="20" t="s">
        <v>6</v>
      </c>
      <c r="C5" s="4" t="s">
        <v>187</v>
      </c>
      <c r="D5" s="5">
        <v>57816377</v>
      </c>
      <c r="E5" s="25" t="s">
        <v>195</v>
      </c>
      <c r="F5" s="26" t="s">
        <v>196</v>
      </c>
      <c r="G5" s="9">
        <v>45323</v>
      </c>
      <c r="H5" s="22" t="s">
        <v>197</v>
      </c>
      <c r="I5" s="9">
        <v>45309</v>
      </c>
      <c r="J5" s="18" t="s">
        <v>188</v>
      </c>
      <c r="K5" s="17">
        <v>4</v>
      </c>
      <c r="L5" s="14" t="s">
        <v>189</v>
      </c>
      <c r="M5" s="13">
        <v>43634</v>
      </c>
      <c r="N5" s="8" t="s">
        <v>190</v>
      </c>
      <c r="O5" s="8" t="s">
        <v>191</v>
      </c>
      <c r="P5" s="14" t="s">
        <v>193</v>
      </c>
      <c r="Q5" s="14" t="s">
        <v>198</v>
      </c>
      <c r="R5" s="27" t="s">
        <v>199</v>
      </c>
      <c r="S5" s="28" t="s">
        <v>173</v>
      </c>
      <c r="T5" s="28" t="s">
        <v>174</v>
      </c>
      <c r="U5" s="28">
        <v>2024</v>
      </c>
      <c r="V5" s="28">
        <v>20</v>
      </c>
      <c r="W5" s="28">
        <v>80</v>
      </c>
      <c r="X5" s="29">
        <v>154514.65</v>
      </c>
      <c r="Y5" s="28" t="s">
        <v>175</v>
      </c>
      <c r="Z5" s="30" t="s">
        <v>194</v>
      </c>
      <c r="AA5" s="19">
        <f>+VLOOKUP(D5,'[2]CF 2024 '!D:D,1,0)</f>
        <v>57816377</v>
      </c>
    </row>
    <row r="6" spans="1:27" ht="15" customHeight="1">
      <c r="A6" s="2">
        <v>139</v>
      </c>
      <c r="B6" s="20" t="s">
        <v>6</v>
      </c>
      <c r="C6" s="4" t="s">
        <v>200</v>
      </c>
      <c r="D6" s="5">
        <v>56948422</v>
      </c>
      <c r="E6" s="21" t="s">
        <v>166</v>
      </c>
      <c r="F6" s="6" t="s">
        <v>167</v>
      </c>
      <c r="G6" s="9"/>
      <c r="H6" s="22"/>
      <c r="I6" s="9">
        <v>45294</v>
      </c>
      <c r="J6" s="18" t="s">
        <v>188</v>
      </c>
      <c r="K6" s="17">
        <v>5</v>
      </c>
      <c r="L6" s="14" t="s">
        <v>201</v>
      </c>
      <c r="M6" s="13">
        <v>43209</v>
      </c>
      <c r="N6" s="8" t="s">
        <v>106</v>
      </c>
      <c r="O6" s="8" t="s">
        <v>22</v>
      </c>
      <c r="P6" s="14" t="s">
        <v>170</v>
      </c>
      <c r="Q6" s="14" t="s">
        <v>171</v>
      </c>
      <c r="R6" s="8" t="s">
        <v>172</v>
      </c>
      <c r="S6" s="17" t="s">
        <v>173</v>
      </c>
      <c r="T6" s="17" t="s">
        <v>174</v>
      </c>
      <c r="U6" s="17">
        <v>2024</v>
      </c>
      <c r="V6" s="17">
        <v>20</v>
      </c>
      <c r="W6" s="17">
        <v>80</v>
      </c>
      <c r="X6" s="23">
        <v>238978.46</v>
      </c>
      <c r="Y6" s="17" t="s">
        <v>175</v>
      </c>
      <c r="Z6" s="18" t="s">
        <v>194</v>
      </c>
      <c r="AA6" s="19">
        <f>+VLOOKUP(D6,'[2]CF 2024 '!D:D,1,0)</f>
        <v>56948422</v>
      </c>
    </row>
    <row r="7" spans="1:27">
      <c r="A7" s="2">
        <v>55</v>
      </c>
      <c r="B7" s="20" t="s">
        <v>6</v>
      </c>
      <c r="C7" s="4" t="s">
        <v>77</v>
      </c>
      <c r="D7" s="31">
        <v>54271216</v>
      </c>
      <c r="E7" s="21" t="s">
        <v>166</v>
      </c>
      <c r="F7" s="6" t="s">
        <v>167</v>
      </c>
      <c r="G7" s="9"/>
      <c r="H7" s="8" t="s">
        <v>202</v>
      </c>
      <c r="I7" s="17"/>
      <c r="J7" s="18" t="s">
        <v>188</v>
      </c>
      <c r="K7" s="17">
        <f>+VLOOKUP(D7,'[1]izen 191023'!C:E,3,0)</f>
        <v>9</v>
      </c>
      <c r="L7" s="32" t="s">
        <v>203</v>
      </c>
      <c r="M7" s="13">
        <f>+VLOOKUP(D7,'[1]izen 191023'!C:D,2,0)</f>
        <v>41900</v>
      </c>
      <c r="N7" s="8" t="str">
        <f>+VLOOKUP(D7,'[1]izen 191023'!C:W,21,0)</f>
        <v>TGD - TEA</v>
      </c>
      <c r="O7" s="8" t="str">
        <f>+VLOOKUP(D7,'[1]izen 191023'!C:X,22,0)</f>
        <v>Instituto San Miguel Garicoits - Martin Coronado</v>
      </c>
      <c r="P7" s="14" t="s">
        <v>170</v>
      </c>
      <c r="Q7" s="14" t="s">
        <v>171</v>
      </c>
      <c r="R7" s="8" t="s">
        <v>172</v>
      </c>
      <c r="S7" s="17" t="s">
        <v>173</v>
      </c>
      <c r="T7" s="17" t="s">
        <v>174</v>
      </c>
      <c r="U7" s="17">
        <v>2024</v>
      </c>
      <c r="V7" s="17">
        <v>20</v>
      </c>
      <c r="W7" s="17">
        <v>80</v>
      </c>
      <c r="X7" s="23">
        <v>238978.46</v>
      </c>
      <c r="Y7" s="17" t="s">
        <v>175</v>
      </c>
      <c r="Z7" s="18" t="s">
        <v>176</v>
      </c>
      <c r="AA7" s="19">
        <f>+VLOOKUP(D7,'[2]CF 2024 '!D:D,1,0)</f>
        <v>54271216</v>
      </c>
    </row>
    <row r="8" spans="1:27" ht="15" customHeight="1">
      <c r="A8" s="2">
        <v>125</v>
      </c>
      <c r="B8" s="20" t="s">
        <v>6</v>
      </c>
      <c r="C8" s="4" t="s">
        <v>81</v>
      </c>
      <c r="D8" s="5">
        <v>56556624</v>
      </c>
      <c r="E8" s="21" t="s">
        <v>166</v>
      </c>
      <c r="F8" s="6" t="s">
        <v>167</v>
      </c>
      <c r="G8" s="9">
        <v>45265</v>
      </c>
      <c r="H8" s="33" t="s">
        <v>204</v>
      </c>
      <c r="I8" s="34"/>
      <c r="J8" s="18" t="s">
        <v>188</v>
      </c>
      <c r="K8" s="14" t="s">
        <v>205</v>
      </c>
      <c r="L8" s="14" t="s">
        <v>206</v>
      </c>
      <c r="M8" s="9">
        <v>43074</v>
      </c>
      <c r="N8" s="12" t="s">
        <v>207</v>
      </c>
      <c r="O8" s="33" t="s">
        <v>80</v>
      </c>
      <c r="P8" s="14" t="s">
        <v>170</v>
      </c>
      <c r="Q8" s="14" t="s">
        <v>171</v>
      </c>
      <c r="R8" s="8" t="s">
        <v>172</v>
      </c>
      <c r="S8" s="17" t="s">
        <v>173</v>
      </c>
      <c r="T8" s="17" t="s">
        <v>174</v>
      </c>
      <c r="U8" s="17">
        <v>2024</v>
      </c>
      <c r="V8" s="17">
        <v>20</v>
      </c>
      <c r="W8" s="17">
        <v>80</v>
      </c>
      <c r="X8" s="23">
        <v>238978.46</v>
      </c>
      <c r="Y8" s="17" t="s">
        <v>208</v>
      </c>
      <c r="Z8" s="18" t="s">
        <v>182</v>
      </c>
      <c r="AA8" s="19">
        <f>+VLOOKUP(D8,'[2]CF 2024 '!D:D,1,0)</f>
        <v>56556624</v>
      </c>
    </row>
    <row r="9" spans="1:27" ht="15" customHeight="1">
      <c r="A9" s="2">
        <v>148</v>
      </c>
      <c r="B9" s="20" t="s">
        <v>6</v>
      </c>
      <c r="C9" s="4" t="s">
        <v>97</v>
      </c>
      <c r="D9" s="5">
        <v>51068870</v>
      </c>
      <c r="E9" s="21" t="s">
        <v>166</v>
      </c>
      <c r="F9" s="6" t="s">
        <v>167</v>
      </c>
      <c r="G9" s="9"/>
      <c r="H9" s="8" t="s">
        <v>209</v>
      </c>
      <c r="I9" s="17"/>
      <c r="J9" s="18" t="s">
        <v>188</v>
      </c>
      <c r="K9" s="17">
        <v>12</v>
      </c>
      <c r="L9" s="14" t="s">
        <v>210</v>
      </c>
      <c r="M9" s="13">
        <v>40672</v>
      </c>
      <c r="N9" s="8" t="s">
        <v>96</v>
      </c>
      <c r="O9" s="35" t="s">
        <v>211</v>
      </c>
      <c r="P9" s="14" t="s">
        <v>170</v>
      </c>
      <c r="Q9" s="14" t="s">
        <v>171</v>
      </c>
      <c r="R9" s="8" t="s">
        <v>172</v>
      </c>
      <c r="S9" s="17" t="s">
        <v>173</v>
      </c>
      <c r="T9" s="17" t="s">
        <v>174</v>
      </c>
      <c r="U9" s="17">
        <v>2024</v>
      </c>
      <c r="V9" s="17">
        <v>20</v>
      </c>
      <c r="W9" s="17">
        <v>80</v>
      </c>
      <c r="X9" s="23">
        <v>238978.46</v>
      </c>
      <c r="Y9" s="17" t="s">
        <v>212</v>
      </c>
      <c r="Z9" s="18" t="s">
        <v>213</v>
      </c>
      <c r="AA9" s="19">
        <f>+VLOOKUP(D9,'[2]CF 2024 '!D:D,1,0)</f>
        <v>51068870</v>
      </c>
    </row>
    <row r="10" spans="1:27" ht="15.75" customHeight="1">
      <c r="A10" s="2">
        <v>179</v>
      </c>
      <c r="B10" s="20" t="s">
        <v>6</v>
      </c>
      <c r="C10" s="4" t="s">
        <v>162</v>
      </c>
      <c r="D10" s="31">
        <v>57171165</v>
      </c>
      <c r="E10" s="3" t="s">
        <v>166</v>
      </c>
      <c r="F10" s="26" t="s">
        <v>196</v>
      </c>
      <c r="G10" s="36" t="s">
        <v>214</v>
      </c>
      <c r="H10" s="22" t="s">
        <v>215</v>
      </c>
      <c r="I10" s="17"/>
      <c r="J10" s="18" t="s">
        <v>188</v>
      </c>
      <c r="K10" s="17">
        <f>+VLOOKUP(D10,'[1]izen 191023'!C:E,3,0)</f>
        <v>5</v>
      </c>
      <c r="L10" s="14" t="s">
        <v>216</v>
      </c>
      <c r="M10" s="13">
        <f>+VLOOKUP(D10,'[1]izen 191023'!C:D,2,0)</f>
        <v>43320</v>
      </c>
      <c r="N10" s="8" t="str">
        <f>+VLOOKUP(D10,'[1]izen 191023'!C:W,21,0)</f>
        <v>Trastorno especifico del desarrollo del habla y del lenguaje - perturbacion de la actividad y de la atencion</v>
      </c>
      <c r="O10" s="8" t="str">
        <f>+VLOOKUP(D10,'[1]izen 191023'!C:X,22,0)</f>
        <v>Colegio Latinoamérica</v>
      </c>
      <c r="P10" s="14" t="s">
        <v>217</v>
      </c>
      <c r="Q10" s="14" t="s">
        <v>218</v>
      </c>
      <c r="R10" s="8" t="s">
        <v>172</v>
      </c>
      <c r="S10" s="17" t="s">
        <v>173</v>
      </c>
      <c r="T10" s="17" t="s">
        <v>174</v>
      </c>
      <c r="U10" s="17">
        <v>2024</v>
      </c>
      <c r="V10" s="17">
        <v>20</v>
      </c>
      <c r="W10" s="17">
        <v>80</v>
      </c>
      <c r="X10" s="23">
        <v>238978.46</v>
      </c>
      <c r="Y10" s="17" t="s">
        <v>212</v>
      </c>
      <c r="Z10" s="18" t="s">
        <v>194</v>
      </c>
      <c r="AA10" s="19">
        <f>+VLOOKUP(D10,'[2]CF 2024 '!D:D,1,0)</f>
        <v>57171165</v>
      </c>
    </row>
    <row r="11" spans="1:27" ht="15" customHeight="1">
      <c r="A11" s="2">
        <v>68</v>
      </c>
      <c r="B11" s="20" t="s">
        <v>6</v>
      </c>
      <c r="C11" s="4" t="s">
        <v>135</v>
      </c>
      <c r="D11" s="5">
        <v>48384751</v>
      </c>
      <c r="E11" s="21" t="s">
        <v>166</v>
      </c>
      <c r="F11" s="6" t="s">
        <v>167</v>
      </c>
      <c r="G11" s="9"/>
      <c r="H11" s="22"/>
      <c r="I11" s="17"/>
      <c r="J11" s="18" t="s">
        <v>188</v>
      </c>
      <c r="K11" s="17">
        <f>+VLOOKUP(D11,'[1]izen 191023'!C:E,3,0)</f>
        <v>15</v>
      </c>
      <c r="L11" s="14" t="s">
        <v>219</v>
      </c>
      <c r="M11" s="13">
        <f>+VLOOKUP(D11,'[1]izen 191023'!C:D,2,0)</f>
        <v>39520</v>
      </c>
      <c r="N11" s="8" t="str">
        <f>+VLOOKUP(D11,'[1]izen 191023'!C:W,21,0)</f>
        <v>TGD</v>
      </c>
      <c r="O11" s="8" t="str">
        <f>+VLOOKUP(D11,'[1]izen 191023'!C:X,22,0)</f>
        <v>Escuela Modelo Leonardo Da Vinci - La Tablada</v>
      </c>
      <c r="P11" s="14" t="s">
        <v>170</v>
      </c>
      <c r="Q11" s="14" t="s">
        <v>171</v>
      </c>
      <c r="R11" s="8" t="s">
        <v>172</v>
      </c>
      <c r="S11" s="17" t="s">
        <v>173</v>
      </c>
      <c r="T11" s="17" t="s">
        <v>174</v>
      </c>
      <c r="U11" s="17">
        <v>2024</v>
      </c>
      <c r="V11" s="17">
        <v>20</v>
      </c>
      <c r="W11" s="17">
        <v>80</v>
      </c>
      <c r="X11" s="23">
        <v>238978.46</v>
      </c>
      <c r="Y11" s="17" t="s">
        <v>175</v>
      </c>
      <c r="Z11" s="18" t="s">
        <v>213</v>
      </c>
      <c r="AA11" s="19">
        <f>+VLOOKUP(D11,'[2]CF 2024 '!D:D,1,0)</f>
        <v>48384751</v>
      </c>
    </row>
    <row r="12" spans="1:27" ht="17.100000000000001" customHeight="1">
      <c r="A12" s="2">
        <v>102</v>
      </c>
      <c r="B12" s="3" t="s">
        <v>6</v>
      </c>
      <c r="C12" s="4" t="s">
        <v>83</v>
      </c>
      <c r="D12" s="5">
        <v>53987291</v>
      </c>
      <c r="E12" s="3" t="s">
        <v>166</v>
      </c>
      <c r="F12" s="6" t="s">
        <v>167</v>
      </c>
      <c r="G12" s="7">
        <v>45238</v>
      </c>
      <c r="H12" s="8"/>
      <c r="I12" s="9">
        <v>45233</v>
      </c>
      <c r="J12" s="10" t="s">
        <v>168</v>
      </c>
      <c r="K12" s="11">
        <f>+VLOOKUP(D12,'[1]izen 191023'!C:E,3,0)</f>
        <v>9</v>
      </c>
      <c r="L12" s="12"/>
      <c r="M12" s="13">
        <f>+VLOOKUP(D12,'[1]izen 191023'!C:D,2,0)</f>
        <v>41803</v>
      </c>
      <c r="N12" s="8" t="str">
        <f>+VLOOKUP(D12,'[1]izen 191023'!C:W,21,0)</f>
        <v>Trastornos específicos del habla y del lenguaje. Retraso mental leve</v>
      </c>
      <c r="O12" s="8" t="str">
        <f>+VLOOKUP(D12,'[1]izen 191023'!C:X,22,0)</f>
        <v>Escuela Secundaria Nº 3 Jose Hernandez</v>
      </c>
      <c r="P12" s="14" t="s">
        <v>170</v>
      </c>
      <c r="Q12" s="14" t="s">
        <v>171</v>
      </c>
      <c r="R12" s="8" t="s">
        <v>172</v>
      </c>
      <c r="S12" s="17" t="s">
        <v>173</v>
      </c>
      <c r="T12" s="17" t="s">
        <v>174</v>
      </c>
      <c r="U12" s="17">
        <v>2024</v>
      </c>
      <c r="V12" s="17">
        <v>20</v>
      </c>
      <c r="W12" s="17">
        <v>80</v>
      </c>
      <c r="X12" s="23">
        <v>238978.46</v>
      </c>
      <c r="Y12" s="17" t="s">
        <v>175</v>
      </c>
      <c r="Z12" s="17"/>
      <c r="AA12" s="19">
        <f>+VLOOKUP(D12,'[2]CF 2024 '!D:D,1,0)</f>
        <v>53987291</v>
      </c>
    </row>
    <row r="13" spans="1:27" ht="17.100000000000001" customHeight="1">
      <c r="A13" s="2">
        <v>34</v>
      </c>
      <c r="B13" s="3" t="s">
        <v>6</v>
      </c>
      <c r="C13" s="4" t="s">
        <v>111</v>
      </c>
      <c r="D13" s="5">
        <v>46990661</v>
      </c>
      <c r="E13" s="3" t="s">
        <v>166</v>
      </c>
      <c r="F13" s="6" t="s">
        <v>167</v>
      </c>
      <c r="G13" s="7">
        <v>45237</v>
      </c>
      <c r="H13" s="13"/>
      <c r="I13" s="9">
        <v>45233</v>
      </c>
      <c r="J13" s="10" t="s">
        <v>168</v>
      </c>
      <c r="K13" s="11">
        <f>+VLOOKUP(D13,'[1]izen 191023'!C:E,3,0)</f>
        <v>15</v>
      </c>
      <c r="L13" s="12"/>
      <c r="M13" s="13">
        <f>+VLOOKUP(D13,'[1]izen 191023'!C:D,2,0)</f>
        <v>39592</v>
      </c>
      <c r="N13" s="8" t="str">
        <f>+VLOOKUP(D13,'[1]izen 191023'!C:W,21,0)</f>
        <v>TGD</v>
      </c>
      <c r="O13" s="8" t="str">
        <f>+VLOOKUP(D13,'[1]izen 191023'!C:X,22,0)</f>
        <v>E.E.S. N° 160</v>
      </c>
      <c r="P13" s="14" t="s">
        <v>170</v>
      </c>
      <c r="Q13" s="14" t="s">
        <v>171</v>
      </c>
      <c r="R13" s="8" t="s">
        <v>172</v>
      </c>
      <c r="S13" s="17" t="s">
        <v>173</v>
      </c>
      <c r="T13" s="17" t="s">
        <v>174</v>
      </c>
      <c r="U13" s="17">
        <v>2024</v>
      </c>
      <c r="V13" s="17">
        <v>20</v>
      </c>
      <c r="W13" s="17">
        <v>80</v>
      </c>
      <c r="X13" s="23">
        <v>238978.46</v>
      </c>
      <c r="Y13" s="17" t="s">
        <v>175</v>
      </c>
      <c r="Z13" s="17"/>
      <c r="AA13" s="19">
        <f>+VLOOKUP(D13,'[2]CF 2024 '!D:D,1,0)</f>
        <v>46990661</v>
      </c>
    </row>
    <row r="14" spans="1:27" ht="17.100000000000001" customHeight="1">
      <c r="A14" s="2">
        <v>106</v>
      </c>
      <c r="B14" s="3" t="s">
        <v>6</v>
      </c>
      <c r="C14" s="4" t="s">
        <v>220</v>
      </c>
      <c r="D14" s="5">
        <v>54999125</v>
      </c>
      <c r="E14" s="37" t="s">
        <v>166</v>
      </c>
      <c r="F14" s="6" t="s">
        <v>167</v>
      </c>
      <c r="G14" s="7">
        <v>45236</v>
      </c>
      <c r="H14" s="38" t="s">
        <v>221</v>
      </c>
      <c r="I14" s="9">
        <v>45233</v>
      </c>
      <c r="J14" s="10" t="s">
        <v>168</v>
      </c>
      <c r="K14" s="11">
        <f>+VLOOKUP(D14,'[1]izen 191023'!C:E,3,0)</f>
        <v>8</v>
      </c>
      <c r="L14" s="12"/>
      <c r="M14" s="13">
        <f>+VLOOKUP(D14,'[1]izen 191023'!C:D,2,0)</f>
        <v>42226</v>
      </c>
      <c r="N14" s="8" t="str">
        <f>+VLOOKUP(D14,'[1]izen 191023'!C:W,21,0)</f>
        <v>Trastorno mental</v>
      </c>
      <c r="O14" s="8" t="str">
        <f>+VLOOKUP(D14,'[1]izen 191023'!C:X,22,0)</f>
        <v>Instituto Santa Felicitas de San Vicente de Paul</v>
      </c>
      <c r="P14" s="14" t="s">
        <v>170</v>
      </c>
      <c r="Q14" s="14" t="s">
        <v>171</v>
      </c>
      <c r="R14" s="8" t="s">
        <v>172</v>
      </c>
      <c r="S14" s="17" t="s">
        <v>173</v>
      </c>
      <c r="T14" s="17" t="s">
        <v>174</v>
      </c>
      <c r="U14" s="17">
        <v>2024</v>
      </c>
      <c r="V14" s="17">
        <v>20</v>
      </c>
      <c r="W14" s="17">
        <v>80</v>
      </c>
      <c r="X14" s="23">
        <v>238978.46</v>
      </c>
      <c r="Y14" s="17" t="s">
        <v>208</v>
      </c>
      <c r="Z14" s="17"/>
      <c r="AA14" s="19">
        <f>+VLOOKUP(D14,'[2]CF 2024 '!D:D,1,0)</f>
        <v>54999125</v>
      </c>
    </row>
    <row r="15" spans="1:27" ht="17.100000000000001" customHeight="1">
      <c r="A15" s="2">
        <v>106</v>
      </c>
      <c r="B15" s="3" t="s">
        <v>6</v>
      </c>
      <c r="C15" s="4" t="s">
        <v>220</v>
      </c>
      <c r="D15" s="5">
        <v>54999125</v>
      </c>
      <c r="E15" s="37" t="s">
        <v>166</v>
      </c>
      <c r="F15" s="26" t="s">
        <v>196</v>
      </c>
      <c r="G15" s="7">
        <v>45236</v>
      </c>
      <c r="H15" s="38" t="s">
        <v>221</v>
      </c>
      <c r="I15" s="9">
        <v>45233</v>
      </c>
      <c r="J15" s="10" t="s">
        <v>168</v>
      </c>
      <c r="K15" s="11">
        <f>+VLOOKUP(D15,'[1]izen 191023'!C:E,3,0)</f>
        <v>8</v>
      </c>
      <c r="L15" s="12"/>
      <c r="M15" s="13">
        <f>+VLOOKUP(D15,'[1]izen 191023'!C:D,2,0)</f>
        <v>42226</v>
      </c>
      <c r="N15" s="8" t="str">
        <f>+VLOOKUP(D15,'[1]izen 191023'!C:W,21,0)</f>
        <v>Trastorno mental</v>
      </c>
      <c r="O15" s="8" t="str">
        <f>+VLOOKUP(D15,'[1]izen 191023'!C:X,22,0)</f>
        <v>Instituto Santa Felicitas de San Vicente de Paul</v>
      </c>
      <c r="P15" s="14" t="s">
        <v>217</v>
      </c>
      <c r="Q15" s="14" t="s">
        <v>218</v>
      </c>
      <c r="R15" s="27" t="s">
        <v>199</v>
      </c>
      <c r="S15" s="17" t="s">
        <v>173</v>
      </c>
      <c r="T15" s="17" t="s">
        <v>174</v>
      </c>
      <c r="U15" s="17">
        <v>2024</v>
      </c>
      <c r="V15" s="17">
        <v>20</v>
      </c>
      <c r="W15" s="17">
        <v>80</v>
      </c>
      <c r="X15" s="23">
        <v>154514.65</v>
      </c>
      <c r="Y15" s="17" t="s">
        <v>208</v>
      </c>
      <c r="Z15" s="17"/>
      <c r="AA15" s="19">
        <f>+VLOOKUP(D15,'[2]CF 2024 '!D:D,1,0)</f>
        <v>54999125</v>
      </c>
    </row>
    <row r="16" spans="1:27" ht="17.100000000000001" customHeight="1">
      <c r="A16" s="2">
        <v>109</v>
      </c>
      <c r="B16" s="3" t="s">
        <v>6</v>
      </c>
      <c r="C16" s="4" t="s">
        <v>61</v>
      </c>
      <c r="D16" s="5">
        <v>57217698</v>
      </c>
      <c r="E16" s="3" t="s">
        <v>166</v>
      </c>
      <c r="F16" s="26" t="s">
        <v>196</v>
      </c>
      <c r="G16" s="7">
        <v>45239</v>
      </c>
      <c r="H16" s="8"/>
      <c r="I16" s="9">
        <v>45233</v>
      </c>
      <c r="J16" s="18" t="s">
        <v>168</v>
      </c>
      <c r="K16" s="11">
        <f>+VLOOKUP(D16,'[1]izen 191023'!C:E,3,0)</f>
        <v>5</v>
      </c>
      <c r="L16" s="12"/>
      <c r="M16" s="13">
        <f>+VLOOKUP(D16,'[1]izen 191023'!C:D,2,0)</f>
        <v>43340</v>
      </c>
      <c r="N16" s="8" t="str">
        <f>+VLOOKUP(D16,'[1]izen 191023'!C:W,21,0)</f>
        <v>TGD no especificado</v>
      </c>
      <c r="O16" s="8" t="str">
        <f>+VLOOKUP(D16,'[1]izen 191023'!C:X,22,0)</f>
        <v>Jardín de Infantes El Barquito de Papel - Luis Guillon</v>
      </c>
      <c r="P16" s="14" t="s">
        <v>217</v>
      </c>
      <c r="Q16" s="14" t="s">
        <v>218</v>
      </c>
      <c r="R16" s="8" t="s">
        <v>172</v>
      </c>
      <c r="S16" s="17" t="s">
        <v>173</v>
      </c>
      <c r="T16" s="17" t="s">
        <v>174</v>
      </c>
      <c r="U16" s="17">
        <v>2024</v>
      </c>
      <c r="V16" s="17">
        <v>20</v>
      </c>
      <c r="W16" s="17">
        <v>80</v>
      </c>
      <c r="X16" s="23">
        <v>238978.46</v>
      </c>
      <c r="Y16" s="17" t="s">
        <v>208</v>
      </c>
      <c r="Z16" s="17"/>
      <c r="AA16" s="19">
        <f>+VLOOKUP(D16,'[2]CF 2024 '!D:D,1,0)</f>
        <v>57217698</v>
      </c>
    </row>
    <row r="17" spans="1:29" ht="17.100000000000001" customHeight="1">
      <c r="A17" s="2">
        <v>118</v>
      </c>
      <c r="B17" s="3" t="s">
        <v>6</v>
      </c>
      <c r="C17" s="4" t="s">
        <v>29</v>
      </c>
      <c r="D17" s="5">
        <v>55563507</v>
      </c>
      <c r="E17" s="3" t="s">
        <v>166</v>
      </c>
      <c r="F17" s="6" t="s">
        <v>167</v>
      </c>
      <c r="G17" s="7">
        <v>45240</v>
      </c>
      <c r="H17" s="8"/>
      <c r="I17" s="9">
        <v>45233</v>
      </c>
      <c r="J17" s="18" t="s">
        <v>168</v>
      </c>
      <c r="K17" s="11">
        <f>+VLOOKUP(D17,'[1]izen 191023'!C:E,3,0)</f>
        <v>7</v>
      </c>
      <c r="L17" s="12"/>
      <c r="M17" s="13">
        <f>+VLOOKUP(D17,'[1]izen 191023'!C:D,2,0)</f>
        <v>42490</v>
      </c>
      <c r="N17" s="8" t="str">
        <f>+VLOOKUP(D17,'[1]izen 191023'!C:W,21,0)</f>
        <v>Autismo en la níñez</v>
      </c>
      <c r="O17" s="8" t="str">
        <f>+VLOOKUP(D17,'[1]izen 191023'!C:X,22,0)</f>
        <v>Colegio Bernardino Rivadavia / Jardín Los Horneritos - Berazategui Oeste</v>
      </c>
      <c r="P17" s="14" t="s">
        <v>170</v>
      </c>
      <c r="Q17" s="14" t="s">
        <v>171</v>
      </c>
      <c r="R17" s="8" t="s">
        <v>172</v>
      </c>
      <c r="S17" s="17" t="s">
        <v>173</v>
      </c>
      <c r="T17" s="17" t="s">
        <v>174</v>
      </c>
      <c r="U17" s="17">
        <v>2024</v>
      </c>
      <c r="V17" s="17">
        <v>20</v>
      </c>
      <c r="W17" s="17">
        <v>80</v>
      </c>
      <c r="X17" s="23">
        <v>238978.46</v>
      </c>
      <c r="Y17" s="17" t="s">
        <v>208</v>
      </c>
      <c r="Z17" s="17"/>
      <c r="AA17" s="19">
        <f>+VLOOKUP(D17,'[2]CF 2024 '!D:D,1,0)</f>
        <v>55563507</v>
      </c>
    </row>
    <row r="18" spans="1:29" ht="17.100000000000001" customHeight="1">
      <c r="A18" s="2">
        <v>135</v>
      </c>
      <c r="B18" s="3" t="s">
        <v>6</v>
      </c>
      <c r="C18" s="4" t="s">
        <v>130</v>
      </c>
      <c r="D18" s="5">
        <v>55738087</v>
      </c>
      <c r="E18" s="3" t="s">
        <v>166</v>
      </c>
      <c r="F18" s="6" t="s">
        <v>167</v>
      </c>
      <c r="G18" s="7">
        <v>45233</v>
      </c>
      <c r="H18" s="8"/>
      <c r="I18" s="9">
        <v>45233</v>
      </c>
      <c r="J18" s="18" t="s">
        <v>168</v>
      </c>
      <c r="K18" s="11">
        <f>+VLOOKUP(D18,'[1]izen 191023'!C:E,3,0)</f>
        <v>7</v>
      </c>
      <c r="L18" s="12"/>
      <c r="M18" s="13">
        <f>+VLOOKUP(D18,'[1]izen 191023'!C:D,2,0)</f>
        <v>42606</v>
      </c>
      <c r="N18" s="8" t="str">
        <f>+VLOOKUP(D18,'[1]izen 191023'!C:W,21,0)</f>
        <v>Autismo en la níñez</v>
      </c>
      <c r="O18" s="8" t="str">
        <f>+VLOOKUP(D18,'[1]izen 191023'!C:X,22,0)</f>
        <v>Del Alto Sol</v>
      </c>
      <c r="P18" s="14" t="s">
        <v>170</v>
      </c>
      <c r="Q18" s="14" t="s">
        <v>171</v>
      </c>
      <c r="R18" s="8" t="s">
        <v>172</v>
      </c>
      <c r="S18" s="17" t="s">
        <v>173</v>
      </c>
      <c r="T18" s="17" t="s">
        <v>174</v>
      </c>
      <c r="U18" s="17">
        <v>2024</v>
      </c>
      <c r="V18" s="17">
        <v>20</v>
      </c>
      <c r="W18" s="17">
        <v>80</v>
      </c>
      <c r="X18" s="23">
        <v>238978.46</v>
      </c>
      <c r="Y18" s="17" t="s">
        <v>208</v>
      </c>
      <c r="Z18" s="17"/>
      <c r="AA18" s="19">
        <f>+VLOOKUP(D18,'[2]CF 2024 '!D:D,1,0)</f>
        <v>55738087</v>
      </c>
      <c r="AB18" s="39"/>
      <c r="AC18" s="40"/>
    </row>
    <row r="19" spans="1:29" ht="17.100000000000001" customHeight="1">
      <c r="A19" s="2">
        <v>147</v>
      </c>
      <c r="B19" s="3" t="s">
        <v>6</v>
      </c>
      <c r="C19" s="4" t="s">
        <v>91</v>
      </c>
      <c r="D19" s="5">
        <v>52440515</v>
      </c>
      <c r="E19" s="3" t="s">
        <v>166</v>
      </c>
      <c r="F19" s="6" t="s">
        <v>167</v>
      </c>
      <c r="G19" s="7">
        <v>45239</v>
      </c>
      <c r="H19" s="8"/>
      <c r="I19" s="9">
        <v>45233</v>
      </c>
      <c r="J19" s="18" t="s">
        <v>168</v>
      </c>
      <c r="K19" s="11">
        <f>+VLOOKUP(D19,'[1]izen 191023'!C:E,3,0)</f>
        <v>11</v>
      </c>
      <c r="L19" s="12"/>
      <c r="M19" s="13">
        <f>+VLOOKUP(D19,'[1]izen 191023'!C:D,2,0)</f>
        <v>41010</v>
      </c>
      <c r="N19" s="8" t="str">
        <f>+VLOOKUP(D19,'[1]izen 191023'!C:W,21,0)</f>
        <v>Autismo</v>
      </c>
      <c r="O19" s="8" t="str">
        <f>+VLOOKUP(D19,'[1]izen 191023'!C:X,22,0)</f>
        <v>Instituto Valle Grande</v>
      </c>
      <c r="P19" s="14" t="s">
        <v>170</v>
      </c>
      <c r="Q19" s="14" t="s">
        <v>171</v>
      </c>
      <c r="R19" s="8" t="s">
        <v>172</v>
      </c>
      <c r="S19" s="17" t="s">
        <v>173</v>
      </c>
      <c r="T19" s="17" t="s">
        <v>174</v>
      </c>
      <c r="U19" s="17">
        <v>2024</v>
      </c>
      <c r="V19" s="17">
        <v>20</v>
      </c>
      <c r="W19" s="17">
        <v>80</v>
      </c>
      <c r="X19" s="23">
        <v>238978.46</v>
      </c>
      <c r="Y19" s="17" t="s">
        <v>208</v>
      </c>
      <c r="Z19" s="17"/>
      <c r="AA19" s="19">
        <f>+VLOOKUP(D19,'[2]CF 2024 '!D:D,1,0)</f>
        <v>52440515</v>
      </c>
    </row>
    <row r="20" spans="1:29" ht="17.100000000000001" customHeight="1">
      <c r="A20" s="2">
        <v>169</v>
      </c>
      <c r="B20" s="3" t="s">
        <v>6</v>
      </c>
      <c r="C20" s="4" t="s">
        <v>152</v>
      </c>
      <c r="D20" s="5">
        <v>53201451</v>
      </c>
      <c r="E20" s="3" t="s">
        <v>166</v>
      </c>
      <c r="F20" s="26" t="s">
        <v>196</v>
      </c>
      <c r="G20" s="7">
        <v>45236</v>
      </c>
      <c r="H20" s="8"/>
      <c r="I20" s="9">
        <v>45233</v>
      </c>
      <c r="J20" s="18" t="s">
        <v>168</v>
      </c>
      <c r="K20" s="11">
        <f>+VLOOKUP(D20,'[1]izen 191023'!C:E,3,0)</f>
        <v>10</v>
      </c>
      <c r="L20" s="12"/>
      <c r="M20" s="13">
        <f>+VLOOKUP(D20,'[1]izen 191023'!C:D,2,0)</f>
        <v>41414</v>
      </c>
      <c r="N20" s="8" t="str">
        <f>+VLOOKUP(D20,'[1]izen 191023'!C:W,21,0)</f>
        <v>Autismo en la níñez</v>
      </c>
      <c r="O20" s="8" t="str">
        <f>+VLOOKUP(D20,'[1]izen 191023'!C:X,22,0)</f>
        <v>Colegio Monseñor Tomas Juan Solari - Moron</v>
      </c>
      <c r="P20" s="14" t="s">
        <v>217</v>
      </c>
      <c r="Q20" s="14" t="s">
        <v>218</v>
      </c>
      <c r="R20" s="8" t="s">
        <v>172</v>
      </c>
      <c r="S20" s="17" t="s">
        <v>173</v>
      </c>
      <c r="T20" s="17" t="s">
        <v>174</v>
      </c>
      <c r="U20" s="17">
        <v>2024</v>
      </c>
      <c r="V20" s="17">
        <v>20</v>
      </c>
      <c r="W20" s="17">
        <v>80</v>
      </c>
      <c r="X20" s="23">
        <v>238978.46</v>
      </c>
      <c r="Y20" s="17" t="s">
        <v>208</v>
      </c>
      <c r="Z20" s="17"/>
      <c r="AA20" s="19">
        <f>+VLOOKUP(D20,'[2]CF 2024 '!D:D,1,0)</f>
        <v>53201451</v>
      </c>
    </row>
    <row r="21" spans="1:29" ht="17.100000000000001" customHeight="1">
      <c r="A21" s="2">
        <v>180</v>
      </c>
      <c r="B21" s="3" t="s">
        <v>6</v>
      </c>
      <c r="C21" s="4" t="s">
        <v>102</v>
      </c>
      <c r="D21" s="5">
        <v>57816721</v>
      </c>
      <c r="E21" s="3" t="s">
        <v>166</v>
      </c>
      <c r="F21" s="6" t="s">
        <v>167</v>
      </c>
      <c r="G21" s="7">
        <v>45236</v>
      </c>
      <c r="H21" s="8"/>
      <c r="I21" s="9">
        <v>45233</v>
      </c>
      <c r="J21" s="18" t="s">
        <v>168</v>
      </c>
      <c r="K21" s="11">
        <f>+VLOOKUP(D21,'[1]izen 191023'!C:E,3,0)</f>
        <v>4</v>
      </c>
      <c r="L21" s="12"/>
      <c r="M21" s="13">
        <f>+VLOOKUP(D21,'[1]izen 191023'!C:D,2,0)</f>
        <v>43635</v>
      </c>
      <c r="N21" s="8" t="str">
        <f>+VLOOKUP(D21,'[1]izen 191023'!C:W,21,0)</f>
        <v>TDAH - TGD N/E</v>
      </c>
      <c r="O21" s="8" t="str">
        <f>+VLOOKUP(D21,'[1]izen 191023'!C:X,22,0)</f>
        <v>Instituto Dr. Alberto Schweitzer</v>
      </c>
      <c r="P21" s="14" t="s">
        <v>170</v>
      </c>
      <c r="Q21" s="14" t="s">
        <v>171</v>
      </c>
      <c r="R21" s="8" t="s">
        <v>172</v>
      </c>
      <c r="S21" s="17" t="s">
        <v>173</v>
      </c>
      <c r="T21" s="17" t="s">
        <v>174</v>
      </c>
      <c r="U21" s="17">
        <v>2024</v>
      </c>
      <c r="V21" s="17">
        <v>20</v>
      </c>
      <c r="W21" s="17">
        <v>80</v>
      </c>
      <c r="X21" s="23">
        <v>238978.46</v>
      </c>
      <c r="Y21" s="17" t="s">
        <v>208</v>
      </c>
      <c r="Z21" s="17"/>
      <c r="AA21" s="19">
        <f>+VLOOKUP(D21,'[2]CF 2024 '!D:D,1,0)</f>
        <v>57816721</v>
      </c>
    </row>
    <row r="22" spans="1:29" ht="17.100000000000001" customHeight="1">
      <c r="A22" s="2">
        <v>67</v>
      </c>
      <c r="B22" s="3" t="s">
        <v>6</v>
      </c>
      <c r="C22" s="4" t="s">
        <v>126</v>
      </c>
      <c r="D22" s="5">
        <v>53442626</v>
      </c>
      <c r="E22" s="3" t="s">
        <v>166</v>
      </c>
      <c r="F22" s="6" t="s">
        <v>167</v>
      </c>
      <c r="G22" s="7">
        <v>45237</v>
      </c>
      <c r="H22" s="8"/>
      <c r="I22" s="9">
        <v>45237</v>
      </c>
      <c r="J22" s="10" t="s">
        <v>168</v>
      </c>
      <c r="K22" s="11">
        <f>+VLOOKUP(D22,'[1]izen 191023'!C:E,3,0)</f>
        <v>10</v>
      </c>
      <c r="L22" s="12"/>
      <c r="M22" s="13">
        <f>+VLOOKUP(D22,'[1]izen 191023'!C:D,2,0)</f>
        <v>41512</v>
      </c>
      <c r="N22" s="8" t="str">
        <f>+VLOOKUP(D22,'[1]izen 191023'!C:W,21,0)</f>
        <v>TEL</v>
      </c>
      <c r="O22" s="8" t="str">
        <f>+VLOOKUP(D22,'[1]izen 191023'!C:X,22,0)</f>
        <v>Escuela N° 20 - Bernal (Escuela Provincia de Mendoza)</v>
      </c>
      <c r="P22" s="14" t="s">
        <v>170</v>
      </c>
      <c r="Q22" s="14" t="s">
        <v>171</v>
      </c>
      <c r="R22" s="8" t="s">
        <v>172</v>
      </c>
      <c r="S22" s="17" t="s">
        <v>173</v>
      </c>
      <c r="T22" s="17" t="s">
        <v>174</v>
      </c>
      <c r="U22" s="17">
        <v>2024</v>
      </c>
      <c r="V22" s="17">
        <v>20</v>
      </c>
      <c r="W22" s="17">
        <v>80</v>
      </c>
      <c r="X22" s="23">
        <v>238978.46</v>
      </c>
      <c r="Y22" s="17" t="s">
        <v>208</v>
      </c>
      <c r="Z22" s="17"/>
      <c r="AA22" s="19">
        <f>+VLOOKUP(D22,'[2]CF 2024 '!D:D,1,0)</f>
        <v>53442626</v>
      </c>
    </row>
    <row r="23" spans="1:29" ht="17.100000000000001" customHeight="1">
      <c r="A23" s="41">
        <v>112</v>
      </c>
      <c r="B23" s="25" t="s">
        <v>6</v>
      </c>
      <c r="C23" s="42" t="s">
        <v>165</v>
      </c>
      <c r="D23" s="43">
        <v>49764070</v>
      </c>
      <c r="E23" s="44" t="s">
        <v>222</v>
      </c>
      <c r="F23" s="26" t="s">
        <v>196</v>
      </c>
      <c r="G23" s="7">
        <v>45244</v>
      </c>
      <c r="H23" s="8" t="s">
        <v>223</v>
      </c>
      <c r="I23" s="9">
        <v>45244</v>
      </c>
      <c r="J23" s="18" t="s">
        <v>168</v>
      </c>
      <c r="K23" s="11">
        <f>+VLOOKUP(D23,'[1]izen 191023'!C:E,3,0)</f>
        <v>14</v>
      </c>
      <c r="L23" s="12"/>
      <c r="M23" s="13">
        <f>+VLOOKUP(D23,'[1]izen 191023'!C:D,2,0)</f>
        <v>40065</v>
      </c>
      <c r="N23" s="8" t="str">
        <f>+VLOOKUP(D23,'[1]izen 191023'!C:W,21,0)</f>
        <v>Trastorno generalizado del desarrollo no especificado Retraso mental moderado Epilepsia Anormalidades de la marcha y de la movilidad Parálisis cerebral infantil</v>
      </c>
      <c r="O23" s="8" t="str">
        <f>+VLOOKUP(D23,'[1]izen 191023'!C:X,22,0)</f>
        <v>CBO III</v>
      </c>
      <c r="P23" s="14" t="s">
        <v>217</v>
      </c>
      <c r="Q23" s="14" t="s">
        <v>218</v>
      </c>
      <c r="R23" s="27" t="s">
        <v>199</v>
      </c>
      <c r="S23" s="28" t="s">
        <v>173</v>
      </c>
      <c r="T23" s="28" t="s">
        <v>174</v>
      </c>
      <c r="U23" s="28">
        <v>2024</v>
      </c>
      <c r="V23" s="28">
        <v>20</v>
      </c>
      <c r="W23" s="28">
        <v>80</v>
      </c>
      <c r="X23" s="29">
        <v>154514.65</v>
      </c>
      <c r="Y23" s="28" t="s">
        <v>208</v>
      </c>
      <c r="Z23" s="28"/>
      <c r="AA23" s="19">
        <f>+VLOOKUP(D23,'[2]CF 2024 '!D:D,1,0)</f>
        <v>49764070</v>
      </c>
    </row>
    <row r="24" spans="1:29" ht="17.100000000000001" customHeight="1">
      <c r="A24" s="2">
        <v>130</v>
      </c>
      <c r="B24" s="3" t="s">
        <v>6</v>
      </c>
      <c r="C24" s="4" t="s">
        <v>132</v>
      </c>
      <c r="D24" s="5">
        <v>57518978</v>
      </c>
      <c r="E24" s="3" t="s">
        <v>166</v>
      </c>
      <c r="F24" s="26" t="s">
        <v>196</v>
      </c>
      <c r="G24" s="7">
        <v>45245</v>
      </c>
      <c r="H24" s="8"/>
      <c r="I24" s="9">
        <v>45244</v>
      </c>
      <c r="J24" s="18" t="s">
        <v>168</v>
      </c>
      <c r="K24" s="11">
        <f>+VLOOKUP(D24,'[1]izen 191023'!C:E,3,0)</f>
        <v>4</v>
      </c>
      <c r="L24" s="12"/>
      <c r="M24" s="13">
        <f>+VLOOKUP(D24,'[1]izen 191023'!C:D,2,0)</f>
        <v>43491</v>
      </c>
      <c r="N24" s="8" t="str">
        <f>+VLOOKUP(D24,'[1]izen 191023'!C:W,21,0)</f>
        <v>TGD</v>
      </c>
      <c r="O24" s="8" t="str">
        <f>+VLOOKUP(D24,'[1]izen 191023'!C:X,22,0)</f>
        <v>Jardin de Infantes 922 Isabel Pallamay</v>
      </c>
      <c r="P24" s="14" t="s">
        <v>217</v>
      </c>
      <c r="Q24" s="14" t="s">
        <v>218</v>
      </c>
      <c r="R24" s="8" t="s">
        <v>172</v>
      </c>
      <c r="S24" s="17" t="s">
        <v>173</v>
      </c>
      <c r="T24" s="17" t="s">
        <v>174</v>
      </c>
      <c r="U24" s="17">
        <v>2024</v>
      </c>
      <c r="V24" s="17">
        <v>20</v>
      </c>
      <c r="W24" s="17">
        <v>80</v>
      </c>
      <c r="X24" s="23">
        <v>238978.46</v>
      </c>
      <c r="Y24" s="17" t="s">
        <v>208</v>
      </c>
      <c r="Z24" s="17"/>
      <c r="AA24" s="19">
        <f>+VLOOKUP(D24,'[2]CF 2024 '!D:D,1,0)</f>
        <v>57518978</v>
      </c>
    </row>
    <row r="25" spans="1:29" ht="17.100000000000001" customHeight="1">
      <c r="A25" s="2">
        <v>160</v>
      </c>
      <c r="B25" s="3" t="s">
        <v>6</v>
      </c>
      <c r="C25" s="4" t="s">
        <v>71</v>
      </c>
      <c r="D25" s="5">
        <v>56500335</v>
      </c>
      <c r="E25" s="3" t="s">
        <v>166</v>
      </c>
      <c r="F25" s="6" t="s">
        <v>167</v>
      </c>
      <c r="G25" s="7">
        <v>45247</v>
      </c>
      <c r="H25" s="45" t="s">
        <v>224</v>
      </c>
      <c r="I25" s="9">
        <v>45244</v>
      </c>
      <c r="J25" s="18" t="s">
        <v>168</v>
      </c>
      <c r="K25" s="11">
        <f>+VLOOKUP(D25,'[1]izen 191023'!C:E,3,0)</f>
        <v>6</v>
      </c>
      <c r="L25" s="12"/>
      <c r="M25" s="13">
        <f>+VLOOKUP(D25,'[1]izen 191023'!C:D,2,0)</f>
        <v>43000</v>
      </c>
      <c r="N25" s="8" t="str">
        <f>+VLOOKUP(D25,'[1]izen 191023'!C:W,21,0)</f>
        <v>Trastorno Opositor Desafiante</v>
      </c>
      <c r="O25" s="8" t="str">
        <f>+VLOOKUP(D25,'[1]izen 191023'!C:X,22,0)</f>
        <v>Colegio Nuestra Señora de Lourdes - Quilmes</v>
      </c>
      <c r="P25" s="14" t="s">
        <v>170</v>
      </c>
      <c r="Q25" s="14" t="s">
        <v>171</v>
      </c>
      <c r="R25" s="8" t="s">
        <v>172</v>
      </c>
      <c r="S25" s="17" t="s">
        <v>173</v>
      </c>
      <c r="T25" s="17" t="s">
        <v>174</v>
      </c>
      <c r="U25" s="17">
        <v>2024</v>
      </c>
      <c r="V25" s="17">
        <v>20</v>
      </c>
      <c r="W25" s="17">
        <v>80</v>
      </c>
      <c r="X25" s="23">
        <v>238978.46</v>
      </c>
      <c r="Y25" s="17" t="s">
        <v>208</v>
      </c>
      <c r="Z25" s="17"/>
      <c r="AA25" s="19">
        <f>+VLOOKUP(D25,'[2]CF 2024 '!D:D,1,0)</f>
        <v>56500335</v>
      </c>
    </row>
    <row r="26" spans="1:29" ht="17.100000000000001" customHeight="1">
      <c r="A26" s="2">
        <v>44</v>
      </c>
      <c r="B26" s="3" t="s">
        <v>6</v>
      </c>
      <c r="C26" s="4" t="s">
        <v>37</v>
      </c>
      <c r="D26" s="5">
        <v>53597627</v>
      </c>
      <c r="E26" s="3" t="s">
        <v>166</v>
      </c>
      <c r="F26" s="6" t="s">
        <v>167</v>
      </c>
      <c r="G26" s="7">
        <v>45247</v>
      </c>
      <c r="H26" s="8"/>
      <c r="I26" s="9">
        <v>45245</v>
      </c>
      <c r="J26" s="10" t="s">
        <v>168</v>
      </c>
      <c r="K26" s="11">
        <f>+VLOOKUP(D26,'[1]izen 191023'!C:E,3,0)</f>
        <v>9</v>
      </c>
      <c r="L26" s="12"/>
      <c r="M26" s="13">
        <f>+VLOOKUP(D26,'[1]izen 191023'!C:D,2,0)</f>
        <v>41650</v>
      </c>
      <c r="N26" s="8" t="str">
        <f>+VLOOKUP(D26,'[1]izen 191023'!C:W,21,0)</f>
        <v>Trastorno del desarrollo de las habilidades escolares, no especificado Trastorno del desarrollo habla y del lenguaje no especificado Autismo en la Niñez</v>
      </c>
      <c r="O26" s="8" t="str">
        <f>+VLOOKUP(D26,'[1]izen 191023'!C:X,22,0)</f>
        <v>Escuela N° 46 - Avellaneda (Escuela Bernardino Rivadavia)</v>
      </c>
      <c r="P26" s="14" t="s">
        <v>170</v>
      </c>
      <c r="Q26" s="14" t="s">
        <v>171</v>
      </c>
      <c r="R26" s="8" t="s">
        <v>172</v>
      </c>
      <c r="S26" s="17" t="s">
        <v>173</v>
      </c>
      <c r="T26" s="17" t="s">
        <v>174</v>
      </c>
      <c r="U26" s="17">
        <v>2024</v>
      </c>
      <c r="V26" s="17">
        <v>20</v>
      </c>
      <c r="W26" s="17">
        <v>80</v>
      </c>
      <c r="X26" s="23">
        <v>238978.46</v>
      </c>
      <c r="Y26" s="17" t="s">
        <v>208</v>
      </c>
      <c r="Z26" s="17"/>
      <c r="AA26" s="19">
        <f>+VLOOKUP(D26,'[2]CF 2024 '!D:D,1,0)</f>
        <v>53597627</v>
      </c>
    </row>
    <row r="27" spans="1:29" ht="17.100000000000001" customHeight="1">
      <c r="A27" s="2">
        <v>73</v>
      </c>
      <c r="B27" s="3" t="s">
        <v>6</v>
      </c>
      <c r="C27" s="4" t="s">
        <v>225</v>
      </c>
      <c r="D27" s="5">
        <v>52698026</v>
      </c>
      <c r="E27" s="3" t="s">
        <v>166</v>
      </c>
      <c r="F27" s="6" t="s">
        <v>167</v>
      </c>
      <c r="G27" s="7">
        <v>45253</v>
      </c>
      <c r="H27" s="8"/>
      <c r="I27" s="9">
        <v>45245</v>
      </c>
      <c r="J27" s="10" t="s">
        <v>168</v>
      </c>
      <c r="K27" s="11">
        <f>+VLOOKUP(D27,'[1]izen 191023'!C:E,3,0)</f>
        <v>11</v>
      </c>
      <c r="L27" s="12"/>
      <c r="M27" s="13">
        <f>+VLOOKUP(D27,'[1]izen 191023'!C:D,2,0)</f>
        <v>41149</v>
      </c>
      <c r="N27" s="8" t="str">
        <f>+VLOOKUP(D27,'[1]izen 191023'!C:W,21,0)</f>
        <v>TEA</v>
      </c>
      <c r="O27" s="8" t="str">
        <f>+VLOOKUP(D27,'[1]izen 191023'!C:X,22,0)</f>
        <v>Escuela N° 27 - Villa Ballester (Escuela Damas Patricias)</v>
      </c>
      <c r="P27" s="14" t="s">
        <v>170</v>
      </c>
      <c r="Q27" s="14" t="s">
        <v>171</v>
      </c>
      <c r="R27" s="8" t="s">
        <v>172</v>
      </c>
      <c r="S27" s="17" t="s">
        <v>173</v>
      </c>
      <c r="T27" s="17" t="s">
        <v>174</v>
      </c>
      <c r="U27" s="17">
        <v>2024</v>
      </c>
      <c r="V27" s="17">
        <v>20</v>
      </c>
      <c r="W27" s="17">
        <v>80</v>
      </c>
      <c r="X27" s="23">
        <v>238978.46</v>
      </c>
      <c r="Y27" s="17" t="s">
        <v>208</v>
      </c>
      <c r="Z27" s="17"/>
      <c r="AA27" s="19">
        <f>+VLOOKUP(D27,'[2]CF 2024 '!D:D,1,0)</f>
        <v>52698026</v>
      </c>
    </row>
    <row r="28" spans="1:29" ht="17.100000000000001" customHeight="1">
      <c r="A28" s="41">
        <v>112</v>
      </c>
      <c r="B28" s="25" t="s">
        <v>6</v>
      </c>
      <c r="C28" s="42" t="s">
        <v>165</v>
      </c>
      <c r="D28" s="43">
        <v>49764070</v>
      </c>
      <c r="E28" s="44" t="s">
        <v>222</v>
      </c>
      <c r="F28" s="6" t="s">
        <v>167</v>
      </c>
      <c r="G28" s="7">
        <v>45244</v>
      </c>
      <c r="H28" s="8" t="s">
        <v>223</v>
      </c>
      <c r="I28" s="9">
        <v>45245</v>
      </c>
      <c r="J28" s="18" t="s">
        <v>168</v>
      </c>
      <c r="K28" s="11">
        <f>+VLOOKUP(D28,'[1]izen 191023'!C:E,3,0)</f>
        <v>14</v>
      </c>
      <c r="L28" s="12"/>
      <c r="M28" s="13">
        <f>+VLOOKUP(D28,'[1]izen 191023'!C:D,2,0)</f>
        <v>40065</v>
      </c>
      <c r="N28" s="8" t="str">
        <f>+VLOOKUP(D28,'[1]izen 191023'!C:W,21,0)</f>
        <v>Trastorno generalizado del desarrollo no especificado Retraso mental moderado Epilepsia Anormalidades de la marcha y de la movilidad Parálisis cerebral infantil</v>
      </c>
      <c r="O28" s="8" t="str">
        <f>+VLOOKUP(D28,'[1]izen 191023'!C:X,22,0)</f>
        <v>CBO III</v>
      </c>
      <c r="P28" s="14" t="s">
        <v>170</v>
      </c>
      <c r="Q28" s="14" t="s">
        <v>171</v>
      </c>
      <c r="R28" s="27" t="s">
        <v>172</v>
      </c>
      <c r="S28" s="28" t="s">
        <v>173</v>
      </c>
      <c r="T28" s="28" t="s">
        <v>174</v>
      </c>
      <c r="U28" s="28">
        <v>2024</v>
      </c>
      <c r="V28" s="28">
        <v>40</v>
      </c>
      <c r="W28" s="28">
        <v>160</v>
      </c>
      <c r="X28" s="29" t="s">
        <v>226</v>
      </c>
      <c r="Y28" s="28" t="s">
        <v>208</v>
      </c>
      <c r="Z28" s="28"/>
      <c r="AA28" s="19">
        <f>+VLOOKUP(D28,'[2]CF 2024 '!D:D,1,0)</f>
        <v>49764070</v>
      </c>
    </row>
    <row r="29" spans="1:29" ht="17.100000000000001" customHeight="1">
      <c r="A29" s="2">
        <v>128</v>
      </c>
      <c r="B29" s="3" t="s">
        <v>6</v>
      </c>
      <c r="C29" s="4" t="s">
        <v>64</v>
      </c>
      <c r="D29" s="5">
        <v>54912362</v>
      </c>
      <c r="E29" s="3" t="s">
        <v>166</v>
      </c>
      <c r="F29" s="6" t="s">
        <v>167</v>
      </c>
      <c r="G29" s="7">
        <v>45251</v>
      </c>
      <c r="H29" s="8"/>
      <c r="I29" s="9">
        <v>45245</v>
      </c>
      <c r="J29" s="18" t="s">
        <v>168</v>
      </c>
      <c r="K29" s="11">
        <f>+VLOOKUP(D29,'[1]izen 191023'!C:E,3,0)</f>
        <v>8</v>
      </c>
      <c r="L29" s="12"/>
      <c r="M29" s="13">
        <f>+VLOOKUP(D29,'[1]izen 191023'!C:D,2,0)</f>
        <v>42193</v>
      </c>
      <c r="N29" s="8" t="str">
        <f>+VLOOKUP(D29,'[1]izen 191023'!C:W,21,0)</f>
        <v>TGD TEL</v>
      </c>
      <c r="O29" s="8" t="str">
        <f>+VLOOKUP(D29,'[1]izen 191023'!C:X,22,0)</f>
        <v>Escuela N° 8 Juan Vucetich</v>
      </c>
      <c r="P29" s="14" t="s">
        <v>170</v>
      </c>
      <c r="Q29" s="14" t="s">
        <v>171</v>
      </c>
      <c r="R29" s="8" t="s">
        <v>172</v>
      </c>
      <c r="S29" s="17" t="s">
        <v>173</v>
      </c>
      <c r="T29" s="17" t="s">
        <v>174</v>
      </c>
      <c r="U29" s="17">
        <v>2024</v>
      </c>
      <c r="V29" s="17">
        <v>20</v>
      </c>
      <c r="W29" s="17">
        <v>80</v>
      </c>
      <c r="X29" s="23">
        <v>238978.46</v>
      </c>
      <c r="Y29" s="17" t="s">
        <v>208</v>
      </c>
      <c r="Z29" s="17"/>
      <c r="AA29" s="19">
        <f>+VLOOKUP(D29,'[2]CF 2024 '!D:D,1,0)</f>
        <v>54912362</v>
      </c>
    </row>
    <row r="30" spans="1:29" ht="17.100000000000001" customHeight="1">
      <c r="A30" s="2">
        <v>137</v>
      </c>
      <c r="B30" s="3" t="s">
        <v>6</v>
      </c>
      <c r="C30" s="4" t="s">
        <v>59</v>
      </c>
      <c r="D30" s="5">
        <v>57640712</v>
      </c>
      <c r="E30" s="3" t="s">
        <v>166</v>
      </c>
      <c r="F30" s="6" t="s">
        <v>167</v>
      </c>
      <c r="G30" s="7">
        <v>45251</v>
      </c>
      <c r="H30" s="8"/>
      <c r="I30" s="9">
        <v>45245</v>
      </c>
      <c r="J30" s="18" t="s">
        <v>168</v>
      </c>
      <c r="K30" s="11">
        <f>+VLOOKUP(D30,'[1]izen 191023'!C:E,3,0)</f>
        <v>4</v>
      </c>
      <c r="L30" s="12"/>
      <c r="M30" s="13">
        <f>+VLOOKUP(D30,'[1]izen 191023'!C:D,2,0)</f>
        <v>43543</v>
      </c>
      <c r="N30" s="8" t="str">
        <f>+VLOOKUP(D30,'[1]izen 191023'!C:W,21,0)</f>
        <v>TGD NE</v>
      </c>
      <c r="O30" s="8" t="str">
        <f>+VLOOKUP(D30,'[1]izen 191023'!C:X,22,0)</f>
        <v>Instituto Argentina</v>
      </c>
      <c r="P30" s="14" t="s">
        <v>170</v>
      </c>
      <c r="Q30" s="14" t="s">
        <v>171</v>
      </c>
      <c r="R30" s="8" t="s">
        <v>172</v>
      </c>
      <c r="S30" s="17" t="s">
        <v>173</v>
      </c>
      <c r="T30" s="17" t="s">
        <v>174</v>
      </c>
      <c r="U30" s="17">
        <v>2024</v>
      </c>
      <c r="V30" s="17">
        <v>20</v>
      </c>
      <c r="W30" s="17">
        <v>80</v>
      </c>
      <c r="X30" s="23">
        <v>238978.46</v>
      </c>
      <c r="Y30" s="17" t="s">
        <v>208</v>
      </c>
      <c r="Z30" s="17"/>
      <c r="AA30" s="19">
        <f>+VLOOKUP(D30,'[2]CF 2024 '!D:D,1,0)</f>
        <v>57640712</v>
      </c>
    </row>
    <row r="31" spans="1:29" ht="17.100000000000001" customHeight="1">
      <c r="A31" s="2">
        <v>145</v>
      </c>
      <c r="B31" s="3" t="s">
        <v>6</v>
      </c>
      <c r="C31" s="4" t="s">
        <v>227</v>
      </c>
      <c r="D31" s="5">
        <v>55577858</v>
      </c>
      <c r="E31" s="3" t="s">
        <v>166</v>
      </c>
      <c r="F31" s="6" t="s">
        <v>167</v>
      </c>
      <c r="G31" s="7">
        <v>45251</v>
      </c>
      <c r="H31" s="8"/>
      <c r="I31" s="9">
        <v>45245</v>
      </c>
      <c r="J31" s="18" t="s">
        <v>168</v>
      </c>
      <c r="K31" s="11">
        <f>+VLOOKUP(D31,'[1]izen 191023'!C:E,3,0)</f>
        <v>7</v>
      </c>
      <c r="L31" s="12"/>
      <c r="M31" s="13">
        <f>+VLOOKUP(D31,'[1]izen 191023'!C:D,2,0)</f>
        <v>42527</v>
      </c>
      <c r="N31" s="8" t="str">
        <f>+VLOOKUP(D31,'[1]izen 191023'!C:W,21,0)</f>
        <v>TDAH con neurodesarrollo literario</v>
      </c>
      <c r="O31" s="8" t="str">
        <f>+VLOOKUP(D31,'[1]izen 191023'!C:X,22,0)</f>
        <v>Instituto Friuli</v>
      </c>
      <c r="P31" s="14" t="s">
        <v>170</v>
      </c>
      <c r="Q31" s="14" t="s">
        <v>171</v>
      </c>
      <c r="R31" s="8" t="s">
        <v>172</v>
      </c>
      <c r="S31" s="17" t="s">
        <v>173</v>
      </c>
      <c r="T31" s="17" t="s">
        <v>174</v>
      </c>
      <c r="U31" s="17">
        <v>2024</v>
      </c>
      <c r="V31" s="17">
        <v>20</v>
      </c>
      <c r="W31" s="17">
        <v>80</v>
      </c>
      <c r="X31" s="23">
        <v>238978.46</v>
      </c>
      <c r="Y31" s="17" t="s">
        <v>208</v>
      </c>
      <c r="Z31" s="17"/>
      <c r="AA31" s="19">
        <f>+VLOOKUP(D31,'[2]CF 2024 '!D:D,1,0)</f>
        <v>55577858</v>
      </c>
    </row>
    <row r="32" spans="1:29" ht="17.100000000000001" customHeight="1">
      <c r="A32" s="2">
        <v>153</v>
      </c>
      <c r="B32" s="3" t="s">
        <v>6</v>
      </c>
      <c r="C32" s="4" t="s">
        <v>16</v>
      </c>
      <c r="D32" s="5">
        <v>57093657</v>
      </c>
      <c r="E32" s="3" t="s">
        <v>166</v>
      </c>
      <c r="F32" s="26" t="s">
        <v>196</v>
      </c>
      <c r="G32" s="7">
        <v>45260</v>
      </c>
      <c r="H32" s="8"/>
      <c r="I32" s="9">
        <v>45245</v>
      </c>
      <c r="J32" s="18" t="s">
        <v>168</v>
      </c>
      <c r="K32" s="11">
        <f>+VLOOKUP(D32,'[1]izen 191023'!C:E,3,0)</f>
        <v>5</v>
      </c>
      <c r="L32" s="12"/>
      <c r="M32" s="13">
        <f>+VLOOKUP(D32,'[1]izen 191023'!C:D,2,0)</f>
        <v>43236</v>
      </c>
      <c r="N32" s="8" t="str">
        <f>+VLOOKUP(D32,'[1]izen 191023'!C:W,21,0)</f>
        <v>Autismo</v>
      </c>
      <c r="O32" s="8" t="str">
        <f>+VLOOKUP(D32,'[1]izen 191023'!C:X,22,0)</f>
        <v>Jardin Rincon Feliz</v>
      </c>
      <c r="P32" s="14" t="s">
        <v>217</v>
      </c>
      <c r="Q32" s="14" t="s">
        <v>218</v>
      </c>
      <c r="R32" s="8" t="s">
        <v>172</v>
      </c>
      <c r="S32" s="17" t="s">
        <v>173</v>
      </c>
      <c r="T32" s="17" t="s">
        <v>174</v>
      </c>
      <c r="U32" s="17">
        <v>2024</v>
      </c>
      <c r="V32" s="17">
        <v>20</v>
      </c>
      <c r="W32" s="17">
        <v>80</v>
      </c>
      <c r="X32" s="23">
        <v>238978.46</v>
      </c>
      <c r="Y32" s="17" t="s">
        <v>208</v>
      </c>
      <c r="Z32" s="17"/>
      <c r="AA32" s="19">
        <f>+VLOOKUP(D32,'[2]CF 2024 '!D:D,1,0)</f>
        <v>57093657</v>
      </c>
    </row>
    <row r="33" spans="1:27" ht="17.100000000000001" customHeight="1">
      <c r="A33" s="2">
        <v>158</v>
      </c>
      <c r="B33" s="3" t="s">
        <v>6</v>
      </c>
      <c r="C33" s="4" t="s">
        <v>76</v>
      </c>
      <c r="D33" s="5">
        <v>54958893</v>
      </c>
      <c r="E33" s="3" t="s">
        <v>166</v>
      </c>
      <c r="F33" s="6" t="s">
        <v>167</v>
      </c>
      <c r="G33" s="7">
        <v>45258</v>
      </c>
      <c r="H33" s="8"/>
      <c r="I33" s="9">
        <v>45245</v>
      </c>
      <c r="J33" s="18" t="s">
        <v>168</v>
      </c>
      <c r="K33" s="11">
        <f>+VLOOKUP(D33,'[1]izen 191023'!C:E,3,0)</f>
        <v>7</v>
      </c>
      <c r="L33" s="12"/>
      <c r="M33" s="13">
        <f>+VLOOKUP(D33,'[1]izen 191023'!C:D,2,0)</f>
        <v>42320</v>
      </c>
      <c r="N33" s="8" t="str">
        <f>+VLOOKUP(D33,'[1]izen 191023'!C:W,21,0)</f>
        <v>TEA</v>
      </c>
      <c r="O33" s="8" t="str">
        <f>+VLOOKUP(D33,'[1]izen 191023'!C:X,22,0)</f>
        <v>San Francisco Javier</v>
      </c>
      <c r="P33" s="14" t="s">
        <v>170</v>
      </c>
      <c r="Q33" s="14" t="s">
        <v>171</v>
      </c>
      <c r="R33" s="8" t="s">
        <v>172</v>
      </c>
      <c r="S33" s="17" t="s">
        <v>173</v>
      </c>
      <c r="T33" s="17" t="s">
        <v>174</v>
      </c>
      <c r="U33" s="17">
        <v>2024</v>
      </c>
      <c r="V33" s="17">
        <v>20</v>
      </c>
      <c r="W33" s="17">
        <v>80</v>
      </c>
      <c r="X33" s="23">
        <v>238978.46</v>
      </c>
      <c r="Y33" s="17" t="s">
        <v>208</v>
      </c>
      <c r="Z33" s="17"/>
      <c r="AA33" s="19">
        <f>+VLOOKUP(D33,'[2]CF 2024 '!D:D,1,0)</f>
        <v>54958893</v>
      </c>
    </row>
    <row r="34" spans="1:27" ht="17.100000000000001" customHeight="1">
      <c r="A34" s="2">
        <v>170</v>
      </c>
      <c r="B34" s="3" t="s">
        <v>6</v>
      </c>
      <c r="C34" s="4" t="s">
        <v>119</v>
      </c>
      <c r="D34" s="5">
        <v>55880194</v>
      </c>
      <c r="E34" s="3" t="s">
        <v>166</v>
      </c>
      <c r="F34" s="26" t="s">
        <v>196</v>
      </c>
      <c r="G34" s="7">
        <v>45260</v>
      </c>
      <c r="H34" s="8"/>
      <c r="I34" s="9">
        <v>45245</v>
      </c>
      <c r="J34" s="18" t="s">
        <v>168</v>
      </c>
      <c r="K34" s="11">
        <f>+VLOOKUP(D34,'[1]izen 191023'!C:E,3,0)</f>
        <v>6</v>
      </c>
      <c r="L34" s="12"/>
      <c r="M34" s="13">
        <f>+VLOOKUP(D34,'[1]izen 191023'!C:D,2,0)</f>
        <v>42667</v>
      </c>
      <c r="N34" s="8" t="str">
        <f>+VLOOKUP(D34,'[1]izen 191023'!C:W,21,0)</f>
        <v>Perturbación de la Actividad y de la Atención - Trastornos Emocionales - Retardo en el Desarrollo</v>
      </c>
      <c r="O34" s="8" t="str">
        <f>+VLOOKUP(D34,'[1]izen 191023'!C:X,22,0)</f>
        <v>Escuela N° 26 Antartida Argentina</v>
      </c>
      <c r="P34" s="14" t="s">
        <v>217</v>
      </c>
      <c r="Q34" s="14" t="s">
        <v>218</v>
      </c>
      <c r="R34" s="8" t="s">
        <v>172</v>
      </c>
      <c r="S34" s="17" t="s">
        <v>173</v>
      </c>
      <c r="T34" s="17" t="s">
        <v>174</v>
      </c>
      <c r="U34" s="17">
        <v>2024</v>
      </c>
      <c r="V34" s="17">
        <v>20</v>
      </c>
      <c r="W34" s="17">
        <v>80</v>
      </c>
      <c r="X34" s="23">
        <v>238978.46</v>
      </c>
      <c r="Y34" s="17" t="s">
        <v>208</v>
      </c>
      <c r="Z34" s="17"/>
      <c r="AA34" s="19">
        <f>+VLOOKUP(D34,'[2]CF 2024 '!D:D,1,0)</f>
        <v>55880194</v>
      </c>
    </row>
    <row r="35" spans="1:27" ht="17.100000000000001" customHeight="1">
      <c r="A35" s="2">
        <v>175</v>
      </c>
      <c r="B35" s="3" t="s">
        <v>6</v>
      </c>
      <c r="C35" s="4" t="s">
        <v>25</v>
      </c>
      <c r="D35" s="5">
        <v>55741728</v>
      </c>
      <c r="E35" s="3" t="s">
        <v>166</v>
      </c>
      <c r="F35" s="26" t="s">
        <v>196</v>
      </c>
      <c r="G35" s="7">
        <v>45259</v>
      </c>
      <c r="H35" s="8"/>
      <c r="I35" s="9">
        <v>45245</v>
      </c>
      <c r="J35" s="18" t="s">
        <v>168</v>
      </c>
      <c r="K35" s="11">
        <f>+VLOOKUP(D35,'[1]izen 191023'!C:E,3,0)</f>
        <v>7</v>
      </c>
      <c r="L35" s="12"/>
      <c r="M35" s="13">
        <f>+VLOOKUP(D35,'[1]izen 191023'!C:D,2,0)</f>
        <v>42604</v>
      </c>
      <c r="N35" s="8" t="str">
        <f>+VLOOKUP(D35,'[1]izen 191023'!C:W,21,0)</f>
        <v>TGD</v>
      </c>
      <c r="O35" s="8" t="str">
        <f>+VLOOKUP(D35,'[1]izen 191023'!C:X,22,0)</f>
        <v>Colegio San Alberto Magno</v>
      </c>
      <c r="P35" s="14" t="s">
        <v>217</v>
      </c>
      <c r="Q35" s="14" t="s">
        <v>218</v>
      </c>
      <c r="R35" s="8" t="s">
        <v>172</v>
      </c>
      <c r="S35" s="17" t="s">
        <v>173</v>
      </c>
      <c r="T35" s="17" t="s">
        <v>174</v>
      </c>
      <c r="U35" s="17">
        <v>2024</v>
      </c>
      <c r="V35" s="17">
        <v>20</v>
      </c>
      <c r="W35" s="17">
        <v>80</v>
      </c>
      <c r="X35" s="23">
        <v>238978.46</v>
      </c>
      <c r="Y35" s="17" t="s">
        <v>208</v>
      </c>
      <c r="Z35" s="17"/>
      <c r="AA35" s="19">
        <f>+VLOOKUP(D35,'[2]CF 2024 '!D:D,1,0)</f>
        <v>55741728</v>
      </c>
    </row>
    <row r="36" spans="1:27" ht="17.100000000000001" customHeight="1">
      <c r="A36" s="2">
        <v>183</v>
      </c>
      <c r="B36" s="3" t="s">
        <v>6</v>
      </c>
      <c r="C36" s="4" t="s">
        <v>28</v>
      </c>
      <c r="D36" s="5">
        <v>57183048</v>
      </c>
      <c r="E36" s="3" t="s">
        <v>166</v>
      </c>
      <c r="F36" s="6" t="s">
        <v>167</v>
      </c>
      <c r="G36" s="7">
        <v>45259</v>
      </c>
      <c r="H36" s="8"/>
      <c r="I36" s="9">
        <v>45245</v>
      </c>
      <c r="J36" s="18" t="s">
        <v>168</v>
      </c>
      <c r="K36" s="11">
        <f>+VLOOKUP(D36,'[1]izen 191023'!C:E,3,0)</f>
        <v>5</v>
      </c>
      <c r="L36" s="12"/>
      <c r="M36" s="13">
        <f>+VLOOKUP(D36,'[1]izen 191023'!C:D,2,0)</f>
        <v>43372</v>
      </c>
      <c r="N36" s="8" t="str">
        <f>+VLOOKUP(D36,'[1]izen 191023'!C:W,21,0)</f>
        <v>Trastornos especificos del desarrollo del hala y del lenguaje Trastorno generalizado del desarrollo</v>
      </c>
      <c r="O36" s="8" t="str">
        <f>+VLOOKUP(D36,'[1]izen 191023'!C:X,22,0)</f>
        <v>Jardín Juanito Laguna N° 944</v>
      </c>
      <c r="P36" s="14" t="s">
        <v>170</v>
      </c>
      <c r="Q36" s="14" t="s">
        <v>171</v>
      </c>
      <c r="R36" s="8" t="s">
        <v>172</v>
      </c>
      <c r="S36" s="17" t="s">
        <v>173</v>
      </c>
      <c r="T36" s="17" t="s">
        <v>174</v>
      </c>
      <c r="U36" s="17">
        <v>2024</v>
      </c>
      <c r="V36" s="17">
        <v>20</v>
      </c>
      <c r="W36" s="17">
        <v>80</v>
      </c>
      <c r="X36" s="23">
        <v>238978.46</v>
      </c>
      <c r="Y36" s="17" t="s">
        <v>208</v>
      </c>
      <c r="Z36" s="17"/>
      <c r="AA36" s="19">
        <f>+VLOOKUP(D36,'[2]CF 2024 '!D:D,1,0)</f>
        <v>57183048</v>
      </c>
    </row>
    <row r="37" spans="1:27" ht="17.100000000000001" customHeight="1">
      <c r="A37" s="2">
        <v>141</v>
      </c>
      <c r="B37" s="3" t="s">
        <v>6</v>
      </c>
      <c r="C37" s="4" t="s">
        <v>129</v>
      </c>
      <c r="D37" s="5">
        <v>58372650</v>
      </c>
      <c r="E37" s="3" t="s">
        <v>166</v>
      </c>
      <c r="F37" s="6" t="s">
        <v>167</v>
      </c>
      <c r="G37" s="7">
        <v>45246</v>
      </c>
      <c r="H37" s="45" t="s">
        <v>228</v>
      </c>
      <c r="I37" s="9">
        <v>45246</v>
      </c>
      <c r="J37" s="18" t="s">
        <v>229</v>
      </c>
      <c r="K37" s="11">
        <f>+VLOOKUP(D37,'[1]izen 191023'!C:E,3,0)</f>
        <v>3</v>
      </c>
      <c r="L37" s="12"/>
      <c r="M37" s="13">
        <f>+VLOOKUP(D37,'[1]izen 191023'!C:D,2,0)</f>
        <v>43994</v>
      </c>
      <c r="N37" s="8" t="str">
        <f>+VLOOKUP(D37,'[1]izen 191023'!C:W,21,0)</f>
        <v>Autismo en la níñez</v>
      </c>
      <c r="O37" s="8" t="str">
        <f>+VLOOKUP(D37,'[1]izen 191023'!C:X,22,0)</f>
        <v>Jardín 941</v>
      </c>
      <c r="P37" s="14" t="s">
        <v>170</v>
      </c>
      <c r="Q37" s="14" t="s">
        <v>171</v>
      </c>
      <c r="R37" s="8" t="s">
        <v>172</v>
      </c>
      <c r="S37" s="17" t="s">
        <v>173</v>
      </c>
      <c r="T37" s="17" t="s">
        <v>174</v>
      </c>
      <c r="U37" s="17">
        <v>2024</v>
      </c>
      <c r="V37" s="17">
        <v>20</v>
      </c>
      <c r="W37" s="17">
        <v>80</v>
      </c>
      <c r="X37" s="23">
        <v>238978.46</v>
      </c>
      <c r="Y37" s="17" t="s">
        <v>208</v>
      </c>
      <c r="Z37" s="17"/>
      <c r="AA37" s="19">
        <f>+VLOOKUP(D37,'[2]CF 2024 '!D:D,1,0)</f>
        <v>58372650</v>
      </c>
    </row>
    <row r="38" spans="1:27" ht="17.100000000000001" customHeight="1">
      <c r="A38" s="2">
        <v>58</v>
      </c>
      <c r="B38" s="3" t="s">
        <v>6</v>
      </c>
      <c r="C38" s="4" t="s">
        <v>145</v>
      </c>
      <c r="D38" s="5">
        <v>51268600</v>
      </c>
      <c r="E38" s="3" t="s">
        <v>166</v>
      </c>
      <c r="F38" s="6" t="s">
        <v>167</v>
      </c>
      <c r="G38" s="7">
        <v>45253</v>
      </c>
      <c r="H38" s="8" t="s">
        <v>230</v>
      </c>
      <c r="I38" s="9">
        <v>45251</v>
      </c>
      <c r="J38" s="10" t="s">
        <v>168</v>
      </c>
      <c r="K38" s="11">
        <f>+VLOOKUP(D38,'[1]izen 191023'!C:E,3,0)</f>
        <v>12</v>
      </c>
      <c r="L38" s="12"/>
      <c r="M38" s="13">
        <f>+VLOOKUP(D38,'[1]izen 191023'!C:D,2,0)</f>
        <v>40743</v>
      </c>
      <c r="N38" s="8" t="str">
        <f>+VLOOKUP(D38,'[1]izen 191023'!C:W,21,0)</f>
        <v>Trastorno del lenguaje mixto</v>
      </c>
      <c r="O38" s="8" t="str">
        <f>+VLOOKUP(D38,'[1]izen 191023'!C:X,22,0)</f>
        <v>Escuela N° 5 D.E. 2 (Escuela Ursula Llames De Lapuente)</v>
      </c>
      <c r="P38" s="14" t="s">
        <v>170</v>
      </c>
      <c r="Q38" s="14" t="s">
        <v>171</v>
      </c>
      <c r="R38" s="8" t="s">
        <v>172</v>
      </c>
      <c r="S38" s="17" t="s">
        <v>173</v>
      </c>
      <c r="T38" s="17" t="s">
        <v>174</v>
      </c>
      <c r="U38" s="17">
        <v>2024</v>
      </c>
      <c r="V38" s="17">
        <v>20</v>
      </c>
      <c r="W38" s="17">
        <v>80</v>
      </c>
      <c r="X38" s="23">
        <v>238978.46</v>
      </c>
      <c r="Y38" s="17" t="s">
        <v>208</v>
      </c>
      <c r="Z38" s="17"/>
      <c r="AA38" s="19">
        <f>+VLOOKUP(D38,'[2]CF 2024 '!D:D,1,0)</f>
        <v>51268600</v>
      </c>
    </row>
    <row r="39" spans="1:27" ht="17.100000000000001" customHeight="1">
      <c r="A39" s="2">
        <v>36</v>
      </c>
      <c r="B39" s="3" t="s">
        <v>6</v>
      </c>
      <c r="C39" s="4" t="s">
        <v>146</v>
      </c>
      <c r="D39" s="5">
        <v>54303820</v>
      </c>
      <c r="E39" s="3" t="s">
        <v>166</v>
      </c>
      <c r="F39" s="26" t="s">
        <v>196</v>
      </c>
      <c r="G39" s="7">
        <v>45259</v>
      </c>
      <c r="H39" s="8"/>
      <c r="I39" s="9">
        <v>45230</v>
      </c>
      <c r="J39" s="10" t="s">
        <v>168</v>
      </c>
      <c r="K39" s="11">
        <f>+VLOOKUP(D39,'[1]izen 191023'!C:E,3,0)</f>
        <v>9</v>
      </c>
      <c r="L39" s="12"/>
      <c r="M39" s="13">
        <f>+VLOOKUP(D39,'[1]izen 191023'!C:D,2,0)</f>
        <v>41928</v>
      </c>
      <c r="N39" s="8" t="str">
        <f>+VLOOKUP(D39,'[1]izen 191023'!C:W,21,0)</f>
        <v>TEA</v>
      </c>
      <c r="O39" s="8" t="str">
        <f>+VLOOKUP(D39,'[1]izen 191023'!C:X,22,0)</f>
        <v>Escuela N° 9 D.E. 3 (Escuela Mariano Moreno)</v>
      </c>
      <c r="P39" s="14" t="s">
        <v>217</v>
      </c>
      <c r="Q39" s="14" t="s">
        <v>218</v>
      </c>
      <c r="R39" s="8" t="s">
        <v>172</v>
      </c>
      <c r="S39" s="17" t="s">
        <v>173</v>
      </c>
      <c r="T39" s="17" t="s">
        <v>174</v>
      </c>
      <c r="U39" s="17">
        <v>2024</v>
      </c>
      <c r="V39" s="17">
        <v>20</v>
      </c>
      <c r="W39" s="17">
        <v>80</v>
      </c>
      <c r="X39" s="23">
        <v>238978.46</v>
      </c>
      <c r="Y39" s="17" t="s">
        <v>208</v>
      </c>
      <c r="Z39" s="17"/>
      <c r="AA39" s="19">
        <f>+VLOOKUP(D39,'[2]CF 2024 '!D:D,1,0)</f>
        <v>54303820</v>
      </c>
    </row>
    <row r="40" spans="1:27" ht="17.100000000000001" customHeight="1">
      <c r="A40" s="24">
        <v>2024</v>
      </c>
      <c r="B40" s="3" t="s">
        <v>6</v>
      </c>
      <c r="C40" s="46" t="s">
        <v>231</v>
      </c>
      <c r="D40" s="47">
        <v>56670847</v>
      </c>
      <c r="E40" s="21" t="s">
        <v>166</v>
      </c>
      <c r="F40" s="6" t="s">
        <v>167</v>
      </c>
      <c r="G40" s="34"/>
      <c r="H40" s="48"/>
      <c r="I40" s="34">
        <v>45275</v>
      </c>
      <c r="J40" s="49" t="s">
        <v>232</v>
      </c>
      <c r="K40" s="50">
        <v>5</v>
      </c>
      <c r="L40" s="51" t="s">
        <v>233</v>
      </c>
      <c r="M40" s="51" t="s">
        <v>233</v>
      </c>
      <c r="N40" s="52" t="s">
        <v>234</v>
      </c>
      <c r="O40" s="8" t="s">
        <v>235</v>
      </c>
      <c r="P40" s="14" t="s">
        <v>170</v>
      </c>
      <c r="Q40" s="14" t="s">
        <v>171</v>
      </c>
      <c r="R40" s="53" t="s">
        <v>172</v>
      </c>
      <c r="S40" s="54" t="s">
        <v>173</v>
      </c>
      <c r="T40" s="54" t="s">
        <v>174</v>
      </c>
      <c r="U40" s="54">
        <v>2024</v>
      </c>
      <c r="V40" s="54">
        <v>20</v>
      </c>
      <c r="W40" s="54">
        <v>80</v>
      </c>
      <c r="X40" s="55">
        <v>238978.46</v>
      </c>
      <c r="Y40" s="54" t="s">
        <v>212</v>
      </c>
      <c r="Z40" s="49"/>
      <c r="AA40" s="19">
        <f>+VLOOKUP(D40,'[2]CF 2024 '!D:D,1,0)</f>
        <v>56670847</v>
      </c>
    </row>
    <row r="41" spans="1:27" ht="17.100000000000001" customHeight="1">
      <c r="A41" s="24">
        <v>2024</v>
      </c>
      <c r="B41" s="3" t="s">
        <v>6</v>
      </c>
      <c r="C41" s="46" t="s">
        <v>231</v>
      </c>
      <c r="D41" s="47">
        <v>56670847</v>
      </c>
      <c r="E41" s="56" t="s">
        <v>236</v>
      </c>
      <c r="F41" s="26" t="s">
        <v>196</v>
      </c>
      <c r="G41" s="34"/>
      <c r="H41" s="48"/>
      <c r="I41" s="34">
        <v>45275</v>
      </c>
      <c r="J41" s="49" t="s">
        <v>232</v>
      </c>
      <c r="K41" s="50">
        <v>5</v>
      </c>
      <c r="L41" s="51" t="s">
        <v>233</v>
      </c>
      <c r="M41" s="51" t="s">
        <v>233</v>
      </c>
      <c r="N41" s="52" t="s">
        <v>234</v>
      </c>
      <c r="O41" s="8" t="s">
        <v>235</v>
      </c>
      <c r="P41" s="14" t="s">
        <v>217</v>
      </c>
      <c r="Q41" s="14" t="s">
        <v>218</v>
      </c>
      <c r="R41" s="27" t="s">
        <v>199</v>
      </c>
      <c r="S41" s="28" t="s">
        <v>173</v>
      </c>
      <c r="T41" s="28" t="s">
        <v>174</v>
      </c>
      <c r="U41" s="28">
        <v>2024</v>
      </c>
      <c r="V41" s="28">
        <v>20</v>
      </c>
      <c r="W41" s="28">
        <v>80</v>
      </c>
      <c r="X41" s="29">
        <v>154514.65</v>
      </c>
      <c r="Y41" s="28" t="s">
        <v>212</v>
      </c>
      <c r="Z41" s="57"/>
      <c r="AA41" s="19">
        <f>+VLOOKUP(D41,'[2]CF 2024 '!D:D,1,0)</f>
        <v>56670847</v>
      </c>
    </row>
    <row r="42" spans="1:27" ht="17.100000000000001" customHeight="1">
      <c r="A42" s="2">
        <v>113</v>
      </c>
      <c r="B42" s="20" t="s">
        <v>6</v>
      </c>
      <c r="C42" s="4" t="s">
        <v>101</v>
      </c>
      <c r="D42" s="5">
        <v>55071847</v>
      </c>
      <c r="E42" s="21" t="s">
        <v>166</v>
      </c>
      <c r="F42" s="6" t="s">
        <v>167</v>
      </c>
      <c r="G42" s="7"/>
      <c r="H42" s="8"/>
      <c r="I42" s="34">
        <v>45275</v>
      </c>
      <c r="J42" s="18" t="s">
        <v>188</v>
      </c>
      <c r="K42" s="58">
        <v>8</v>
      </c>
      <c r="L42" s="14" t="s">
        <v>237</v>
      </c>
      <c r="M42" s="13">
        <v>42280</v>
      </c>
      <c r="N42" s="8" t="s">
        <v>100</v>
      </c>
      <c r="O42" s="8" t="s">
        <v>99</v>
      </c>
      <c r="P42" s="14" t="s">
        <v>170</v>
      </c>
      <c r="Q42" s="14" t="s">
        <v>171</v>
      </c>
      <c r="R42" s="8" t="s">
        <v>172</v>
      </c>
      <c r="S42" s="17" t="s">
        <v>173</v>
      </c>
      <c r="T42" s="17" t="s">
        <v>174</v>
      </c>
      <c r="U42" s="17">
        <v>2024</v>
      </c>
      <c r="V42" s="17">
        <v>20</v>
      </c>
      <c r="W42" s="17">
        <v>80</v>
      </c>
      <c r="X42" s="23">
        <v>238978.46</v>
      </c>
      <c r="Y42" s="17" t="s">
        <v>212</v>
      </c>
      <c r="Z42" s="18" t="s">
        <v>182</v>
      </c>
      <c r="AA42" s="19">
        <f>+VLOOKUP(D42,'[2]CF 2024 '!D:D,1,0)</f>
        <v>55071847</v>
      </c>
    </row>
    <row r="43" spans="1:27" ht="17.100000000000001" customHeight="1">
      <c r="A43" s="2">
        <v>184</v>
      </c>
      <c r="B43" s="3" t="s">
        <v>6</v>
      </c>
      <c r="C43" s="4" t="s">
        <v>32</v>
      </c>
      <c r="D43" s="5">
        <v>57105927</v>
      </c>
      <c r="E43" s="3" t="s">
        <v>166</v>
      </c>
      <c r="F43" s="26" t="s">
        <v>196</v>
      </c>
      <c r="G43" s="7"/>
      <c r="H43" s="8"/>
      <c r="I43" s="34">
        <v>45274</v>
      </c>
      <c r="J43" s="18" t="s">
        <v>188</v>
      </c>
      <c r="K43" s="58">
        <f>+VLOOKUP(D43,'[1]izen 191023'!C:E,3,0)</f>
        <v>5</v>
      </c>
      <c r="L43" s="14" t="s">
        <v>238</v>
      </c>
      <c r="M43" s="13">
        <f>+VLOOKUP(D43,'[1]izen 191023'!C:D,2,0)</f>
        <v>43334</v>
      </c>
      <c r="N43" s="8" t="str">
        <f>+VLOOKUP(D43,'[1]izen 191023'!C:W,21,0)</f>
        <v>Sindrome de Rett-TGD</v>
      </c>
      <c r="O43" s="8" t="str">
        <f>+VLOOKUP(D43,'[1]izen 191023'!C:X,22,0)</f>
        <v>Rayito de Sol</v>
      </c>
      <c r="P43" s="14" t="s">
        <v>217</v>
      </c>
      <c r="Q43" s="14" t="s">
        <v>218</v>
      </c>
      <c r="R43" s="8" t="s">
        <v>172</v>
      </c>
      <c r="S43" s="17" t="s">
        <v>173</v>
      </c>
      <c r="T43" s="17" t="s">
        <v>174</v>
      </c>
      <c r="U43" s="17">
        <v>2024</v>
      </c>
      <c r="V43" s="17">
        <v>20</v>
      </c>
      <c r="W43" s="17">
        <v>80</v>
      </c>
      <c r="X43" s="23">
        <v>238978.46</v>
      </c>
      <c r="Y43" s="17" t="s">
        <v>212</v>
      </c>
      <c r="Z43" s="18" t="s">
        <v>239</v>
      </c>
      <c r="AA43" s="19">
        <f>+VLOOKUP(D43,'[2]CF 2024 '!D:D,1,0)</f>
        <v>57105927</v>
      </c>
    </row>
    <row r="44" spans="1:27" ht="17.100000000000001" customHeight="1">
      <c r="A44" s="2">
        <v>120</v>
      </c>
      <c r="B44" s="20" t="s">
        <v>6</v>
      </c>
      <c r="C44" s="59" t="s">
        <v>240</v>
      </c>
      <c r="D44" s="5">
        <v>56667892</v>
      </c>
      <c r="E44" s="21" t="s">
        <v>166</v>
      </c>
      <c r="F44" s="26" t="s">
        <v>196</v>
      </c>
      <c r="G44" s="7"/>
      <c r="H44" s="8" t="s">
        <v>241</v>
      </c>
      <c r="I44" s="34">
        <v>45274</v>
      </c>
      <c r="J44" s="18" t="s">
        <v>188</v>
      </c>
      <c r="K44" s="58">
        <v>6</v>
      </c>
      <c r="L44" s="14" t="s">
        <v>242</v>
      </c>
      <c r="M44" s="13">
        <f>+VLOOKUP(D44,'[1]izen 191023'!C:D,2,0)</f>
        <v>43053</v>
      </c>
      <c r="N44" s="8" t="str">
        <f>+VLOOKUP(D44,'[1]izen 191023'!C:W,21,0)</f>
        <v>TEA -</v>
      </c>
      <c r="O44" s="8" t="str">
        <f>+VLOOKUP(D44,'[1]izen 191023'!C:X,22,0)</f>
        <v>Colegio Florentino Ameghino - Berazategui</v>
      </c>
      <c r="P44" s="14" t="s">
        <v>217</v>
      </c>
      <c r="Q44" s="14" t="s">
        <v>218</v>
      </c>
      <c r="R44" s="8" t="s">
        <v>172</v>
      </c>
      <c r="S44" s="17" t="s">
        <v>173</v>
      </c>
      <c r="T44" s="17" t="s">
        <v>174</v>
      </c>
      <c r="U44" s="17">
        <v>2024</v>
      </c>
      <c r="V44" s="17">
        <v>20</v>
      </c>
      <c r="W44" s="17">
        <v>80</v>
      </c>
      <c r="X44" s="23">
        <v>238978.46</v>
      </c>
      <c r="Y44" s="17" t="s">
        <v>212</v>
      </c>
      <c r="Z44" s="18" t="s">
        <v>182</v>
      </c>
      <c r="AA44" s="19">
        <f>+VLOOKUP(D44,'[2]CF 2024 '!D:D,1,0)</f>
        <v>56667892</v>
      </c>
    </row>
    <row r="45" spans="1:27" ht="17.100000000000001" customHeight="1">
      <c r="A45" s="2">
        <v>155</v>
      </c>
      <c r="B45" s="20" t="s">
        <v>6</v>
      </c>
      <c r="C45" s="4" t="s">
        <v>243</v>
      </c>
      <c r="D45" s="5">
        <v>57516245</v>
      </c>
      <c r="E45" s="21" t="s">
        <v>166</v>
      </c>
      <c r="F45" s="26" t="s">
        <v>196</v>
      </c>
      <c r="G45" s="7"/>
      <c r="H45" s="8" t="s">
        <v>244</v>
      </c>
      <c r="I45" s="34">
        <v>45288</v>
      </c>
      <c r="J45" s="18" t="s">
        <v>188</v>
      </c>
      <c r="K45" s="58">
        <v>4</v>
      </c>
      <c r="L45" s="14" t="s">
        <v>245</v>
      </c>
      <c r="M45" s="9">
        <v>43481</v>
      </c>
      <c r="N45" s="8" t="s">
        <v>2</v>
      </c>
      <c r="O45" s="8" t="s">
        <v>246</v>
      </c>
      <c r="P45" s="14" t="s">
        <v>217</v>
      </c>
      <c r="Q45" s="14" t="s">
        <v>247</v>
      </c>
      <c r="R45" s="8" t="s">
        <v>172</v>
      </c>
      <c r="S45" s="17" t="s">
        <v>173</v>
      </c>
      <c r="T45" s="17" t="s">
        <v>174</v>
      </c>
      <c r="U45" s="17">
        <v>2024</v>
      </c>
      <c r="V45" s="17">
        <v>20</v>
      </c>
      <c r="W45" s="17">
        <v>80</v>
      </c>
      <c r="X45" s="23">
        <v>238978.46</v>
      </c>
      <c r="Y45" s="17" t="s">
        <v>212</v>
      </c>
      <c r="Z45" s="60" t="s">
        <v>194</v>
      </c>
      <c r="AA45" s="19">
        <f>+VLOOKUP(D45,'[2]CF 2024 '!D:D,1,0)</f>
        <v>57516245</v>
      </c>
    </row>
    <row r="46" spans="1:27" ht="17.100000000000001" customHeight="1">
      <c r="A46" s="61">
        <v>11</v>
      </c>
      <c r="B46" s="20" t="s">
        <v>6</v>
      </c>
      <c r="C46" s="4" t="s">
        <v>52</v>
      </c>
      <c r="D46" s="5">
        <v>50258295</v>
      </c>
      <c r="E46" s="21" t="s">
        <v>166</v>
      </c>
      <c r="F46" s="6" t="s">
        <v>167</v>
      </c>
      <c r="G46" s="7"/>
      <c r="H46" s="8" t="s">
        <v>248</v>
      </c>
      <c r="I46" s="34">
        <v>45278</v>
      </c>
      <c r="J46" s="18" t="s">
        <v>188</v>
      </c>
      <c r="K46" s="58">
        <f>+VLOOKUP(D46,'[1]izen 191023'!C:E,3,0)</f>
        <v>13</v>
      </c>
      <c r="L46" s="14" t="s">
        <v>249</v>
      </c>
      <c r="M46" s="9">
        <f>+VLOOKUP(D46,'[1]izen 191023'!C:D,2,0)</f>
        <v>40301</v>
      </c>
      <c r="N46" s="8" t="s">
        <v>250</v>
      </c>
      <c r="O46" s="8" t="str">
        <f>+VLOOKUP(D46,'[1]izen 191023'!C:X,22,0)</f>
        <v>Colegio Tierra de Crecimiento - Villa Ballester</v>
      </c>
      <c r="P46" s="14" t="s">
        <v>170</v>
      </c>
      <c r="Q46" s="14" t="s">
        <v>171</v>
      </c>
      <c r="R46" s="8" t="s">
        <v>172</v>
      </c>
      <c r="S46" s="17" t="s">
        <v>173</v>
      </c>
      <c r="T46" s="17" t="s">
        <v>174</v>
      </c>
      <c r="U46" s="17">
        <v>2024</v>
      </c>
      <c r="V46" s="17">
        <v>20</v>
      </c>
      <c r="W46" s="17">
        <v>80</v>
      </c>
      <c r="X46" s="23">
        <v>238978.46</v>
      </c>
      <c r="Y46" s="17" t="s">
        <v>212</v>
      </c>
      <c r="Z46" s="18" t="s">
        <v>213</v>
      </c>
      <c r="AA46" s="19">
        <f>+VLOOKUP(D46,'[2]CF 2024 '!D:D,1,0)</f>
        <v>50258295</v>
      </c>
    </row>
    <row r="47" spans="1:27" ht="17.100000000000001" customHeight="1">
      <c r="A47" s="2">
        <v>168</v>
      </c>
      <c r="B47" s="20" t="s">
        <v>6</v>
      </c>
      <c r="C47" s="4" t="s">
        <v>251</v>
      </c>
      <c r="D47" s="5">
        <v>56265551</v>
      </c>
      <c r="E47" s="3" t="s">
        <v>166</v>
      </c>
      <c r="F47" s="6" t="s">
        <v>167</v>
      </c>
      <c r="G47" s="7"/>
      <c r="H47" s="62" t="s">
        <v>252</v>
      </c>
      <c r="I47" s="34">
        <v>45273</v>
      </c>
      <c r="J47" s="18" t="s">
        <v>188</v>
      </c>
      <c r="K47" s="58">
        <v>6</v>
      </c>
      <c r="L47" s="14" t="s">
        <v>253</v>
      </c>
      <c r="M47" s="9">
        <v>42849</v>
      </c>
      <c r="N47" s="8" t="s">
        <v>254</v>
      </c>
      <c r="O47" s="8" t="s">
        <v>255</v>
      </c>
      <c r="P47" s="14" t="s">
        <v>170</v>
      </c>
      <c r="Q47" s="14" t="s">
        <v>171</v>
      </c>
      <c r="R47" s="8" t="s">
        <v>172</v>
      </c>
      <c r="S47" s="17" t="s">
        <v>173</v>
      </c>
      <c r="T47" s="17" t="s">
        <v>174</v>
      </c>
      <c r="U47" s="17">
        <v>2024</v>
      </c>
      <c r="V47" s="17">
        <v>20</v>
      </c>
      <c r="W47" s="17">
        <v>80</v>
      </c>
      <c r="X47" s="23">
        <v>238978.46</v>
      </c>
      <c r="Y47" s="17" t="s">
        <v>212</v>
      </c>
      <c r="Z47" s="18" t="s">
        <v>182</v>
      </c>
      <c r="AA47" s="19">
        <f>+VLOOKUP(D47,'[2]CF 2024 '!D:D,1,0)</f>
        <v>56265551</v>
      </c>
    </row>
    <row r="48" spans="1:27" ht="17.100000000000001" customHeight="1">
      <c r="A48" s="2">
        <v>171</v>
      </c>
      <c r="B48" s="20" t="s">
        <v>6</v>
      </c>
      <c r="C48" s="4" t="s">
        <v>149</v>
      </c>
      <c r="D48" s="31">
        <v>57014781</v>
      </c>
      <c r="E48" s="3" t="s">
        <v>166</v>
      </c>
      <c r="F48" s="6" t="s">
        <v>167</v>
      </c>
      <c r="G48" s="63"/>
      <c r="H48" s="62" t="s">
        <v>252</v>
      </c>
      <c r="I48" s="34">
        <v>45278</v>
      </c>
      <c r="J48" s="18" t="s">
        <v>188</v>
      </c>
      <c r="K48" s="58">
        <f>+VLOOKUP(D48,'[1]izen 191023'!C:E,3,0)</f>
        <v>5</v>
      </c>
      <c r="L48" s="14" t="s">
        <v>256</v>
      </c>
      <c r="M48" s="9">
        <v>43229</v>
      </c>
      <c r="N48" s="64" t="s">
        <v>17</v>
      </c>
      <c r="O48" s="65" t="s">
        <v>257</v>
      </c>
      <c r="P48" s="14" t="s">
        <v>170</v>
      </c>
      <c r="Q48" s="14" t="s">
        <v>171</v>
      </c>
      <c r="R48" s="8" t="s">
        <v>172</v>
      </c>
      <c r="S48" s="17" t="s">
        <v>173</v>
      </c>
      <c r="T48" s="17" t="s">
        <v>174</v>
      </c>
      <c r="U48" s="17">
        <v>2024</v>
      </c>
      <c r="V48" s="17">
        <v>20</v>
      </c>
      <c r="W48" s="17">
        <v>80</v>
      </c>
      <c r="X48" s="23">
        <v>238978.46</v>
      </c>
      <c r="Y48" s="17" t="s">
        <v>212</v>
      </c>
      <c r="Z48" s="18" t="s">
        <v>182</v>
      </c>
      <c r="AA48" s="19">
        <f>+VLOOKUP(D48,'[2]CF 2024 '!D:D,1,0)</f>
        <v>57014781</v>
      </c>
    </row>
    <row r="49" spans="1:27" ht="17.100000000000001" customHeight="1">
      <c r="A49" s="2">
        <v>133</v>
      </c>
      <c r="B49" s="20" t="s">
        <v>6</v>
      </c>
      <c r="C49" s="4" t="s">
        <v>164</v>
      </c>
      <c r="D49" s="5">
        <v>57091780</v>
      </c>
      <c r="E49" s="21" t="s">
        <v>166</v>
      </c>
      <c r="F49" s="26" t="s">
        <v>196</v>
      </c>
      <c r="G49" s="7">
        <v>45314</v>
      </c>
      <c r="H49" s="66" t="s">
        <v>204</v>
      </c>
      <c r="I49" s="34">
        <v>45273</v>
      </c>
      <c r="J49" s="18" t="s">
        <v>188</v>
      </c>
      <c r="K49" s="58" t="s">
        <v>258</v>
      </c>
      <c r="L49" s="14" t="s">
        <v>259</v>
      </c>
      <c r="M49" s="9">
        <v>43266</v>
      </c>
      <c r="N49" s="12" t="s">
        <v>260</v>
      </c>
      <c r="O49" s="8" t="s">
        <v>261</v>
      </c>
      <c r="P49" s="14" t="s">
        <v>217</v>
      </c>
      <c r="Q49" s="14" t="s">
        <v>218</v>
      </c>
      <c r="R49" s="8" t="s">
        <v>172</v>
      </c>
      <c r="S49" s="17" t="s">
        <v>173</v>
      </c>
      <c r="T49" s="17" t="s">
        <v>174</v>
      </c>
      <c r="U49" s="17">
        <v>2024</v>
      </c>
      <c r="V49" s="17">
        <v>20</v>
      </c>
      <c r="W49" s="17">
        <v>80</v>
      </c>
      <c r="X49" s="23">
        <v>238978.46</v>
      </c>
      <c r="Y49" s="17" t="s">
        <v>212</v>
      </c>
      <c r="Z49" s="18" t="s">
        <v>182</v>
      </c>
      <c r="AA49" s="19">
        <f>+VLOOKUP(D49,'[2]CF 2024 '!D:D,1,0)</f>
        <v>57091780</v>
      </c>
    </row>
    <row r="50" spans="1:27" ht="17.100000000000001" customHeight="1">
      <c r="A50" s="2">
        <v>124</v>
      </c>
      <c r="B50" s="20" t="s">
        <v>6</v>
      </c>
      <c r="C50" s="4" t="s">
        <v>125</v>
      </c>
      <c r="D50" s="5">
        <v>56348708</v>
      </c>
      <c r="E50" s="21" t="s">
        <v>166</v>
      </c>
      <c r="F50" s="6" t="s">
        <v>167</v>
      </c>
      <c r="G50" s="7">
        <v>45280</v>
      </c>
      <c r="H50" s="33" t="s">
        <v>204</v>
      </c>
      <c r="I50" s="34">
        <v>45261</v>
      </c>
      <c r="J50" s="18" t="s">
        <v>188</v>
      </c>
      <c r="K50" s="58">
        <v>6</v>
      </c>
      <c r="L50" s="14" t="s">
        <v>262</v>
      </c>
      <c r="M50" s="9">
        <v>42928</v>
      </c>
      <c r="N50" s="8" t="s">
        <v>10</v>
      </c>
      <c r="O50" s="12" t="s">
        <v>263</v>
      </c>
      <c r="P50" s="14" t="s">
        <v>170</v>
      </c>
      <c r="Q50" s="14" t="s">
        <v>171</v>
      </c>
      <c r="R50" s="8" t="s">
        <v>172</v>
      </c>
      <c r="S50" s="17" t="s">
        <v>173</v>
      </c>
      <c r="T50" s="17" t="s">
        <v>174</v>
      </c>
      <c r="U50" s="17">
        <v>2024</v>
      </c>
      <c r="V50" s="17">
        <v>20</v>
      </c>
      <c r="W50" s="17">
        <v>80</v>
      </c>
      <c r="X50" s="23">
        <v>238978.46</v>
      </c>
      <c r="Y50" s="17" t="s">
        <v>212</v>
      </c>
      <c r="Z50" s="18" t="s">
        <v>182</v>
      </c>
      <c r="AA50" s="19">
        <f>+VLOOKUP(D50,'[2]CF 2024 '!D:D,1,0)</f>
        <v>56348708</v>
      </c>
    </row>
    <row r="51" spans="1:27" ht="17.100000000000001" customHeight="1">
      <c r="A51" s="41">
        <v>6</v>
      </c>
      <c r="B51" s="25" t="s">
        <v>6</v>
      </c>
      <c r="C51" s="42" t="s">
        <v>75</v>
      </c>
      <c r="D51" s="43">
        <v>49959667</v>
      </c>
      <c r="E51" s="44" t="s">
        <v>222</v>
      </c>
      <c r="F51" s="6" t="s">
        <v>167</v>
      </c>
      <c r="G51" s="7"/>
      <c r="H51" s="8"/>
      <c r="I51" s="34">
        <v>45273</v>
      </c>
      <c r="J51" s="18" t="s">
        <v>188</v>
      </c>
      <c r="K51" s="58">
        <f>+VLOOKUP(D51,'[1]izen 191023'!C:E,3,0)</f>
        <v>13</v>
      </c>
      <c r="L51" s="14" t="s">
        <v>264</v>
      </c>
      <c r="M51" s="9">
        <v>40165</v>
      </c>
      <c r="N51" s="8" t="s">
        <v>44</v>
      </c>
      <c r="O51" s="8" t="s">
        <v>74</v>
      </c>
      <c r="P51" s="14" t="s">
        <v>170</v>
      </c>
      <c r="Q51" s="14" t="s">
        <v>265</v>
      </c>
      <c r="R51" s="27" t="s">
        <v>266</v>
      </c>
      <c r="S51" s="28" t="s">
        <v>173</v>
      </c>
      <c r="T51" s="28" t="s">
        <v>174</v>
      </c>
      <c r="U51" s="28">
        <v>2024</v>
      </c>
      <c r="V51" s="28">
        <v>40</v>
      </c>
      <c r="W51" s="28">
        <v>160</v>
      </c>
      <c r="X51" s="29">
        <f>154514.65+238978.46</f>
        <v>393493.11</v>
      </c>
      <c r="Y51" s="28" t="s">
        <v>212</v>
      </c>
      <c r="Z51" s="18" t="s">
        <v>213</v>
      </c>
      <c r="AA51" s="19">
        <f>+VLOOKUP(D51,'[2]CF 2024 '!D:D,1,0)</f>
        <v>49959667</v>
      </c>
    </row>
    <row r="52" spans="1:27" ht="17.100000000000001" customHeight="1">
      <c r="A52" s="2">
        <v>42</v>
      </c>
      <c r="B52" s="20" t="s">
        <v>6</v>
      </c>
      <c r="C52" s="4" t="s">
        <v>128</v>
      </c>
      <c r="D52" s="5">
        <v>52663894</v>
      </c>
      <c r="E52" s="21" t="s">
        <v>166</v>
      </c>
      <c r="F52" s="6" t="s">
        <v>167</v>
      </c>
      <c r="G52" s="7"/>
      <c r="H52" s="8"/>
      <c r="I52" s="34">
        <v>45273</v>
      </c>
      <c r="J52" s="18" t="s">
        <v>188</v>
      </c>
      <c r="K52" s="58">
        <f>+VLOOKUP(D52,'[1]izen 191023'!C:E,3,0)</f>
        <v>11</v>
      </c>
      <c r="L52" s="14" t="s">
        <v>267</v>
      </c>
      <c r="M52" s="9">
        <v>41166</v>
      </c>
      <c r="N52" s="8" t="s">
        <v>60</v>
      </c>
      <c r="O52" s="8" t="s">
        <v>127</v>
      </c>
      <c r="P52" s="14" t="s">
        <v>170</v>
      </c>
      <c r="Q52" s="14" t="s">
        <v>171</v>
      </c>
      <c r="R52" s="8" t="s">
        <v>172</v>
      </c>
      <c r="S52" s="17" t="s">
        <v>173</v>
      </c>
      <c r="T52" s="17" t="s">
        <v>174</v>
      </c>
      <c r="U52" s="17">
        <v>2024</v>
      </c>
      <c r="V52" s="17">
        <v>20</v>
      </c>
      <c r="W52" s="17">
        <v>80</v>
      </c>
      <c r="X52" s="23">
        <v>238978.46</v>
      </c>
      <c r="Y52" s="17" t="s">
        <v>212</v>
      </c>
      <c r="Z52" s="18" t="s">
        <v>176</v>
      </c>
      <c r="AA52" s="19">
        <f>+VLOOKUP(D52,'[2]CF 2024 '!D:D,1,0)</f>
        <v>52663894</v>
      </c>
    </row>
    <row r="53" spans="1:27" ht="17.100000000000001" customHeight="1">
      <c r="A53" s="2">
        <v>54</v>
      </c>
      <c r="B53" s="3" t="s">
        <v>6</v>
      </c>
      <c r="C53" s="4" t="s">
        <v>134</v>
      </c>
      <c r="D53" s="5">
        <v>53466991</v>
      </c>
      <c r="E53" s="21" t="s">
        <v>166</v>
      </c>
      <c r="F53" s="6" t="s">
        <v>167</v>
      </c>
      <c r="G53" s="7"/>
      <c r="H53" s="8"/>
      <c r="I53" s="34">
        <v>45266</v>
      </c>
      <c r="J53" s="18" t="s">
        <v>188</v>
      </c>
      <c r="K53" s="58">
        <f>+VLOOKUP(D53,'[1]izen 191023'!C:E,3,0)</f>
        <v>10</v>
      </c>
      <c r="L53" s="14" t="s">
        <v>268</v>
      </c>
      <c r="M53" s="9">
        <v>41543</v>
      </c>
      <c r="N53" s="8" t="s">
        <v>3</v>
      </c>
      <c r="O53" s="8" t="s">
        <v>43</v>
      </c>
      <c r="P53" s="14" t="s">
        <v>170</v>
      </c>
      <c r="Q53" s="14" t="s">
        <v>171</v>
      </c>
      <c r="R53" s="8" t="s">
        <v>172</v>
      </c>
      <c r="S53" s="17" t="s">
        <v>173</v>
      </c>
      <c r="T53" s="17" t="s">
        <v>174</v>
      </c>
      <c r="U53" s="17">
        <v>2024</v>
      </c>
      <c r="V53" s="17">
        <v>20</v>
      </c>
      <c r="W53" s="17">
        <v>80</v>
      </c>
      <c r="X53" s="23">
        <v>238978.46</v>
      </c>
      <c r="Y53" s="17" t="s">
        <v>212</v>
      </c>
      <c r="Z53" s="18" t="s">
        <v>176</v>
      </c>
      <c r="AA53" s="19">
        <f>+VLOOKUP(D53,'[2]CF 2024 '!D:D,1,0)</f>
        <v>53466991</v>
      </c>
    </row>
    <row r="54" spans="1:27" ht="17.100000000000001" customHeight="1">
      <c r="A54" s="2">
        <v>65</v>
      </c>
      <c r="B54" s="3" t="s">
        <v>6</v>
      </c>
      <c r="C54" s="4" t="s">
        <v>105</v>
      </c>
      <c r="D54" s="5">
        <v>49120672</v>
      </c>
      <c r="E54" s="21" t="s">
        <v>166</v>
      </c>
      <c r="F54" s="6" t="s">
        <v>167</v>
      </c>
      <c r="G54" s="7"/>
      <c r="H54" s="8"/>
      <c r="I54" s="34">
        <v>45273</v>
      </c>
      <c r="J54" s="18" t="s">
        <v>188</v>
      </c>
      <c r="K54" s="58">
        <f>+VLOOKUP(D54,'[1]izen 191023'!C:E,3,0)</f>
        <v>14</v>
      </c>
      <c r="L54" s="14" t="s">
        <v>269</v>
      </c>
      <c r="M54" s="9">
        <v>39801</v>
      </c>
      <c r="N54" s="8" t="s">
        <v>104</v>
      </c>
      <c r="O54" s="8" t="s">
        <v>103</v>
      </c>
      <c r="P54" s="14" t="s">
        <v>170</v>
      </c>
      <c r="Q54" s="14" t="s">
        <v>171</v>
      </c>
      <c r="R54" s="8" t="s">
        <v>172</v>
      </c>
      <c r="S54" s="17" t="s">
        <v>173</v>
      </c>
      <c r="T54" s="17" t="s">
        <v>174</v>
      </c>
      <c r="U54" s="17">
        <v>2024</v>
      </c>
      <c r="V54" s="17">
        <v>20</v>
      </c>
      <c r="W54" s="17">
        <v>80</v>
      </c>
      <c r="X54" s="23">
        <v>238978.46</v>
      </c>
      <c r="Y54" s="17" t="s">
        <v>212</v>
      </c>
      <c r="Z54" s="18" t="s">
        <v>213</v>
      </c>
      <c r="AA54" s="19">
        <f>+VLOOKUP(D54,'[2]CF 2024 '!D:D,1,0)</f>
        <v>49120672</v>
      </c>
    </row>
    <row r="55" spans="1:27" ht="17.100000000000001" customHeight="1">
      <c r="A55" s="2">
        <v>140</v>
      </c>
      <c r="B55" s="3" t="s">
        <v>6</v>
      </c>
      <c r="C55" s="4" t="s">
        <v>14</v>
      </c>
      <c r="D55" s="5">
        <v>52855347</v>
      </c>
      <c r="E55" s="21" t="s">
        <v>166</v>
      </c>
      <c r="F55" s="6" t="s">
        <v>167</v>
      </c>
      <c r="G55" s="7"/>
      <c r="H55" s="8"/>
      <c r="I55" s="34">
        <v>45273</v>
      </c>
      <c r="J55" s="18" t="s">
        <v>188</v>
      </c>
      <c r="K55" s="58">
        <f>+VLOOKUP(D55,'[1]izen 191023'!C:E,3,0)</f>
        <v>10</v>
      </c>
      <c r="L55" s="14" t="s">
        <v>270</v>
      </c>
      <c r="M55" s="9">
        <v>41302</v>
      </c>
      <c r="N55" s="8" t="s">
        <v>13</v>
      </c>
      <c r="O55" s="8" t="s">
        <v>12</v>
      </c>
      <c r="P55" s="14" t="s">
        <v>170</v>
      </c>
      <c r="Q55" s="14" t="s">
        <v>171</v>
      </c>
      <c r="R55" s="8" t="s">
        <v>172</v>
      </c>
      <c r="S55" s="17" t="s">
        <v>173</v>
      </c>
      <c r="T55" s="17" t="s">
        <v>174</v>
      </c>
      <c r="U55" s="17">
        <v>2024</v>
      </c>
      <c r="V55" s="17">
        <v>20</v>
      </c>
      <c r="W55" s="17">
        <v>80</v>
      </c>
      <c r="X55" s="23">
        <v>238978.46</v>
      </c>
      <c r="Y55" s="17" t="s">
        <v>212</v>
      </c>
      <c r="Z55" s="18" t="s">
        <v>176</v>
      </c>
      <c r="AA55" s="19">
        <f>+VLOOKUP(D55,'[2]CF 2024 '!D:D,1,0)</f>
        <v>52855347</v>
      </c>
    </row>
    <row r="56" spans="1:27" ht="17.100000000000001" customHeight="1">
      <c r="A56" s="2">
        <v>72</v>
      </c>
      <c r="B56" s="3" t="s">
        <v>6</v>
      </c>
      <c r="C56" s="4" t="s">
        <v>271</v>
      </c>
      <c r="D56" s="5">
        <v>48246469</v>
      </c>
      <c r="E56" s="21" t="s">
        <v>166</v>
      </c>
      <c r="F56" s="6" t="s">
        <v>167</v>
      </c>
      <c r="G56" s="7"/>
      <c r="H56" s="8"/>
      <c r="I56" s="34">
        <v>45273</v>
      </c>
      <c r="J56" s="18" t="s">
        <v>188</v>
      </c>
      <c r="K56" s="58">
        <f>+VLOOKUP(D56,'[1]izen 191023'!C:E,3,0)</f>
        <v>11</v>
      </c>
      <c r="L56" s="14" t="s">
        <v>272</v>
      </c>
      <c r="M56" s="9">
        <v>40873</v>
      </c>
      <c r="N56" s="8" t="s">
        <v>273</v>
      </c>
      <c r="O56" s="8" t="s">
        <v>274</v>
      </c>
      <c r="P56" s="14" t="s">
        <v>170</v>
      </c>
      <c r="Q56" s="14" t="s">
        <v>171</v>
      </c>
      <c r="R56" s="8" t="s">
        <v>172</v>
      </c>
      <c r="S56" s="17" t="s">
        <v>173</v>
      </c>
      <c r="T56" s="17" t="s">
        <v>174</v>
      </c>
      <c r="U56" s="17">
        <v>2024</v>
      </c>
      <c r="V56" s="17">
        <v>20</v>
      </c>
      <c r="W56" s="17">
        <v>80</v>
      </c>
      <c r="X56" s="23">
        <v>238978.46</v>
      </c>
      <c r="Y56" s="17" t="s">
        <v>212</v>
      </c>
      <c r="Z56" s="18" t="s">
        <v>176</v>
      </c>
      <c r="AA56" s="19">
        <f>+VLOOKUP(D56,'[2]CF 2024 '!D:D,1,0)</f>
        <v>48246469</v>
      </c>
    </row>
    <row r="57" spans="1:27" ht="17.100000000000001" customHeight="1">
      <c r="A57" s="2">
        <v>75</v>
      </c>
      <c r="B57" s="20" t="s">
        <v>6</v>
      </c>
      <c r="C57" s="4" t="s">
        <v>7</v>
      </c>
      <c r="D57" s="5">
        <v>54301551</v>
      </c>
      <c r="E57" s="21" t="s">
        <v>166</v>
      </c>
      <c r="F57" s="6" t="s">
        <v>167</v>
      </c>
      <c r="G57" s="7"/>
      <c r="H57" s="8"/>
      <c r="I57" s="34">
        <v>45274</v>
      </c>
      <c r="J57" s="18" t="s">
        <v>188</v>
      </c>
      <c r="K57" s="58">
        <f>+VLOOKUP(D57,'[1]izen 191023'!C:E,3,0)</f>
        <v>9</v>
      </c>
      <c r="L57" s="14" t="s">
        <v>275</v>
      </c>
      <c r="M57" s="9">
        <v>41931</v>
      </c>
      <c r="N57" s="8" t="s">
        <v>5</v>
      </c>
      <c r="O57" s="8" t="s">
        <v>4</v>
      </c>
      <c r="P57" s="14" t="s">
        <v>170</v>
      </c>
      <c r="Q57" s="14" t="s">
        <v>171</v>
      </c>
      <c r="R57" s="8" t="s">
        <v>172</v>
      </c>
      <c r="S57" s="17" t="s">
        <v>173</v>
      </c>
      <c r="T57" s="17" t="s">
        <v>174</v>
      </c>
      <c r="U57" s="17">
        <v>2024</v>
      </c>
      <c r="V57" s="17">
        <v>20</v>
      </c>
      <c r="W57" s="17">
        <v>80</v>
      </c>
      <c r="X57" s="23">
        <v>238978.46</v>
      </c>
      <c r="Y57" s="17" t="s">
        <v>212</v>
      </c>
      <c r="Z57" s="18" t="s">
        <v>176</v>
      </c>
      <c r="AA57" s="19">
        <f>+VLOOKUP(D57,'[2]CF 2024 '!D:D,1,0)</f>
        <v>54301551</v>
      </c>
    </row>
    <row r="58" spans="1:27" ht="17.100000000000001" customHeight="1">
      <c r="A58" s="2">
        <v>80</v>
      </c>
      <c r="B58" s="20" t="s">
        <v>6</v>
      </c>
      <c r="C58" s="4" t="s">
        <v>66</v>
      </c>
      <c r="D58" s="5">
        <v>54624122</v>
      </c>
      <c r="E58" s="21" t="s">
        <v>166</v>
      </c>
      <c r="F58" s="26" t="s">
        <v>196</v>
      </c>
      <c r="G58" s="7"/>
      <c r="H58" s="8"/>
      <c r="I58" s="34">
        <v>45273</v>
      </c>
      <c r="J58" s="18" t="s">
        <v>188</v>
      </c>
      <c r="K58" s="58">
        <f>+VLOOKUP(D58,'[1]izen 191023'!C:E,3,0)</f>
        <v>8</v>
      </c>
      <c r="L58" s="14" t="s">
        <v>276</v>
      </c>
      <c r="M58" s="9">
        <v>42017</v>
      </c>
      <c r="N58" s="64" t="s">
        <v>3</v>
      </c>
      <c r="O58" s="64" t="s">
        <v>65</v>
      </c>
      <c r="P58" s="14" t="s">
        <v>217</v>
      </c>
      <c r="Q58" s="14" t="s">
        <v>218</v>
      </c>
      <c r="R58" s="8" t="s">
        <v>172</v>
      </c>
      <c r="S58" s="17" t="s">
        <v>173</v>
      </c>
      <c r="T58" s="17" t="s">
        <v>174</v>
      </c>
      <c r="U58" s="17">
        <v>2024</v>
      </c>
      <c r="V58" s="17">
        <v>20</v>
      </c>
      <c r="W58" s="17">
        <v>80</v>
      </c>
      <c r="X58" s="23">
        <v>238978.46</v>
      </c>
      <c r="Y58" s="17" t="s">
        <v>212</v>
      </c>
      <c r="Z58" s="18" t="s">
        <v>182</v>
      </c>
      <c r="AA58" s="19">
        <f>+VLOOKUP(D58,'[2]CF 2024 '!D:D,1,0)</f>
        <v>54624122</v>
      </c>
    </row>
    <row r="59" spans="1:27" ht="17.100000000000001" customHeight="1">
      <c r="A59" s="2">
        <v>82</v>
      </c>
      <c r="B59" s="20" t="s">
        <v>6</v>
      </c>
      <c r="C59" s="4" t="s">
        <v>277</v>
      </c>
      <c r="D59" s="5">
        <v>52665971</v>
      </c>
      <c r="E59" s="21" t="s">
        <v>166</v>
      </c>
      <c r="F59" s="6" t="s">
        <v>167</v>
      </c>
      <c r="G59" s="7"/>
      <c r="H59" s="8"/>
      <c r="I59" s="34">
        <v>45273</v>
      </c>
      <c r="J59" s="18" t="s">
        <v>188</v>
      </c>
      <c r="K59" s="58">
        <f>+VLOOKUP(D59,'[1]izen 191023'!C:E,3,0)</f>
        <v>11</v>
      </c>
      <c r="L59" s="14" t="s">
        <v>278</v>
      </c>
      <c r="M59" s="9">
        <v>41148</v>
      </c>
      <c r="N59" s="8" t="s">
        <v>136</v>
      </c>
      <c r="O59" s="8" t="s">
        <v>279</v>
      </c>
      <c r="P59" s="14" t="s">
        <v>170</v>
      </c>
      <c r="Q59" s="14" t="s">
        <v>171</v>
      </c>
      <c r="R59" s="8" t="s">
        <v>172</v>
      </c>
      <c r="S59" s="17" t="s">
        <v>173</v>
      </c>
      <c r="T59" s="17" t="s">
        <v>174</v>
      </c>
      <c r="U59" s="17">
        <v>2024</v>
      </c>
      <c r="V59" s="17">
        <v>20</v>
      </c>
      <c r="W59" s="17">
        <v>80</v>
      </c>
      <c r="X59" s="23">
        <v>238978.46</v>
      </c>
      <c r="Y59" s="17" t="s">
        <v>212</v>
      </c>
      <c r="Z59" s="18" t="s">
        <v>176</v>
      </c>
      <c r="AA59" s="19">
        <f>+VLOOKUP(D59,'[2]CF 2024 '!D:D,1,0)</f>
        <v>52665971</v>
      </c>
    </row>
    <row r="60" spans="1:27" ht="17.100000000000001" customHeight="1">
      <c r="A60" s="2">
        <v>87</v>
      </c>
      <c r="B60" s="20" t="s">
        <v>6</v>
      </c>
      <c r="C60" s="4" t="s">
        <v>58</v>
      </c>
      <c r="D60" s="5">
        <v>53415796</v>
      </c>
      <c r="E60" s="21" t="s">
        <v>166</v>
      </c>
      <c r="F60" s="26" t="s">
        <v>196</v>
      </c>
      <c r="G60" s="7"/>
      <c r="H60" s="8"/>
      <c r="I60" s="34">
        <v>45273</v>
      </c>
      <c r="J60" s="18" t="s">
        <v>188</v>
      </c>
      <c r="K60" s="58">
        <f>+VLOOKUP(D60,'[1]izen 191023'!C:E,3,0)</f>
        <v>10</v>
      </c>
      <c r="L60" s="14" t="s">
        <v>280</v>
      </c>
      <c r="M60" s="9">
        <v>41499</v>
      </c>
      <c r="N60" s="8" t="s">
        <v>57</v>
      </c>
      <c r="O60" s="8" t="s">
        <v>56</v>
      </c>
      <c r="P60" s="14" t="s">
        <v>217</v>
      </c>
      <c r="Q60" s="14" t="s">
        <v>218</v>
      </c>
      <c r="R60" s="8" t="s">
        <v>172</v>
      </c>
      <c r="S60" s="17" t="s">
        <v>173</v>
      </c>
      <c r="T60" s="17" t="s">
        <v>174</v>
      </c>
      <c r="U60" s="17">
        <v>2024</v>
      </c>
      <c r="V60" s="17">
        <v>20</v>
      </c>
      <c r="W60" s="17">
        <v>80</v>
      </c>
      <c r="X60" s="23">
        <v>238978.46</v>
      </c>
      <c r="Y60" s="17" t="s">
        <v>212</v>
      </c>
      <c r="Z60" s="18" t="s">
        <v>176</v>
      </c>
      <c r="AA60" s="19">
        <f>+VLOOKUP(D60,'[2]CF 2024 '!D:D,1,0)</f>
        <v>53415796</v>
      </c>
    </row>
    <row r="61" spans="1:27" ht="17.100000000000001" customHeight="1">
      <c r="A61" s="2">
        <v>88</v>
      </c>
      <c r="B61" s="20" t="s">
        <v>6</v>
      </c>
      <c r="C61" s="4" t="s">
        <v>11</v>
      </c>
      <c r="D61" s="5">
        <v>52455054</v>
      </c>
      <c r="E61" s="21" t="s">
        <v>166</v>
      </c>
      <c r="F61" s="6" t="s">
        <v>167</v>
      </c>
      <c r="G61" s="7">
        <v>45289</v>
      </c>
      <c r="H61" s="8"/>
      <c r="I61" s="34">
        <v>45259</v>
      </c>
      <c r="J61" s="18" t="s">
        <v>281</v>
      </c>
      <c r="K61" s="58">
        <f>+VLOOKUP(D61,'[1]izen 191023'!C:E,3,0)</f>
        <v>11</v>
      </c>
      <c r="L61" s="14" t="s">
        <v>282</v>
      </c>
      <c r="M61" s="9">
        <v>41057</v>
      </c>
      <c r="N61" s="8" t="s">
        <v>10</v>
      </c>
      <c r="O61" s="8" t="s">
        <v>9</v>
      </c>
      <c r="P61" s="14" t="s">
        <v>170</v>
      </c>
      <c r="Q61" s="14" t="s">
        <v>171</v>
      </c>
      <c r="R61" s="8" t="s">
        <v>172</v>
      </c>
      <c r="S61" s="17" t="s">
        <v>173</v>
      </c>
      <c r="T61" s="17" t="s">
        <v>174</v>
      </c>
      <c r="U61" s="17">
        <v>2024</v>
      </c>
      <c r="V61" s="17">
        <v>20</v>
      </c>
      <c r="W61" s="17">
        <v>80</v>
      </c>
      <c r="X61" s="23">
        <v>238978.46</v>
      </c>
      <c r="Y61" s="17" t="s">
        <v>212</v>
      </c>
      <c r="Z61" s="18" t="s">
        <v>176</v>
      </c>
      <c r="AA61" s="19">
        <f>+VLOOKUP(D61,'[2]CF 2024 '!D:D,1,0)</f>
        <v>52455054</v>
      </c>
    </row>
    <row r="62" spans="1:27" ht="17.100000000000001" customHeight="1">
      <c r="A62" s="2">
        <v>92</v>
      </c>
      <c r="B62" s="3" t="s">
        <v>6</v>
      </c>
      <c r="C62" s="4" t="s">
        <v>144</v>
      </c>
      <c r="D62" s="5">
        <v>52697083</v>
      </c>
      <c r="E62" s="37" t="s">
        <v>166</v>
      </c>
      <c r="F62" s="6" t="s">
        <v>167</v>
      </c>
      <c r="G62" s="7"/>
      <c r="H62" s="8"/>
      <c r="I62" s="34">
        <v>45273</v>
      </c>
      <c r="J62" s="18" t="s">
        <v>188</v>
      </c>
      <c r="K62" s="58">
        <f>+VLOOKUP(D62,'[1]izen 191023'!C:E,3,0)</f>
        <v>11</v>
      </c>
      <c r="L62" s="14" t="s">
        <v>283</v>
      </c>
      <c r="M62" s="9">
        <v>41169</v>
      </c>
      <c r="N62" s="8" t="s">
        <v>2</v>
      </c>
      <c r="O62" s="8" t="s">
        <v>143</v>
      </c>
      <c r="P62" s="14" t="s">
        <v>170</v>
      </c>
      <c r="Q62" s="14" t="s">
        <v>171</v>
      </c>
      <c r="R62" s="8" t="s">
        <v>172</v>
      </c>
      <c r="S62" s="17" t="s">
        <v>173</v>
      </c>
      <c r="T62" s="17" t="s">
        <v>174</v>
      </c>
      <c r="U62" s="17">
        <v>2024</v>
      </c>
      <c r="V62" s="17">
        <v>20</v>
      </c>
      <c r="W62" s="17">
        <v>80</v>
      </c>
      <c r="X62" s="23">
        <v>238978.46</v>
      </c>
      <c r="Y62" s="17" t="s">
        <v>212</v>
      </c>
      <c r="Z62" s="18" t="s">
        <v>176</v>
      </c>
      <c r="AA62" s="19">
        <f>+VLOOKUP(D62,'[2]CF 2024 '!D:D,1,0)</f>
        <v>52697083</v>
      </c>
    </row>
    <row r="63" spans="1:27" ht="17.100000000000001" customHeight="1">
      <c r="A63" s="2">
        <v>96</v>
      </c>
      <c r="B63" s="3" t="s">
        <v>6</v>
      </c>
      <c r="C63" s="4" t="s">
        <v>142</v>
      </c>
      <c r="D63" s="5">
        <v>54903383</v>
      </c>
      <c r="E63" s="3" t="s">
        <v>166</v>
      </c>
      <c r="F63" s="6" t="s">
        <v>167</v>
      </c>
      <c r="G63" s="7"/>
      <c r="H63" s="8"/>
      <c r="I63" s="34">
        <v>45273</v>
      </c>
      <c r="J63" s="18" t="s">
        <v>188</v>
      </c>
      <c r="K63" s="58">
        <f>+VLOOKUP(D63,'[1]izen 191023'!C:E,3,0)</f>
        <v>8</v>
      </c>
      <c r="L63" s="14" t="s">
        <v>284</v>
      </c>
      <c r="M63" s="9">
        <v>42181</v>
      </c>
      <c r="N63" s="64" t="s">
        <v>21</v>
      </c>
      <c r="O63" s="64" t="s">
        <v>141</v>
      </c>
      <c r="P63" s="14" t="s">
        <v>170</v>
      </c>
      <c r="Q63" s="14" t="s">
        <v>171</v>
      </c>
      <c r="R63" s="8" t="s">
        <v>172</v>
      </c>
      <c r="S63" s="17" t="s">
        <v>173</v>
      </c>
      <c r="T63" s="17" t="s">
        <v>174</v>
      </c>
      <c r="U63" s="17">
        <v>2024</v>
      </c>
      <c r="V63" s="17">
        <v>20</v>
      </c>
      <c r="W63" s="17">
        <v>80</v>
      </c>
      <c r="X63" s="23">
        <v>238978.46</v>
      </c>
      <c r="Y63" s="17" t="s">
        <v>212</v>
      </c>
      <c r="Z63" s="18" t="s">
        <v>182</v>
      </c>
      <c r="AA63" s="19">
        <f>+VLOOKUP(D63,'[2]CF 2024 '!D:D,1,0)</f>
        <v>54903383</v>
      </c>
    </row>
    <row r="64" spans="1:27" ht="17.100000000000001" customHeight="1">
      <c r="A64" s="2">
        <v>99</v>
      </c>
      <c r="B64" s="3" t="s">
        <v>6</v>
      </c>
      <c r="C64" s="4" t="s">
        <v>285</v>
      </c>
      <c r="D64" s="5">
        <v>53244523</v>
      </c>
      <c r="E64" s="3" t="s">
        <v>166</v>
      </c>
      <c r="F64" s="26" t="s">
        <v>196</v>
      </c>
      <c r="G64" s="7">
        <v>45275</v>
      </c>
      <c r="H64" s="8"/>
      <c r="I64" s="34">
        <v>45273</v>
      </c>
      <c r="J64" s="18" t="s">
        <v>286</v>
      </c>
      <c r="K64" s="58">
        <f>+VLOOKUP(D64,'[1]izen 191023'!C:E,3,0)</f>
        <v>10</v>
      </c>
      <c r="L64" s="14" t="s">
        <v>287</v>
      </c>
      <c r="M64" s="9">
        <v>41414</v>
      </c>
      <c r="N64" s="8" t="s">
        <v>15</v>
      </c>
      <c r="O64" s="8" t="s">
        <v>112</v>
      </c>
      <c r="P64" s="14" t="s">
        <v>217</v>
      </c>
      <c r="Q64" s="14" t="s">
        <v>218</v>
      </c>
      <c r="R64" s="8" t="s">
        <v>172</v>
      </c>
      <c r="S64" s="17" t="s">
        <v>173</v>
      </c>
      <c r="T64" s="17" t="s">
        <v>174</v>
      </c>
      <c r="U64" s="17">
        <v>2024</v>
      </c>
      <c r="V64" s="17">
        <v>20</v>
      </c>
      <c r="W64" s="17">
        <v>80</v>
      </c>
      <c r="X64" s="23">
        <v>238978.46</v>
      </c>
      <c r="Y64" s="17" t="s">
        <v>212</v>
      </c>
      <c r="Z64" s="18" t="s">
        <v>176</v>
      </c>
      <c r="AA64" s="19">
        <f>+VLOOKUP(D64,'[2]CF 2024 '!D:D,1,0)</f>
        <v>53244523</v>
      </c>
    </row>
    <row r="65" spans="1:27" ht="17.100000000000001" customHeight="1">
      <c r="A65" s="2">
        <v>107</v>
      </c>
      <c r="B65" s="20" t="s">
        <v>6</v>
      </c>
      <c r="C65" s="4" t="s">
        <v>288</v>
      </c>
      <c r="D65" s="5">
        <v>55941049</v>
      </c>
      <c r="E65" s="21" t="s">
        <v>166</v>
      </c>
      <c r="F65" s="6" t="s">
        <v>167</v>
      </c>
      <c r="G65" s="7"/>
      <c r="H65" s="8"/>
      <c r="I65" s="34">
        <v>45273</v>
      </c>
      <c r="J65" s="18" t="s">
        <v>188</v>
      </c>
      <c r="K65" s="58">
        <f>+VLOOKUP(D65,'[1]izen 191023'!C:E,3,0)</f>
        <v>6</v>
      </c>
      <c r="L65" s="14" t="s">
        <v>289</v>
      </c>
      <c r="M65" s="9">
        <v>42683</v>
      </c>
      <c r="N65" s="64" t="s">
        <v>3</v>
      </c>
      <c r="O65" s="64" t="s">
        <v>290</v>
      </c>
      <c r="P65" s="14" t="s">
        <v>170</v>
      </c>
      <c r="Q65" s="14" t="s">
        <v>171</v>
      </c>
      <c r="R65" s="8" t="s">
        <v>172</v>
      </c>
      <c r="S65" s="17" t="s">
        <v>173</v>
      </c>
      <c r="T65" s="17" t="s">
        <v>174</v>
      </c>
      <c r="U65" s="17">
        <v>2024</v>
      </c>
      <c r="V65" s="17">
        <v>20</v>
      </c>
      <c r="W65" s="17">
        <v>80</v>
      </c>
      <c r="X65" s="23">
        <v>238978.46</v>
      </c>
      <c r="Y65" s="17" t="s">
        <v>212</v>
      </c>
      <c r="Z65" s="18" t="s">
        <v>182</v>
      </c>
      <c r="AA65" s="19">
        <f>+VLOOKUP(D65,'[2]CF 2024 '!D:D,1,0)</f>
        <v>55941049</v>
      </c>
    </row>
    <row r="66" spans="1:27" ht="17.100000000000001" customHeight="1">
      <c r="A66" s="2">
        <v>108</v>
      </c>
      <c r="B66" s="20" t="s">
        <v>6</v>
      </c>
      <c r="C66" s="4" t="s">
        <v>26</v>
      </c>
      <c r="D66" s="5">
        <v>56417154</v>
      </c>
      <c r="E66" s="21" t="s">
        <v>166</v>
      </c>
      <c r="F66" s="26" t="s">
        <v>196</v>
      </c>
      <c r="G66" s="7">
        <v>45308</v>
      </c>
      <c r="H66" s="8"/>
      <c r="I66" s="34">
        <v>45273</v>
      </c>
      <c r="J66" s="18" t="s">
        <v>188</v>
      </c>
      <c r="K66" s="58">
        <f>+VLOOKUP(D66,'[1]izen 191023'!C:E,3,0)</f>
        <v>6</v>
      </c>
      <c r="L66" s="14" t="s">
        <v>291</v>
      </c>
      <c r="M66" s="9">
        <v>42939</v>
      </c>
      <c r="N66" s="64" t="s">
        <v>3</v>
      </c>
      <c r="O66" s="64" t="s">
        <v>23</v>
      </c>
      <c r="P66" s="14" t="s">
        <v>217</v>
      </c>
      <c r="Q66" s="14" t="s">
        <v>218</v>
      </c>
      <c r="R66" s="8" t="s">
        <v>172</v>
      </c>
      <c r="S66" s="17" t="s">
        <v>173</v>
      </c>
      <c r="T66" s="17" t="s">
        <v>174</v>
      </c>
      <c r="U66" s="17">
        <v>2024</v>
      </c>
      <c r="V66" s="17">
        <v>20</v>
      </c>
      <c r="W66" s="17">
        <v>80</v>
      </c>
      <c r="X66" s="23">
        <v>238978.46</v>
      </c>
      <c r="Y66" s="17" t="s">
        <v>212</v>
      </c>
      <c r="Z66" s="18" t="s">
        <v>182</v>
      </c>
      <c r="AA66" s="19">
        <f>+VLOOKUP(D66,'[2]CF 2024 '!D:D,1,0)</f>
        <v>56417154</v>
      </c>
    </row>
    <row r="67" spans="1:27" ht="17.100000000000001" customHeight="1">
      <c r="A67" s="41">
        <v>110</v>
      </c>
      <c r="B67" s="25" t="s">
        <v>6</v>
      </c>
      <c r="C67" s="42" t="s">
        <v>292</v>
      </c>
      <c r="D67" s="43">
        <v>52697083</v>
      </c>
      <c r="E67" s="56" t="s">
        <v>236</v>
      </c>
      <c r="F67" s="26" t="s">
        <v>196</v>
      </c>
      <c r="G67" s="7"/>
      <c r="H67" s="8"/>
      <c r="I67" s="34">
        <v>45273</v>
      </c>
      <c r="J67" s="18" t="s">
        <v>188</v>
      </c>
      <c r="K67" s="58">
        <f>+VLOOKUP(D67,'[1]izen 191023'!C:E,3,0)</f>
        <v>11</v>
      </c>
      <c r="L67" s="14" t="s">
        <v>283</v>
      </c>
      <c r="M67" s="9">
        <v>41169</v>
      </c>
      <c r="N67" s="8" t="s">
        <v>2</v>
      </c>
      <c r="O67" s="8" t="s">
        <v>143</v>
      </c>
      <c r="P67" s="14" t="s">
        <v>217</v>
      </c>
      <c r="Q67" s="14" t="s">
        <v>218</v>
      </c>
      <c r="R67" s="27" t="s">
        <v>199</v>
      </c>
      <c r="S67" s="28" t="s">
        <v>173</v>
      </c>
      <c r="T67" s="28" t="s">
        <v>174</v>
      </c>
      <c r="U67" s="28">
        <v>2024</v>
      </c>
      <c r="V67" s="28">
        <v>20</v>
      </c>
      <c r="W67" s="28">
        <v>80</v>
      </c>
      <c r="X67" s="29">
        <v>154514.65</v>
      </c>
      <c r="Y67" s="28" t="s">
        <v>212</v>
      </c>
      <c r="Z67" s="18" t="s">
        <v>176</v>
      </c>
      <c r="AA67" s="19">
        <f>+VLOOKUP(D67,'[2]CF 2024 '!D:D,1,0)</f>
        <v>52697083</v>
      </c>
    </row>
    <row r="68" spans="1:27" ht="17.100000000000001" customHeight="1">
      <c r="A68" s="2">
        <v>115</v>
      </c>
      <c r="B68" s="20" t="s">
        <v>6</v>
      </c>
      <c r="C68" s="4" t="s">
        <v>293</v>
      </c>
      <c r="D68" s="5">
        <v>54671876</v>
      </c>
      <c r="E68" s="21" t="s">
        <v>166</v>
      </c>
      <c r="F68" s="26" t="s">
        <v>196</v>
      </c>
      <c r="G68" s="7">
        <v>45293</v>
      </c>
      <c r="H68" s="8" t="s">
        <v>294</v>
      </c>
      <c r="I68" s="34">
        <v>45273</v>
      </c>
      <c r="J68" s="18" t="s">
        <v>188</v>
      </c>
      <c r="K68" s="58">
        <f>+VLOOKUP(D68,'[1]izen 191023'!C:E,3,0)</f>
        <v>8</v>
      </c>
      <c r="L68" s="14" t="s">
        <v>295</v>
      </c>
      <c r="M68" s="9">
        <v>42132</v>
      </c>
      <c r="N68" s="64" t="s">
        <v>60</v>
      </c>
      <c r="O68" s="64" t="s">
        <v>296</v>
      </c>
      <c r="P68" s="14" t="s">
        <v>217</v>
      </c>
      <c r="Q68" s="14" t="s">
        <v>218</v>
      </c>
      <c r="R68" s="8" t="s">
        <v>172</v>
      </c>
      <c r="S68" s="17" t="s">
        <v>173</v>
      </c>
      <c r="T68" s="17" t="s">
        <v>174</v>
      </c>
      <c r="U68" s="17">
        <v>2024</v>
      </c>
      <c r="V68" s="17">
        <v>20</v>
      </c>
      <c r="W68" s="17">
        <v>80</v>
      </c>
      <c r="X68" s="23">
        <v>238978.46</v>
      </c>
      <c r="Y68" s="17" t="s">
        <v>212</v>
      </c>
      <c r="Z68" s="18" t="s">
        <v>182</v>
      </c>
      <c r="AA68" s="19">
        <f>+VLOOKUP(D68,'[2]CF 2024 '!D:D,1,0)</f>
        <v>54671876</v>
      </c>
    </row>
    <row r="69" spans="1:27" ht="17.100000000000001" customHeight="1">
      <c r="A69" s="2">
        <v>122</v>
      </c>
      <c r="B69" s="20" t="s">
        <v>6</v>
      </c>
      <c r="C69" s="4" t="s">
        <v>131</v>
      </c>
      <c r="D69" s="5">
        <v>55344677</v>
      </c>
      <c r="E69" s="21" t="s">
        <v>166</v>
      </c>
      <c r="F69" s="26" t="s">
        <v>196</v>
      </c>
      <c r="G69" s="7">
        <v>45301</v>
      </c>
      <c r="H69" s="8" t="s">
        <v>297</v>
      </c>
      <c r="I69" s="34">
        <v>45273</v>
      </c>
      <c r="J69" s="18" t="s">
        <v>188</v>
      </c>
      <c r="K69" s="58">
        <f>+VLOOKUP(D69,'[1]izen 191023'!C:E,3,0)</f>
        <v>7</v>
      </c>
      <c r="L69" s="14" t="s">
        <v>298</v>
      </c>
      <c r="M69" s="9">
        <v>42445</v>
      </c>
      <c r="N69" s="64" t="s">
        <v>15</v>
      </c>
      <c r="O69" s="64" t="s">
        <v>299</v>
      </c>
      <c r="P69" s="14" t="s">
        <v>217</v>
      </c>
      <c r="Q69" s="14" t="s">
        <v>218</v>
      </c>
      <c r="R69" s="8" t="s">
        <v>172</v>
      </c>
      <c r="S69" s="17" t="s">
        <v>173</v>
      </c>
      <c r="T69" s="17" t="s">
        <v>174</v>
      </c>
      <c r="U69" s="17">
        <v>2024</v>
      </c>
      <c r="V69" s="17">
        <v>20</v>
      </c>
      <c r="W69" s="17">
        <v>80</v>
      </c>
      <c r="X69" s="23">
        <v>238978.46</v>
      </c>
      <c r="Y69" s="17" t="s">
        <v>212</v>
      </c>
      <c r="Z69" s="18" t="s">
        <v>182</v>
      </c>
      <c r="AA69" s="19">
        <f>+VLOOKUP(D69,'[2]CF 2024 '!D:D,1,0)</f>
        <v>55344677</v>
      </c>
    </row>
    <row r="70" spans="1:27" ht="17.100000000000001" customHeight="1">
      <c r="A70" s="2">
        <v>131</v>
      </c>
      <c r="B70" s="20" t="s">
        <v>6</v>
      </c>
      <c r="C70" s="4" t="s">
        <v>160</v>
      </c>
      <c r="D70" s="5">
        <v>53678389</v>
      </c>
      <c r="E70" s="21" t="s">
        <v>166</v>
      </c>
      <c r="F70" s="6" t="s">
        <v>167</v>
      </c>
      <c r="G70" s="7">
        <v>45299</v>
      </c>
      <c r="H70" s="8"/>
      <c r="I70" s="34">
        <v>45273</v>
      </c>
      <c r="J70" s="18" t="s">
        <v>188</v>
      </c>
      <c r="K70" s="58">
        <f>+VLOOKUP(D70,'[1]izen 191023'!C:E,3,0)</f>
        <v>9</v>
      </c>
      <c r="L70" s="14" t="s">
        <v>300</v>
      </c>
      <c r="M70" s="9">
        <v>41655</v>
      </c>
      <c r="N70" s="8" t="s">
        <v>0</v>
      </c>
      <c r="O70" s="8" t="s">
        <v>159</v>
      </c>
      <c r="P70" s="14" t="s">
        <v>170</v>
      </c>
      <c r="Q70" s="14" t="s">
        <v>171</v>
      </c>
      <c r="R70" s="8" t="s">
        <v>172</v>
      </c>
      <c r="S70" s="17" t="s">
        <v>173</v>
      </c>
      <c r="T70" s="17" t="s">
        <v>174</v>
      </c>
      <c r="U70" s="17">
        <v>2024</v>
      </c>
      <c r="V70" s="17">
        <v>20</v>
      </c>
      <c r="W70" s="17">
        <v>80</v>
      </c>
      <c r="X70" s="23">
        <v>238978.46</v>
      </c>
      <c r="Y70" s="17" t="s">
        <v>212</v>
      </c>
      <c r="Z70" s="18" t="s">
        <v>176</v>
      </c>
      <c r="AA70" s="19">
        <f>+VLOOKUP(D70,'[2]CF 2024 '!D:D,1,0)</f>
        <v>53678389</v>
      </c>
    </row>
    <row r="71" spans="1:27" ht="17.100000000000001" customHeight="1">
      <c r="A71" s="2">
        <v>134</v>
      </c>
      <c r="B71" s="20" t="s">
        <v>6</v>
      </c>
      <c r="C71" s="4" t="s">
        <v>301</v>
      </c>
      <c r="D71" s="5">
        <v>55818805</v>
      </c>
      <c r="E71" s="21" t="s">
        <v>166</v>
      </c>
      <c r="F71" s="6" t="s">
        <v>167</v>
      </c>
      <c r="G71" s="7" t="s">
        <v>226</v>
      </c>
      <c r="H71" s="8" t="s">
        <v>302</v>
      </c>
      <c r="I71" s="34">
        <v>45273</v>
      </c>
      <c r="J71" s="18" t="s">
        <v>188</v>
      </c>
      <c r="K71" s="58">
        <f>+VLOOKUP(D71,'[1]izen 191023'!C:E,3,0)</f>
        <v>7</v>
      </c>
      <c r="L71" s="14" t="s">
        <v>303</v>
      </c>
      <c r="M71" s="9">
        <v>42617</v>
      </c>
      <c r="N71" s="64" t="s">
        <v>10</v>
      </c>
      <c r="O71" s="64" t="s">
        <v>304</v>
      </c>
      <c r="P71" s="14" t="s">
        <v>170</v>
      </c>
      <c r="Q71" s="14" t="s">
        <v>171</v>
      </c>
      <c r="R71" s="8" t="s">
        <v>172</v>
      </c>
      <c r="S71" s="17" t="s">
        <v>173</v>
      </c>
      <c r="T71" s="17" t="s">
        <v>174</v>
      </c>
      <c r="U71" s="17">
        <v>2024</v>
      </c>
      <c r="V71" s="17">
        <v>20</v>
      </c>
      <c r="W71" s="17">
        <v>80</v>
      </c>
      <c r="X71" s="23">
        <v>238978.46</v>
      </c>
      <c r="Y71" s="17" t="s">
        <v>212</v>
      </c>
      <c r="Z71" s="18" t="s">
        <v>182</v>
      </c>
      <c r="AA71" s="19">
        <f>+VLOOKUP(D71,'[2]CF 2024 '!D:D,1,0)</f>
        <v>55818805</v>
      </c>
    </row>
    <row r="72" spans="1:27" ht="17.100000000000001" customHeight="1">
      <c r="A72" s="2">
        <v>138</v>
      </c>
      <c r="B72" s="3" t="s">
        <v>6</v>
      </c>
      <c r="C72" s="4" t="s">
        <v>68</v>
      </c>
      <c r="D72" s="5">
        <v>55478845</v>
      </c>
      <c r="E72" s="3" t="s">
        <v>166</v>
      </c>
      <c r="F72" s="6" t="s">
        <v>167</v>
      </c>
      <c r="G72" s="7"/>
      <c r="H72" s="8"/>
      <c r="I72" s="34">
        <v>45273</v>
      </c>
      <c r="J72" s="18" t="s">
        <v>188</v>
      </c>
      <c r="K72" s="58">
        <f>+VLOOKUP(D72,'[1]izen 191023'!C:E,3,0)</f>
        <v>7</v>
      </c>
      <c r="L72" s="14" t="s">
        <v>305</v>
      </c>
      <c r="M72" s="9">
        <v>42425</v>
      </c>
      <c r="N72" s="64" t="s">
        <v>1</v>
      </c>
      <c r="O72" s="64" t="s">
        <v>67</v>
      </c>
      <c r="P72" s="14" t="s">
        <v>170</v>
      </c>
      <c r="Q72" s="14" t="s">
        <v>171</v>
      </c>
      <c r="R72" s="8" t="s">
        <v>172</v>
      </c>
      <c r="S72" s="17" t="s">
        <v>173</v>
      </c>
      <c r="T72" s="17" t="s">
        <v>174</v>
      </c>
      <c r="U72" s="17">
        <v>2024</v>
      </c>
      <c r="V72" s="17">
        <v>20</v>
      </c>
      <c r="W72" s="17">
        <v>80</v>
      </c>
      <c r="X72" s="23">
        <v>238978.46</v>
      </c>
      <c r="Y72" s="17" t="s">
        <v>212</v>
      </c>
      <c r="Z72" s="18" t="s">
        <v>182</v>
      </c>
      <c r="AA72" s="19">
        <f>+VLOOKUP(D72,'[2]CF 2024 '!D:D,1,0)</f>
        <v>55478845</v>
      </c>
    </row>
    <row r="73" spans="1:27" ht="17.100000000000001" customHeight="1">
      <c r="A73" s="2">
        <v>142</v>
      </c>
      <c r="B73" s="20" t="s">
        <v>6</v>
      </c>
      <c r="C73" s="4" t="s">
        <v>94</v>
      </c>
      <c r="D73" s="5">
        <v>57217371</v>
      </c>
      <c r="E73" s="21" t="s">
        <v>166</v>
      </c>
      <c r="F73" s="26" t="s">
        <v>196</v>
      </c>
      <c r="G73" s="7"/>
      <c r="H73" s="8"/>
      <c r="I73" s="34">
        <v>45272</v>
      </c>
      <c r="J73" s="18" t="s">
        <v>188</v>
      </c>
      <c r="K73" s="58">
        <f>+VLOOKUP(D73,'[1]izen 191023'!C:E,3,0)</f>
        <v>5</v>
      </c>
      <c r="L73" s="14" t="s">
        <v>238</v>
      </c>
      <c r="M73" s="9">
        <v>43334</v>
      </c>
      <c r="N73" s="64" t="s">
        <v>93</v>
      </c>
      <c r="O73" s="64" t="s">
        <v>92</v>
      </c>
      <c r="P73" s="14" t="s">
        <v>217</v>
      </c>
      <c r="Q73" s="14" t="s">
        <v>218</v>
      </c>
      <c r="R73" s="8" t="s">
        <v>172</v>
      </c>
      <c r="S73" s="17" t="s">
        <v>173</v>
      </c>
      <c r="T73" s="17" t="s">
        <v>174</v>
      </c>
      <c r="U73" s="17">
        <v>2024</v>
      </c>
      <c r="V73" s="17">
        <v>20</v>
      </c>
      <c r="W73" s="17">
        <v>80</v>
      </c>
      <c r="X73" s="23">
        <v>238978.46</v>
      </c>
      <c r="Y73" s="17" t="s">
        <v>212</v>
      </c>
      <c r="Z73" s="18" t="s">
        <v>194</v>
      </c>
      <c r="AA73" s="19">
        <f>+VLOOKUP(D73,'[2]CF 2024 '!D:D,1,0)</f>
        <v>57217371</v>
      </c>
    </row>
    <row r="74" spans="1:27" ht="17.100000000000001" customHeight="1">
      <c r="A74" s="2">
        <v>149</v>
      </c>
      <c r="B74" s="20" t="s">
        <v>6</v>
      </c>
      <c r="C74" s="4" t="s">
        <v>306</v>
      </c>
      <c r="D74" s="5">
        <v>57747898</v>
      </c>
      <c r="E74" s="21" t="s">
        <v>166</v>
      </c>
      <c r="F74" s="26" t="s">
        <v>196</v>
      </c>
      <c r="G74" s="7"/>
      <c r="H74" s="8"/>
      <c r="I74" s="34">
        <v>45260</v>
      </c>
      <c r="J74" s="18" t="s">
        <v>188</v>
      </c>
      <c r="K74" s="58">
        <f>+VLOOKUP(D74,'[1]izen 191023'!C:E,3,0)</f>
        <v>4</v>
      </c>
      <c r="L74" s="14" t="s">
        <v>307</v>
      </c>
      <c r="M74" s="9">
        <v>43570</v>
      </c>
      <c r="N74" s="64" t="s">
        <v>17</v>
      </c>
      <c r="O74" s="64" t="s">
        <v>73</v>
      </c>
      <c r="P74" s="14" t="s">
        <v>217</v>
      </c>
      <c r="Q74" s="14" t="s">
        <v>218</v>
      </c>
      <c r="R74" s="8" t="s">
        <v>172</v>
      </c>
      <c r="S74" s="17" t="s">
        <v>173</v>
      </c>
      <c r="T74" s="17" t="s">
        <v>174</v>
      </c>
      <c r="U74" s="17">
        <v>2024</v>
      </c>
      <c r="V74" s="17">
        <v>20</v>
      </c>
      <c r="W74" s="17">
        <v>80</v>
      </c>
      <c r="X74" s="23">
        <v>238978.46</v>
      </c>
      <c r="Y74" s="17" t="s">
        <v>212</v>
      </c>
      <c r="Z74" s="18" t="s">
        <v>194</v>
      </c>
      <c r="AA74" s="19">
        <f>+VLOOKUP(D74,'[2]CF 2024 '!D:D,1,0)</f>
        <v>57747898</v>
      </c>
    </row>
    <row r="75" spans="1:27" ht="17.100000000000001" customHeight="1">
      <c r="A75" s="2">
        <v>150</v>
      </c>
      <c r="B75" s="20" t="s">
        <v>6</v>
      </c>
      <c r="C75" s="4" t="s">
        <v>124</v>
      </c>
      <c r="D75" s="5">
        <v>54974940</v>
      </c>
      <c r="E75" s="21" t="s">
        <v>166</v>
      </c>
      <c r="F75" s="6" t="s">
        <v>167</v>
      </c>
      <c r="G75" s="7" t="s">
        <v>226</v>
      </c>
      <c r="H75" s="8" t="s">
        <v>308</v>
      </c>
      <c r="I75" s="34">
        <v>45274</v>
      </c>
      <c r="J75" s="18" t="s">
        <v>188</v>
      </c>
      <c r="K75" s="58">
        <f>+VLOOKUP(D75,'[1]izen 191023'!C:E,3,0)</f>
        <v>8</v>
      </c>
      <c r="L75" s="14" t="s">
        <v>309</v>
      </c>
      <c r="M75" s="9">
        <v>42259</v>
      </c>
      <c r="N75" s="64" t="s">
        <v>123</v>
      </c>
      <c r="O75" s="64" t="s">
        <v>122</v>
      </c>
      <c r="P75" s="14" t="s">
        <v>170</v>
      </c>
      <c r="Q75" s="14" t="s">
        <v>171</v>
      </c>
      <c r="R75" s="8" t="s">
        <v>172</v>
      </c>
      <c r="S75" s="17" t="s">
        <v>173</v>
      </c>
      <c r="T75" s="17" t="s">
        <v>174</v>
      </c>
      <c r="U75" s="17">
        <v>2024</v>
      </c>
      <c r="V75" s="17">
        <v>20</v>
      </c>
      <c r="W75" s="17">
        <v>80</v>
      </c>
      <c r="X75" s="23">
        <v>238978.46</v>
      </c>
      <c r="Y75" s="17" t="s">
        <v>212</v>
      </c>
      <c r="Z75" s="18" t="s">
        <v>182</v>
      </c>
      <c r="AA75" s="19">
        <f>+VLOOKUP(D75,'[2]CF 2024 '!D:D,1,0)</f>
        <v>54974940</v>
      </c>
    </row>
    <row r="76" spans="1:27" ht="17.100000000000001" customHeight="1">
      <c r="A76" s="2">
        <v>152</v>
      </c>
      <c r="B76" s="20" t="s">
        <v>6</v>
      </c>
      <c r="C76" s="4" t="s">
        <v>310</v>
      </c>
      <c r="D76" s="5">
        <v>50702409</v>
      </c>
      <c r="E76" s="21" t="s">
        <v>166</v>
      </c>
      <c r="F76" s="6" t="s">
        <v>167</v>
      </c>
      <c r="G76" s="7"/>
      <c r="H76" s="8"/>
      <c r="I76" s="34">
        <v>45274</v>
      </c>
      <c r="J76" s="18" t="s">
        <v>188</v>
      </c>
      <c r="K76" s="58">
        <f>+VLOOKUP(D76,'[1]izen 191023'!C:E,3,0)</f>
        <v>12</v>
      </c>
      <c r="L76" s="14" t="s">
        <v>311</v>
      </c>
      <c r="M76" s="9">
        <v>40495</v>
      </c>
      <c r="N76" s="8" t="s">
        <v>8</v>
      </c>
      <c r="O76" s="8" t="s">
        <v>98</v>
      </c>
      <c r="P76" s="14" t="s">
        <v>170</v>
      </c>
      <c r="Q76" s="14" t="s">
        <v>171</v>
      </c>
      <c r="R76" s="8" t="s">
        <v>172</v>
      </c>
      <c r="S76" s="17" t="s">
        <v>173</v>
      </c>
      <c r="T76" s="17" t="s">
        <v>174</v>
      </c>
      <c r="U76" s="17">
        <v>2024</v>
      </c>
      <c r="V76" s="17">
        <v>20</v>
      </c>
      <c r="W76" s="17">
        <v>80</v>
      </c>
      <c r="X76" s="23">
        <v>238978.46</v>
      </c>
      <c r="Y76" s="17" t="s">
        <v>212</v>
      </c>
      <c r="Z76" s="18" t="s">
        <v>213</v>
      </c>
      <c r="AA76" s="19">
        <f>+VLOOKUP(D76,'[2]CF 2024 '!D:D,1,0)</f>
        <v>50702409</v>
      </c>
    </row>
    <row r="77" spans="1:27" ht="17.100000000000001" customHeight="1">
      <c r="A77" s="2">
        <v>154</v>
      </c>
      <c r="B77" s="20" t="s">
        <v>6</v>
      </c>
      <c r="C77" s="4" t="s">
        <v>79</v>
      </c>
      <c r="D77" s="5">
        <v>55958620</v>
      </c>
      <c r="E77" s="21" t="s">
        <v>166</v>
      </c>
      <c r="F77" s="26" t="s">
        <v>196</v>
      </c>
      <c r="G77" s="7"/>
      <c r="H77" s="8"/>
      <c r="I77" s="34">
        <v>45274</v>
      </c>
      <c r="J77" s="18" t="s">
        <v>188</v>
      </c>
      <c r="K77" s="58">
        <f>+VLOOKUP(D77,'[1]izen 191023'!C:E,3,0)</f>
        <v>6</v>
      </c>
      <c r="L77" s="14" t="s">
        <v>312</v>
      </c>
      <c r="M77" s="9">
        <v>42759</v>
      </c>
      <c r="N77" s="64" t="s">
        <v>15</v>
      </c>
      <c r="O77" s="64" t="s">
        <v>78</v>
      </c>
      <c r="P77" s="14" t="s">
        <v>217</v>
      </c>
      <c r="Q77" s="14" t="s">
        <v>218</v>
      </c>
      <c r="R77" s="8" t="s">
        <v>172</v>
      </c>
      <c r="S77" s="17" t="s">
        <v>173</v>
      </c>
      <c r="T77" s="17" t="s">
        <v>174</v>
      </c>
      <c r="U77" s="17">
        <v>2024</v>
      </c>
      <c r="V77" s="17">
        <v>20</v>
      </c>
      <c r="W77" s="17">
        <v>80</v>
      </c>
      <c r="X77" s="23">
        <v>238978.46</v>
      </c>
      <c r="Y77" s="17" t="s">
        <v>212</v>
      </c>
      <c r="Z77" s="18" t="s">
        <v>182</v>
      </c>
      <c r="AA77" s="19">
        <f>+VLOOKUP(D77,'[2]CF 2024 '!D:D,1,0)</f>
        <v>55958620</v>
      </c>
    </row>
    <row r="78" spans="1:27" ht="17.100000000000001" customHeight="1">
      <c r="A78" s="2">
        <v>157</v>
      </c>
      <c r="B78" s="20" t="s">
        <v>6</v>
      </c>
      <c r="C78" s="4" t="s">
        <v>41</v>
      </c>
      <c r="D78" s="5">
        <v>52010880</v>
      </c>
      <c r="E78" s="21" t="s">
        <v>166</v>
      </c>
      <c r="F78" s="6" t="s">
        <v>167</v>
      </c>
      <c r="G78" s="7" t="s">
        <v>313</v>
      </c>
      <c r="H78" s="8" t="s">
        <v>314</v>
      </c>
      <c r="I78" s="34">
        <v>45274</v>
      </c>
      <c r="J78" s="18" t="s">
        <v>188</v>
      </c>
      <c r="K78" s="58">
        <f>+VLOOKUP(D78,'[1]izen 191023'!C:E,3,0)</f>
        <v>11</v>
      </c>
      <c r="L78" s="14" t="s">
        <v>315</v>
      </c>
      <c r="M78" s="9">
        <v>40962</v>
      </c>
      <c r="N78" s="8" t="s">
        <v>15</v>
      </c>
      <c r="O78" s="8" t="s">
        <v>38</v>
      </c>
      <c r="P78" s="14" t="s">
        <v>170</v>
      </c>
      <c r="Q78" s="14" t="s">
        <v>171</v>
      </c>
      <c r="R78" s="8" t="s">
        <v>172</v>
      </c>
      <c r="S78" s="17" t="s">
        <v>173</v>
      </c>
      <c r="T78" s="17" t="s">
        <v>174</v>
      </c>
      <c r="U78" s="17">
        <v>2024</v>
      </c>
      <c r="V78" s="17">
        <v>20</v>
      </c>
      <c r="W78" s="17">
        <v>80</v>
      </c>
      <c r="X78" s="23">
        <v>238978.46</v>
      </c>
      <c r="Y78" s="17" t="s">
        <v>212</v>
      </c>
      <c r="Z78" s="18" t="s">
        <v>176</v>
      </c>
      <c r="AA78" s="19">
        <f>+VLOOKUP(D78,'[2]CF 2024 '!D:D,1,0)</f>
        <v>52010880</v>
      </c>
    </row>
    <row r="79" spans="1:27" ht="17.100000000000001" customHeight="1">
      <c r="A79" s="2">
        <v>162</v>
      </c>
      <c r="B79" s="20" t="s">
        <v>6</v>
      </c>
      <c r="C79" s="4" t="s">
        <v>140</v>
      </c>
      <c r="D79" s="5">
        <v>56477830</v>
      </c>
      <c r="E79" s="21" t="s">
        <v>166</v>
      </c>
      <c r="F79" s="6" t="s">
        <v>167</v>
      </c>
      <c r="G79" s="7"/>
      <c r="H79" s="8"/>
      <c r="I79" s="34">
        <v>45274</v>
      </c>
      <c r="J79" s="18" t="s">
        <v>188</v>
      </c>
      <c r="K79" s="58">
        <f>+VLOOKUP(D79,'[1]izen 191023'!C:E,3,0)</f>
        <v>6</v>
      </c>
      <c r="L79" s="14" t="s">
        <v>316</v>
      </c>
      <c r="M79" s="9">
        <v>42909</v>
      </c>
      <c r="N79" s="64" t="s">
        <v>10</v>
      </c>
      <c r="O79" s="64" t="s">
        <v>139</v>
      </c>
      <c r="P79" s="14" t="s">
        <v>170</v>
      </c>
      <c r="Q79" s="14" t="s">
        <v>171</v>
      </c>
      <c r="R79" s="8" t="s">
        <v>172</v>
      </c>
      <c r="S79" s="17" t="s">
        <v>173</v>
      </c>
      <c r="T79" s="17" t="s">
        <v>174</v>
      </c>
      <c r="U79" s="17">
        <v>2024</v>
      </c>
      <c r="V79" s="17">
        <v>20</v>
      </c>
      <c r="W79" s="17">
        <v>80</v>
      </c>
      <c r="X79" s="23">
        <v>238978.46</v>
      </c>
      <c r="Y79" s="17" t="s">
        <v>212</v>
      </c>
      <c r="Z79" s="18" t="s">
        <v>182</v>
      </c>
      <c r="AA79" s="19">
        <f>+VLOOKUP(D79,'[2]CF 2024 '!D:D,1,0)</f>
        <v>56477830</v>
      </c>
    </row>
    <row r="80" spans="1:27" ht="17.100000000000001" customHeight="1">
      <c r="A80" s="2">
        <v>164</v>
      </c>
      <c r="B80" s="20" t="s">
        <v>6</v>
      </c>
      <c r="C80" s="4" t="s">
        <v>108</v>
      </c>
      <c r="D80" s="5">
        <v>57422269</v>
      </c>
      <c r="E80" s="21" t="s">
        <v>166</v>
      </c>
      <c r="F80" s="26" t="s">
        <v>196</v>
      </c>
      <c r="G80" s="7">
        <v>45295</v>
      </c>
      <c r="H80" s="8"/>
      <c r="I80" s="34">
        <v>45274</v>
      </c>
      <c r="J80" s="18" t="s">
        <v>188</v>
      </c>
      <c r="K80" s="58">
        <f>+VLOOKUP(D80,'[1]izen 191023'!C:E,3,0)</f>
        <v>5</v>
      </c>
      <c r="L80" s="14" t="s">
        <v>317</v>
      </c>
      <c r="M80" s="9">
        <v>43368</v>
      </c>
      <c r="N80" s="64" t="s">
        <v>15</v>
      </c>
      <c r="O80" s="64" t="s">
        <v>107</v>
      </c>
      <c r="P80" s="14" t="s">
        <v>217</v>
      </c>
      <c r="Q80" s="14" t="s">
        <v>218</v>
      </c>
      <c r="R80" s="8" t="s">
        <v>172</v>
      </c>
      <c r="S80" s="17" t="s">
        <v>173</v>
      </c>
      <c r="T80" s="17" t="s">
        <v>174</v>
      </c>
      <c r="U80" s="17">
        <v>2024</v>
      </c>
      <c r="V80" s="17">
        <v>20</v>
      </c>
      <c r="W80" s="17">
        <v>80</v>
      </c>
      <c r="X80" s="23">
        <v>238978.46</v>
      </c>
      <c r="Y80" s="17" t="s">
        <v>212</v>
      </c>
      <c r="Z80" s="18" t="s">
        <v>194</v>
      </c>
      <c r="AA80" s="19">
        <f>+VLOOKUP(D80,'[2]CF 2024 '!D:D,1,0)</f>
        <v>57422269</v>
      </c>
    </row>
    <row r="81" spans="1:27" ht="17.100000000000001" customHeight="1">
      <c r="A81" s="2">
        <v>165</v>
      </c>
      <c r="B81" s="3" t="s">
        <v>6</v>
      </c>
      <c r="C81" s="4" t="s">
        <v>318</v>
      </c>
      <c r="D81" s="5">
        <v>55989977</v>
      </c>
      <c r="E81" s="21" t="s">
        <v>166</v>
      </c>
      <c r="F81" s="26" t="s">
        <v>196</v>
      </c>
      <c r="G81" s="7"/>
      <c r="H81" s="8"/>
      <c r="I81" s="34">
        <v>45274</v>
      </c>
      <c r="J81" s="18" t="s">
        <v>188</v>
      </c>
      <c r="K81" s="58">
        <f>+VLOOKUP(D81,'[1]izen 191023'!C:E,3,0)</f>
        <v>6</v>
      </c>
      <c r="L81" s="14" t="s">
        <v>319</v>
      </c>
      <c r="M81" s="9">
        <v>42774</v>
      </c>
      <c r="N81" s="64" t="s">
        <v>95</v>
      </c>
      <c r="O81" s="64" t="s">
        <v>113</v>
      </c>
      <c r="P81" s="14" t="s">
        <v>217</v>
      </c>
      <c r="Q81" s="14" t="s">
        <v>218</v>
      </c>
      <c r="R81" s="8" t="s">
        <v>172</v>
      </c>
      <c r="S81" s="17" t="s">
        <v>173</v>
      </c>
      <c r="T81" s="17" t="s">
        <v>174</v>
      </c>
      <c r="U81" s="17">
        <v>2024</v>
      </c>
      <c r="V81" s="17">
        <v>20</v>
      </c>
      <c r="W81" s="17">
        <v>80</v>
      </c>
      <c r="X81" s="23">
        <v>238978.46</v>
      </c>
      <c r="Y81" s="17" t="s">
        <v>212</v>
      </c>
      <c r="Z81" s="18" t="s">
        <v>182</v>
      </c>
      <c r="AA81" s="19">
        <f>+VLOOKUP(D81,'[2]CF 2024 '!D:D,1,0)</f>
        <v>55989977</v>
      </c>
    </row>
    <row r="82" spans="1:27" ht="17.100000000000001" customHeight="1">
      <c r="A82" s="41">
        <v>166</v>
      </c>
      <c r="B82" s="25" t="s">
        <v>6</v>
      </c>
      <c r="C82" s="42" t="s">
        <v>285</v>
      </c>
      <c r="D82" s="43">
        <v>53244523</v>
      </c>
      <c r="E82" s="44" t="s">
        <v>320</v>
      </c>
      <c r="F82" s="26" t="s">
        <v>196</v>
      </c>
      <c r="G82" s="7">
        <v>45275</v>
      </c>
      <c r="H82" s="8"/>
      <c r="I82" s="34">
        <v>45273</v>
      </c>
      <c r="J82" s="18" t="s">
        <v>286</v>
      </c>
      <c r="K82" s="58">
        <f>+VLOOKUP(D82,'[1]izen 191023'!C:E,3,0)</f>
        <v>10</v>
      </c>
      <c r="L82" s="14" t="s">
        <v>287</v>
      </c>
      <c r="M82" s="9">
        <v>41414</v>
      </c>
      <c r="N82" s="8" t="s">
        <v>15</v>
      </c>
      <c r="O82" s="8" t="s">
        <v>112</v>
      </c>
      <c r="P82" s="14" t="s">
        <v>217</v>
      </c>
      <c r="Q82" s="14" t="s">
        <v>218</v>
      </c>
      <c r="R82" s="27" t="s">
        <v>321</v>
      </c>
      <c r="S82" s="28" t="s">
        <v>173</v>
      </c>
      <c r="T82" s="28" t="s">
        <v>174</v>
      </c>
      <c r="U82" s="28">
        <v>2024</v>
      </c>
      <c r="V82" s="28">
        <v>5</v>
      </c>
      <c r="W82" s="28">
        <v>20</v>
      </c>
      <c r="X82" s="29" t="s">
        <v>322</v>
      </c>
      <c r="Y82" s="28" t="s">
        <v>212</v>
      </c>
      <c r="Z82" s="18" t="s">
        <v>176</v>
      </c>
      <c r="AA82" s="19">
        <f>+VLOOKUP(D82,'[2]CF 2024 '!D:D,1,0)</f>
        <v>53244523</v>
      </c>
    </row>
    <row r="83" spans="1:27" ht="17.100000000000001" customHeight="1">
      <c r="A83" s="2">
        <v>173</v>
      </c>
      <c r="B83" s="20" t="s">
        <v>6</v>
      </c>
      <c r="C83" s="4" t="s">
        <v>88</v>
      </c>
      <c r="D83" s="31">
        <v>57822450</v>
      </c>
      <c r="E83" s="3" t="s">
        <v>166</v>
      </c>
      <c r="F83" s="6" t="s">
        <v>167</v>
      </c>
      <c r="G83" s="7"/>
      <c r="H83" s="8"/>
      <c r="I83" s="34">
        <v>45274</v>
      </c>
      <c r="J83" s="18" t="s">
        <v>188</v>
      </c>
      <c r="K83" s="58">
        <f>+VLOOKUP(D83,'[1]izen 191023'!C:E,3,0)</f>
        <v>4</v>
      </c>
      <c r="L83" s="14" t="s">
        <v>323</v>
      </c>
      <c r="M83" s="9">
        <v>43670</v>
      </c>
      <c r="N83" s="64" t="s">
        <v>3</v>
      </c>
      <c r="O83" s="64" t="s">
        <v>87</v>
      </c>
      <c r="P83" s="14" t="s">
        <v>170</v>
      </c>
      <c r="Q83" s="14" t="s">
        <v>171</v>
      </c>
      <c r="R83" s="8" t="s">
        <v>172</v>
      </c>
      <c r="S83" s="17" t="s">
        <v>173</v>
      </c>
      <c r="T83" s="17" t="s">
        <v>174</v>
      </c>
      <c r="U83" s="17">
        <v>2024</v>
      </c>
      <c r="V83" s="17">
        <v>20</v>
      </c>
      <c r="W83" s="17">
        <v>80</v>
      </c>
      <c r="X83" s="23">
        <v>238978.46</v>
      </c>
      <c r="Y83" s="17" t="s">
        <v>212</v>
      </c>
      <c r="Z83" s="18" t="s">
        <v>194</v>
      </c>
      <c r="AA83" s="19">
        <f>+VLOOKUP(D83,'[2]CF 2024 '!D:D,1,0)</f>
        <v>57822450</v>
      </c>
    </row>
    <row r="84" spans="1:27" ht="17.100000000000001" customHeight="1">
      <c r="A84" s="2">
        <v>174</v>
      </c>
      <c r="B84" s="20" t="s">
        <v>6</v>
      </c>
      <c r="C84" s="4" t="s">
        <v>90</v>
      </c>
      <c r="D84" s="31">
        <v>52767865</v>
      </c>
      <c r="E84" s="3" t="s">
        <v>166</v>
      </c>
      <c r="F84" s="26" t="s">
        <v>196</v>
      </c>
      <c r="G84" s="7" t="s">
        <v>324</v>
      </c>
      <c r="H84" s="8" t="s">
        <v>325</v>
      </c>
      <c r="I84" s="34">
        <v>45274</v>
      </c>
      <c r="J84" s="18" t="s">
        <v>188</v>
      </c>
      <c r="K84" s="58">
        <f>+VLOOKUP(D84,'[1]izen 191023'!C:E,3,0)</f>
        <v>10</v>
      </c>
      <c r="L84" s="14" t="s">
        <v>326</v>
      </c>
      <c r="M84" s="9">
        <v>41219</v>
      </c>
      <c r="N84" s="8" t="s">
        <v>89</v>
      </c>
      <c r="O84" s="8" t="s">
        <v>86</v>
      </c>
      <c r="P84" s="14" t="s">
        <v>217</v>
      </c>
      <c r="Q84" s="14" t="s">
        <v>218</v>
      </c>
      <c r="R84" s="8" t="s">
        <v>172</v>
      </c>
      <c r="S84" s="17" t="s">
        <v>173</v>
      </c>
      <c r="T84" s="17" t="s">
        <v>174</v>
      </c>
      <c r="U84" s="17">
        <v>2024</v>
      </c>
      <c r="V84" s="17">
        <v>20</v>
      </c>
      <c r="W84" s="17">
        <v>80</v>
      </c>
      <c r="X84" s="23">
        <v>238978.46</v>
      </c>
      <c r="Y84" s="17" t="s">
        <v>212</v>
      </c>
      <c r="Z84" s="18" t="s">
        <v>176</v>
      </c>
      <c r="AA84" s="19">
        <f>+VLOOKUP(D84,'[2]CF 2024 '!D:D,1,0)</f>
        <v>52767865</v>
      </c>
    </row>
    <row r="85" spans="1:27" ht="17.100000000000001" customHeight="1">
      <c r="A85" s="2">
        <v>185</v>
      </c>
      <c r="B85" s="20" t="s">
        <v>6</v>
      </c>
      <c r="C85" s="59" t="s">
        <v>55</v>
      </c>
      <c r="D85" s="31">
        <v>55267519</v>
      </c>
      <c r="E85" s="3" t="s">
        <v>166</v>
      </c>
      <c r="F85" s="26" t="s">
        <v>196</v>
      </c>
      <c r="G85" s="7" t="s">
        <v>327</v>
      </c>
      <c r="H85" s="8"/>
      <c r="I85" s="34">
        <v>45274</v>
      </c>
      <c r="J85" s="18" t="s">
        <v>188</v>
      </c>
      <c r="K85" s="58">
        <f>+VLOOKUP(D85,'[1]izen 191023'!C:E,3,0)</f>
        <v>7</v>
      </c>
      <c r="L85" s="14" t="s">
        <v>328</v>
      </c>
      <c r="M85" s="9">
        <v>42388</v>
      </c>
      <c r="N85" s="64" t="s">
        <v>54</v>
      </c>
      <c r="O85" s="64" t="s">
        <v>53</v>
      </c>
      <c r="P85" s="14" t="s">
        <v>217</v>
      </c>
      <c r="Q85" s="14" t="s">
        <v>218</v>
      </c>
      <c r="R85" s="8" t="s">
        <v>172</v>
      </c>
      <c r="S85" s="17" t="s">
        <v>173</v>
      </c>
      <c r="T85" s="17" t="s">
        <v>174</v>
      </c>
      <c r="U85" s="17">
        <v>2024</v>
      </c>
      <c r="V85" s="17">
        <v>20</v>
      </c>
      <c r="W85" s="17">
        <v>80</v>
      </c>
      <c r="X85" s="23">
        <v>238978.46</v>
      </c>
      <c r="Y85" s="17" t="s">
        <v>212</v>
      </c>
      <c r="Z85" s="18" t="s">
        <v>182</v>
      </c>
      <c r="AA85" s="19">
        <f>+VLOOKUP(D85,'[2]CF 2024 '!D:D,1,0)</f>
        <v>55267519</v>
      </c>
    </row>
    <row r="86" spans="1:27" ht="17.100000000000001" customHeight="1">
      <c r="A86" s="2" t="s">
        <v>329</v>
      </c>
      <c r="B86" s="20" t="s">
        <v>6</v>
      </c>
      <c r="C86" s="4" t="s">
        <v>42</v>
      </c>
      <c r="D86" s="5">
        <v>54355471</v>
      </c>
      <c r="E86" s="21" t="s">
        <v>166</v>
      </c>
      <c r="F86" s="6" t="s">
        <v>167</v>
      </c>
      <c r="G86" s="7">
        <v>45273</v>
      </c>
      <c r="H86" s="67" t="s">
        <v>330</v>
      </c>
      <c r="I86" s="34">
        <v>45264</v>
      </c>
      <c r="J86" s="18" t="s">
        <v>188</v>
      </c>
      <c r="K86" s="58">
        <v>8</v>
      </c>
      <c r="L86" s="68" t="s">
        <v>331</v>
      </c>
      <c r="M86" s="13">
        <v>42002</v>
      </c>
      <c r="N86" s="8" t="s">
        <v>5</v>
      </c>
      <c r="O86" s="12" t="s">
        <v>332</v>
      </c>
      <c r="P86" s="14" t="s">
        <v>170</v>
      </c>
      <c r="Q86" s="14" t="s">
        <v>171</v>
      </c>
      <c r="R86" s="8" t="s">
        <v>172</v>
      </c>
      <c r="S86" s="17" t="s">
        <v>173</v>
      </c>
      <c r="T86" s="17" t="s">
        <v>174</v>
      </c>
      <c r="U86" s="17">
        <v>2024</v>
      </c>
      <c r="V86" s="17">
        <v>20</v>
      </c>
      <c r="W86" s="17">
        <v>80</v>
      </c>
      <c r="X86" s="23">
        <v>238978.46</v>
      </c>
      <c r="Y86" s="17" t="s">
        <v>212</v>
      </c>
      <c r="Z86" s="18" t="s">
        <v>182</v>
      </c>
      <c r="AA86" s="19">
        <f>+VLOOKUP(D86,'[2]CF 2024 '!D:D,1,0)</f>
        <v>54355471</v>
      </c>
    </row>
    <row r="87" spans="1:27" ht="17.100000000000001" customHeight="1">
      <c r="A87" s="2">
        <v>41</v>
      </c>
      <c r="B87" s="3" t="s">
        <v>6</v>
      </c>
      <c r="C87" s="4" t="s">
        <v>121</v>
      </c>
      <c r="D87" s="5">
        <v>52592558</v>
      </c>
      <c r="E87" s="3" t="s">
        <v>166</v>
      </c>
      <c r="F87" s="6" t="s">
        <v>167</v>
      </c>
      <c r="G87" s="7"/>
      <c r="H87" s="63"/>
      <c r="I87" s="34">
        <v>45266</v>
      </c>
      <c r="J87" s="18" t="s">
        <v>188</v>
      </c>
      <c r="K87" s="58">
        <f>+VLOOKUP(D87,'[1]izen 191023'!C:E,3,0)</f>
        <v>11</v>
      </c>
      <c r="L87" s="12" t="s">
        <v>333</v>
      </c>
      <c r="M87" s="13">
        <v>41064</v>
      </c>
      <c r="N87" s="8" t="s">
        <v>120</v>
      </c>
      <c r="O87" s="8" t="s">
        <v>334</v>
      </c>
      <c r="P87" s="14" t="s">
        <v>170</v>
      </c>
      <c r="Q87" s="14" t="s">
        <v>171</v>
      </c>
      <c r="R87" s="8" t="s">
        <v>172</v>
      </c>
      <c r="S87" s="17" t="s">
        <v>173</v>
      </c>
      <c r="T87" s="17" t="s">
        <v>174</v>
      </c>
      <c r="U87" s="17">
        <v>2024</v>
      </c>
      <c r="V87" s="17">
        <v>20</v>
      </c>
      <c r="W87" s="17">
        <v>80</v>
      </c>
      <c r="X87" s="23">
        <v>238978.46</v>
      </c>
      <c r="Y87" s="17" t="s">
        <v>212</v>
      </c>
      <c r="Z87" s="18" t="s">
        <v>176</v>
      </c>
      <c r="AA87" s="19">
        <f>+VLOOKUP(D87,'[2]CF 2024 '!D:D,1,0)</f>
        <v>52592558</v>
      </c>
    </row>
    <row r="88" spans="1:27" ht="17.100000000000001" customHeight="1">
      <c r="A88" s="2">
        <v>94</v>
      </c>
      <c r="B88" s="3" t="s">
        <v>6</v>
      </c>
      <c r="C88" s="4" t="s">
        <v>335</v>
      </c>
      <c r="D88" s="5">
        <v>49588894</v>
      </c>
      <c r="E88" s="3" t="s">
        <v>166</v>
      </c>
      <c r="F88" s="6" t="s">
        <v>167</v>
      </c>
      <c r="G88" s="7"/>
      <c r="H88" s="8"/>
      <c r="I88" s="34">
        <v>45266</v>
      </c>
      <c r="J88" s="18" t="s">
        <v>188</v>
      </c>
      <c r="K88" s="58">
        <f>+VLOOKUP(D88,'[1]izen 191023'!C:E,3,0)</f>
        <v>14</v>
      </c>
      <c r="L88" s="12" t="s">
        <v>336</v>
      </c>
      <c r="M88" s="13">
        <v>40001</v>
      </c>
      <c r="N88" s="8" t="s">
        <v>337</v>
      </c>
      <c r="O88" s="8" t="s">
        <v>334</v>
      </c>
      <c r="P88" s="14" t="s">
        <v>170</v>
      </c>
      <c r="Q88" s="14" t="s">
        <v>171</v>
      </c>
      <c r="R88" s="8" t="s">
        <v>172</v>
      </c>
      <c r="S88" s="17" t="s">
        <v>173</v>
      </c>
      <c r="T88" s="17" t="s">
        <v>174</v>
      </c>
      <c r="U88" s="17">
        <v>2024</v>
      </c>
      <c r="V88" s="17">
        <v>20</v>
      </c>
      <c r="W88" s="17">
        <v>80</v>
      </c>
      <c r="X88" s="23">
        <v>238978.46</v>
      </c>
      <c r="Y88" s="17" t="s">
        <v>212</v>
      </c>
      <c r="Z88" s="18" t="s">
        <v>213</v>
      </c>
      <c r="AA88" s="19">
        <f>+VLOOKUP(D88,'[2]CF 2024 '!D:D,1,0)</f>
        <v>49588894</v>
      </c>
    </row>
    <row r="89" spans="1:27" ht="17.100000000000001" customHeight="1">
      <c r="A89" s="61">
        <v>60</v>
      </c>
      <c r="B89" s="20" t="s">
        <v>6</v>
      </c>
      <c r="C89" s="4" t="s">
        <v>338</v>
      </c>
      <c r="D89" s="5">
        <v>52979805</v>
      </c>
      <c r="E89" s="21" t="s">
        <v>166</v>
      </c>
      <c r="F89" s="6" t="s">
        <v>167</v>
      </c>
      <c r="G89" s="7">
        <v>45279</v>
      </c>
      <c r="H89" s="8"/>
      <c r="I89" s="34">
        <v>45259</v>
      </c>
      <c r="J89" s="18" t="s">
        <v>229</v>
      </c>
      <c r="K89" s="58">
        <f>+VLOOKUP(D89,'[1]izen 191023'!C:E,3,0)</f>
        <v>10</v>
      </c>
      <c r="L89" s="12" t="s">
        <v>339</v>
      </c>
      <c r="M89" s="13">
        <v>41304</v>
      </c>
      <c r="N89" s="8" t="s">
        <v>3</v>
      </c>
      <c r="O89" s="8" t="s">
        <v>116</v>
      </c>
      <c r="P89" s="14" t="s">
        <v>170</v>
      </c>
      <c r="Q89" s="14" t="s">
        <v>171</v>
      </c>
      <c r="R89" s="8" t="s">
        <v>172</v>
      </c>
      <c r="S89" s="17" t="s">
        <v>173</v>
      </c>
      <c r="T89" s="17" t="s">
        <v>174</v>
      </c>
      <c r="U89" s="17">
        <v>2024</v>
      </c>
      <c r="V89" s="17">
        <v>20</v>
      </c>
      <c r="W89" s="17">
        <v>80</v>
      </c>
      <c r="X89" s="23">
        <v>238978.46</v>
      </c>
      <c r="Y89" s="17" t="s">
        <v>212</v>
      </c>
      <c r="Z89" s="18" t="s">
        <v>176</v>
      </c>
      <c r="AA89" s="19">
        <f>+VLOOKUP(D89,'[2]CF 2024 '!D:D,1,0)</f>
        <v>52979805</v>
      </c>
    </row>
    <row r="90" spans="1:27" ht="17.100000000000001" customHeight="1">
      <c r="A90" s="61">
        <v>77</v>
      </c>
      <c r="B90" s="20" t="s">
        <v>6</v>
      </c>
      <c r="C90" s="4" t="s">
        <v>151</v>
      </c>
      <c r="D90" s="5">
        <v>53890086</v>
      </c>
      <c r="E90" s="21" t="s">
        <v>166</v>
      </c>
      <c r="F90" s="26" t="s">
        <v>196</v>
      </c>
      <c r="G90" s="7">
        <v>45265</v>
      </c>
      <c r="H90" s="8"/>
      <c r="I90" s="34">
        <v>45261</v>
      </c>
      <c r="J90" s="18" t="s">
        <v>229</v>
      </c>
      <c r="K90" s="58">
        <f>+VLOOKUP(D90,'[1]izen 191023'!C:E,3,0)</f>
        <v>9</v>
      </c>
      <c r="L90" s="12" t="s">
        <v>340</v>
      </c>
      <c r="M90" s="13">
        <v>41751</v>
      </c>
      <c r="N90" s="8" t="s">
        <v>3</v>
      </c>
      <c r="O90" s="8" t="s">
        <v>150</v>
      </c>
      <c r="P90" s="14" t="s">
        <v>217</v>
      </c>
      <c r="Q90" s="14" t="s">
        <v>218</v>
      </c>
      <c r="R90" s="8" t="s">
        <v>172</v>
      </c>
      <c r="S90" s="17" t="s">
        <v>173</v>
      </c>
      <c r="T90" s="17" t="s">
        <v>174</v>
      </c>
      <c r="U90" s="17">
        <v>2024</v>
      </c>
      <c r="V90" s="17">
        <v>20</v>
      </c>
      <c r="W90" s="17">
        <v>80</v>
      </c>
      <c r="X90" s="23">
        <v>238978.46</v>
      </c>
      <c r="Y90" s="17" t="s">
        <v>212</v>
      </c>
      <c r="Z90" s="18" t="s">
        <v>182</v>
      </c>
      <c r="AA90" s="19">
        <f>+VLOOKUP(D90,'[2]CF 2024 '!D:D,1,0)</f>
        <v>53890086</v>
      </c>
    </row>
    <row r="91" spans="1:27" ht="17.100000000000001" customHeight="1">
      <c r="A91" s="2">
        <v>114</v>
      </c>
      <c r="B91" s="20" t="s">
        <v>6</v>
      </c>
      <c r="C91" s="4" t="s">
        <v>148</v>
      </c>
      <c r="D91" s="5">
        <v>56859791</v>
      </c>
      <c r="E91" s="21" t="s">
        <v>166</v>
      </c>
      <c r="F91" s="6" t="s">
        <v>167</v>
      </c>
      <c r="G91" s="7">
        <v>45279</v>
      </c>
      <c r="H91" s="8"/>
      <c r="I91" s="34">
        <v>45259</v>
      </c>
      <c r="J91" s="18" t="s">
        <v>229</v>
      </c>
      <c r="K91" s="58">
        <f>+VLOOKUP(D91,'[1]izen 191023'!C:E,3,0)</f>
        <v>5</v>
      </c>
      <c r="L91" s="12" t="s">
        <v>341</v>
      </c>
      <c r="M91" s="13">
        <v>43149</v>
      </c>
      <c r="N91" s="8" t="s">
        <v>24</v>
      </c>
      <c r="O91" s="8" t="s">
        <v>147</v>
      </c>
      <c r="P91" s="14" t="s">
        <v>170</v>
      </c>
      <c r="Q91" s="14" t="s">
        <v>171</v>
      </c>
      <c r="R91" s="8" t="s">
        <v>172</v>
      </c>
      <c r="S91" s="17" t="s">
        <v>173</v>
      </c>
      <c r="T91" s="17" t="s">
        <v>174</v>
      </c>
      <c r="U91" s="17">
        <v>2024</v>
      </c>
      <c r="V91" s="17">
        <v>20</v>
      </c>
      <c r="W91" s="17">
        <v>80</v>
      </c>
      <c r="X91" s="23">
        <v>238978.46</v>
      </c>
      <c r="Y91" s="17" t="s">
        <v>212</v>
      </c>
      <c r="Z91" s="18" t="s">
        <v>194</v>
      </c>
      <c r="AA91" s="19">
        <f>+VLOOKUP(D91,'[2]CF 2024 '!D:D,1,0)</f>
        <v>56859791</v>
      </c>
    </row>
    <row r="92" spans="1:27" ht="17.100000000000001" customHeight="1">
      <c r="A92" s="41">
        <v>116</v>
      </c>
      <c r="B92" s="25" t="s">
        <v>6</v>
      </c>
      <c r="C92" s="42" t="s">
        <v>155</v>
      </c>
      <c r="D92" s="43">
        <v>50886237</v>
      </c>
      <c r="E92" s="44" t="s">
        <v>166</v>
      </c>
      <c r="F92" s="6" t="s">
        <v>167</v>
      </c>
      <c r="G92" s="7">
        <v>45250</v>
      </c>
      <c r="H92" s="8"/>
      <c r="I92" s="34">
        <v>45260</v>
      </c>
      <c r="J92" s="18" t="s">
        <v>229</v>
      </c>
      <c r="K92" s="58">
        <f>+VLOOKUP(D92,'[1]izen 191023'!C:E,3,0)</f>
        <v>12</v>
      </c>
      <c r="L92" s="12" t="s">
        <v>342</v>
      </c>
      <c r="M92" s="13">
        <v>40623</v>
      </c>
      <c r="N92" s="8" t="s">
        <v>154</v>
      </c>
      <c r="O92" s="8" t="s">
        <v>153</v>
      </c>
      <c r="P92" s="14" t="s">
        <v>170</v>
      </c>
      <c r="Q92" s="14" t="s">
        <v>171</v>
      </c>
      <c r="R92" s="8" t="s">
        <v>172</v>
      </c>
      <c r="S92" s="17" t="s">
        <v>173</v>
      </c>
      <c r="T92" s="17" t="s">
        <v>174</v>
      </c>
      <c r="U92" s="17">
        <v>2024</v>
      </c>
      <c r="V92" s="17">
        <v>20</v>
      </c>
      <c r="W92" s="17">
        <v>80</v>
      </c>
      <c r="X92" s="23">
        <v>238978.46</v>
      </c>
      <c r="Y92" s="17" t="s">
        <v>212</v>
      </c>
      <c r="Z92" s="18" t="s">
        <v>176</v>
      </c>
      <c r="AA92" s="19">
        <f>+VLOOKUP(D92,'[2]CF 2024 '!D:D,1,0)</f>
        <v>50886237</v>
      </c>
    </row>
    <row r="93" spans="1:27" ht="17.100000000000001" customHeight="1">
      <c r="A93" s="2">
        <v>117</v>
      </c>
      <c r="B93" s="20" t="s">
        <v>6</v>
      </c>
      <c r="C93" s="4" t="s">
        <v>158</v>
      </c>
      <c r="D93" s="5">
        <v>55483316</v>
      </c>
      <c r="E93" s="21" t="s">
        <v>166</v>
      </c>
      <c r="F93" s="6" t="s">
        <v>167</v>
      </c>
      <c r="G93" s="7"/>
      <c r="H93" s="8"/>
      <c r="I93" s="34">
        <v>45265</v>
      </c>
      <c r="J93" s="18" t="s">
        <v>188</v>
      </c>
      <c r="K93" s="58">
        <f>+VLOOKUP(D93,'[1]izen 191023'!C:E,3,0)</f>
        <v>7</v>
      </c>
      <c r="L93" s="12" t="s">
        <v>343</v>
      </c>
      <c r="M93" s="13">
        <v>42452</v>
      </c>
      <c r="N93" s="64" t="s">
        <v>157</v>
      </c>
      <c r="O93" s="64" t="s">
        <v>156</v>
      </c>
      <c r="P93" s="14" t="s">
        <v>170</v>
      </c>
      <c r="Q93" s="14" t="s">
        <v>171</v>
      </c>
      <c r="R93" s="8" t="s">
        <v>172</v>
      </c>
      <c r="S93" s="17" t="s">
        <v>173</v>
      </c>
      <c r="T93" s="17" t="s">
        <v>174</v>
      </c>
      <c r="U93" s="17">
        <v>2024</v>
      </c>
      <c r="V93" s="17">
        <v>20</v>
      </c>
      <c r="W93" s="17">
        <v>80</v>
      </c>
      <c r="X93" s="23">
        <v>238978.46</v>
      </c>
      <c r="Y93" s="17" t="s">
        <v>212</v>
      </c>
      <c r="Z93" s="18" t="s">
        <v>182</v>
      </c>
      <c r="AA93" s="19">
        <f>+VLOOKUP(D93,'[2]CF 2024 '!D:D,1,0)</f>
        <v>55483316</v>
      </c>
    </row>
    <row r="94" spans="1:27" ht="17.100000000000001" customHeight="1">
      <c r="A94" s="2">
        <v>119</v>
      </c>
      <c r="B94" s="20" t="s">
        <v>6</v>
      </c>
      <c r="C94" s="4" t="s">
        <v>70</v>
      </c>
      <c r="D94" s="5">
        <v>55606884</v>
      </c>
      <c r="E94" s="21" t="s">
        <v>166</v>
      </c>
      <c r="F94" s="26" t="s">
        <v>196</v>
      </c>
      <c r="G94" s="7">
        <v>45287</v>
      </c>
      <c r="H94" s="13"/>
      <c r="I94" s="34">
        <v>45259</v>
      </c>
      <c r="J94" s="18" t="s">
        <v>229</v>
      </c>
      <c r="K94" s="58">
        <f>+VLOOKUP(D94,'[1]izen 191023'!C:E,3,0)</f>
        <v>7</v>
      </c>
      <c r="L94" s="12" t="s">
        <v>344</v>
      </c>
      <c r="M94" s="13">
        <v>42535</v>
      </c>
      <c r="N94" s="8" t="s">
        <v>10</v>
      </c>
      <c r="O94" s="8" t="s">
        <v>69</v>
      </c>
      <c r="P94" s="14" t="s">
        <v>217</v>
      </c>
      <c r="Q94" s="14" t="s">
        <v>218</v>
      </c>
      <c r="R94" s="8" t="s">
        <v>172</v>
      </c>
      <c r="S94" s="17" t="s">
        <v>173</v>
      </c>
      <c r="T94" s="17" t="s">
        <v>174</v>
      </c>
      <c r="U94" s="17">
        <v>2024</v>
      </c>
      <c r="V94" s="17">
        <v>20</v>
      </c>
      <c r="W94" s="17">
        <v>80</v>
      </c>
      <c r="X94" s="23">
        <v>238978.46</v>
      </c>
      <c r="Y94" s="17" t="s">
        <v>212</v>
      </c>
      <c r="Z94" s="18" t="s">
        <v>182</v>
      </c>
      <c r="AA94" s="19">
        <f>+VLOOKUP(D94,'[2]CF 2024 '!D:D,1,0)</f>
        <v>55606884</v>
      </c>
    </row>
    <row r="95" spans="1:27" ht="17.100000000000001" customHeight="1">
      <c r="A95" s="2">
        <v>121</v>
      </c>
      <c r="B95" s="20" t="s">
        <v>6</v>
      </c>
      <c r="C95" s="4" t="s">
        <v>163</v>
      </c>
      <c r="D95" s="5">
        <v>57586640</v>
      </c>
      <c r="E95" s="21" t="s">
        <v>166</v>
      </c>
      <c r="F95" s="26" t="s">
        <v>196</v>
      </c>
      <c r="G95" s="7">
        <v>45268</v>
      </c>
      <c r="H95" s="8" t="s">
        <v>294</v>
      </c>
      <c r="I95" s="34">
        <v>45259</v>
      </c>
      <c r="J95" s="18" t="s">
        <v>229</v>
      </c>
      <c r="K95" s="58">
        <f>+VLOOKUP(D95,'[1]izen 191023'!C:E,3,0)</f>
        <v>4</v>
      </c>
      <c r="L95" s="12" t="s">
        <v>345</v>
      </c>
      <c r="M95" s="13">
        <v>43528</v>
      </c>
      <c r="N95" s="8" t="s">
        <v>50</v>
      </c>
      <c r="O95" s="8" t="s">
        <v>161</v>
      </c>
      <c r="P95" s="14" t="s">
        <v>217</v>
      </c>
      <c r="Q95" s="14" t="s">
        <v>218</v>
      </c>
      <c r="R95" s="8" t="s">
        <v>172</v>
      </c>
      <c r="S95" s="17" t="s">
        <v>173</v>
      </c>
      <c r="T95" s="17" t="s">
        <v>174</v>
      </c>
      <c r="U95" s="17">
        <v>2024</v>
      </c>
      <c r="V95" s="17">
        <v>20</v>
      </c>
      <c r="W95" s="17">
        <v>80</v>
      </c>
      <c r="X95" s="23">
        <v>238978.46</v>
      </c>
      <c r="Y95" s="17" t="s">
        <v>212</v>
      </c>
      <c r="Z95" s="18" t="s">
        <v>194</v>
      </c>
      <c r="AA95" s="19">
        <f>+VLOOKUP(D95,'[2]CF 2024 '!D:D,1,0)</f>
        <v>57586640</v>
      </c>
    </row>
    <row r="96" spans="1:27" ht="17.100000000000001" customHeight="1">
      <c r="A96" s="2">
        <v>127</v>
      </c>
      <c r="B96" s="20" t="s">
        <v>6</v>
      </c>
      <c r="C96" s="4" t="s">
        <v>85</v>
      </c>
      <c r="D96" s="5">
        <v>57246916</v>
      </c>
      <c r="E96" s="21" t="s">
        <v>166</v>
      </c>
      <c r="F96" s="6" t="s">
        <v>167</v>
      </c>
      <c r="G96" s="7">
        <v>45281</v>
      </c>
      <c r="H96" s="8"/>
      <c r="I96" s="34">
        <v>45259</v>
      </c>
      <c r="J96" s="18" t="s">
        <v>229</v>
      </c>
      <c r="K96" s="58">
        <f>+VLOOKUP(D96,'[1]izen 191023'!C:E,3,0)</f>
        <v>5</v>
      </c>
      <c r="L96" s="12" t="s">
        <v>346</v>
      </c>
      <c r="M96" s="13">
        <v>43359</v>
      </c>
      <c r="N96" s="8" t="s">
        <v>15</v>
      </c>
      <c r="O96" s="8" t="s">
        <v>84</v>
      </c>
      <c r="P96" s="14" t="s">
        <v>170</v>
      </c>
      <c r="Q96" s="14" t="s">
        <v>171</v>
      </c>
      <c r="R96" s="8" t="s">
        <v>172</v>
      </c>
      <c r="S96" s="17" t="s">
        <v>173</v>
      </c>
      <c r="T96" s="17" t="s">
        <v>174</v>
      </c>
      <c r="U96" s="17">
        <v>2024</v>
      </c>
      <c r="V96" s="17">
        <v>20</v>
      </c>
      <c r="W96" s="17">
        <v>80</v>
      </c>
      <c r="X96" s="23">
        <v>238978.46</v>
      </c>
      <c r="Y96" s="17" t="s">
        <v>212</v>
      </c>
      <c r="Z96" s="18" t="s">
        <v>194</v>
      </c>
      <c r="AA96" s="19">
        <f>+VLOOKUP(D96,'[2]CF 2024 '!D:D,1,0)</f>
        <v>57246916</v>
      </c>
    </row>
    <row r="97" spans="1:27" ht="17.100000000000001" customHeight="1">
      <c r="A97" s="2">
        <v>129</v>
      </c>
      <c r="B97" s="3" t="s">
        <v>6</v>
      </c>
      <c r="C97" s="4" t="s">
        <v>63</v>
      </c>
      <c r="D97" s="5">
        <v>56937820</v>
      </c>
      <c r="E97" s="3" t="s">
        <v>166</v>
      </c>
      <c r="F97" s="26" t="s">
        <v>196</v>
      </c>
      <c r="G97" s="7">
        <v>45280</v>
      </c>
      <c r="H97" s="63"/>
      <c r="I97" s="34">
        <v>45259</v>
      </c>
      <c r="J97" s="18" t="s">
        <v>229</v>
      </c>
      <c r="K97" s="58">
        <f>+VLOOKUP(D97,'[1]izen 191023'!C:E,3,0)</f>
        <v>5</v>
      </c>
      <c r="L97" s="12" t="s">
        <v>347</v>
      </c>
      <c r="M97" s="13">
        <v>43195</v>
      </c>
      <c r="N97" s="8" t="s">
        <v>10</v>
      </c>
      <c r="O97" s="8" t="s">
        <v>62</v>
      </c>
      <c r="P97" s="14" t="s">
        <v>217</v>
      </c>
      <c r="Q97" s="14" t="s">
        <v>218</v>
      </c>
      <c r="R97" s="8" t="s">
        <v>172</v>
      </c>
      <c r="S97" s="17" t="s">
        <v>173</v>
      </c>
      <c r="T97" s="17" t="s">
        <v>174</v>
      </c>
      <c r="U97" s="17">
        <v>2024</v>
      </c>
      <c r="V97" s="17">
        <v>20</v>
      </c>
      <c r="W97" s="17">
        <v>80</v>
      </c>
      <c r="X97" s="23">
        <v>238978.46</v>
      </c>
      <c r="Y97" s="17" t="s">
        <v>212</v>
      </c>
      <c r="Z97" s="18" t="s">
        <v>182</v>
      </c>
      <c r="AA97" s="19">
        <f>+VLOOKUP(D97,'[2]CF 2024 '!D:D,1,0)</f>
        <v>56937820</v>
      </c>
    </row>
    <row r="98" spans="1:27" ht="17.100000000000001" customHeight="1">
      <c r="A98" s="2">
        <v>143</v>
      </c>
      <c r="B98" s="20" t="s">
        <v>6</v>
      </c>
      <c r="C98" s="4" t="s">
        <v>40</v>
      </c>
      <c r="D98" s="5">
        <v>54700730</v>
      </c>
      <c r="E98" s="21" t="s">
        <v>166</v>
      </c>
      <c r="F98" s="6" t="s">
        <v>167</v>
      </c>
      <c r="G98" s="7">
        <v>45261</v>
      </c>
      <c r="H98" s="8" t="s">
        <v>294</v>
      </c>
      <c r="I98" s="34">
        <v>45259</v>
      </c>
      <c r="J98" s="18" t="s">
        <v>229</v>
      </c>
      <c r="K98" s="58">
        <f>+VLOOKUP(D98,'[1]izen 191023'!C:E,3,0)</f>
        <v>8</v>
      </c>
      <c r="L98" s="12" t="s">
        <v>348</v>
      </c>
      <c r="M98" s="13">
        <v>42114</v>
      </c>
      <c r="N98" s="8" t="s">
        <v>39</v>
      </c>
      <c r="O98" s="8" t="s">
        <v>38</v>
      </c>
      <c r="P98" s="14" t="s">
        <v>170</v>
      </c>
      <c r="Q98" s="14" t="s">
        <v>171</v>
      </c>
      <c r="R98" s="8" t="s">
        <v>172</v>
      </c>
      <c r="S98" s="17" t="s">
        <v>173</v>
      </c>
      <c r="T98" s="17" t="s">
        <v>174</v>
      </c>
      <c r="U98" s="17">
        <v>2024</v>
      </c>
      <c r="V98" s="17">
        <v>20</v>
      </c>
      <c r="W98" s="17">
        <v>80</v>
      </c>
      <c r="X98" s="23">
        <v>238978.46</v>
      </c>
      <c r="Y98" s="17" t="s">
        <v>212</v>
      </c>
      <c r="Z98" s="18" t="s">
        <v>182</v>
      </c>
      <c r="AA98" s="19">
        <f>+VLOOKUP(D98,'[2]CF 2024 '!D:D,1,0)</f>
        <v>54700730</v>
      </c>
    </row>
    <row r="99" spans="1:27" ht="17.100000000000001" customHeight="1">
      <c r="A99" s="2">
        <v>156</v>
      </c>
      <c r="B99" s="20" t="s">
        <v>6</v>
      </c>
      <c r="C99" s="4" t="s">
        <v>36</v>
      </c>
      <c r="D99" s="5">
        <v>55582032</v>
      </c>
      <c r="E99" s="21" t="s">
        <v>166</v>
      </c>
      <c r="F99" s="26" t="s">
        <v>196</v>
      </c>
      <c r="G99" s="7">
        <v>45293</v>
      </c>
      <c r="H99" s="8"/>
      <c r="I99" s="34">
        <v>45265</v>
      </c>
      <c r="J99" s="18" t="s">
        <v>188</v>
      </c>
      <c r="K99" s="58">
        <f>+VLOOKUP(D99,'[1]izen 191023'!C:E,3,0)</f>
        <v>7</v>
      </c>
      <c r="L99" s="12" t="s">
        <v>349</v>
      </c>
      <c r="M99" s="13">
        <v>42555</v>
      </c>
      <c r="N99" s="64" t="s">
        <v>35</v>
      </c>
      <c r="O99" s="64" t="s">
        <v>34</v>
      </c>
      <c r="P99" s="14" t="s">
        <v>217</v>
      </c>
      <c r="Q99" s="14" t="s">
        <v>218</v>
      </c>
      <c r="R99" s="8" t="s">
        <v>172</v>
      </c>
      <c r="S99" s="17" t="s">
        <v>173</v>
      </c>
      <c r="T99" s="17" t="s">
        <v>174</v>
      </c>
      <c r="U99" s="17">
        <v>2024</v>
      </c>
      <c r="V99" s="17">
        <v>20</v>
      </c>
      <c r="W99" s="17">
        <v>80</v>
      </c>
      <c r="X99" s="23">
        <v>238978.46</v>
      </c>
      <c r="Y99" s="17" t="s">
        <v>212</v>
      </c>
      <c r="Z99" s="18" t="s">
        <v>182</v>
      </c>
      <c r="AA99" s="19">
        <f>+VLOOKUP(D99,'[2]CF 2024 '!D:D,1,0)</f>
        <v>55582032</v>
      </c>
    </row>
    <row r="100" spans="1:27" ht="17.100000000000001" customHeight="1">
      <c r="A100" s="2">
        <v>176</v>
      </c>
      <c r="B100" s="20" t="s">
        <v>6</v>
      </c>
      <c r="C100" s="4" t="s">
        <v>49</v>
      </c>
      <c r="D100" s="31">
        <v>95894970</v>
      </c>
      <c r="E100" s="3" t="s">
        <v>166</v>
      </c>
      <c r="F100" s="6" t="s">
        <v>167</v>
      </c>
      <c r="G100" s="7">
        <v>45278</v>
      </c>
      <c r="H100" s="8"/>
      <c r="I100" s="34">
        <v>45259</v>
      </c>
      <c r="J100" s="18" t="s">
        <v>229</v>
      </c>
      <c r="K100" s="58">
        <f>+VLOOKUP(D100,'[1]izen 191023'!C:E,3,0)</f>
        <v>6</v>
      </c>
      <c r="L100" s="12" t="s">
        <v>350</v>
      </c>
      <c r="M100" s="13">
        <v>42820</v>
      </c>
      <c r="N100" s="8" t="s">
        <v>48</v>
      </c>
      <c r="O100" s="8" t="s">
        <v>47</v>
      </c>
      <c r="P100" s="14" t="s">
        <v>170</v>
      </c>
      <c r="Q100" s="14" t="s">
        <v>171</v>
      </c>
      <c r="R100" s="8" t="s">
        <v>172</v>
      </c>
      <c r="S100" s="17" t="s">
        <v>173</v>
      </c>
      <c r="T100" s="17" t="s">
        <v>174</v>
      </c>
      <c r="U100" s="17">
        <v>2024</v>
      </c>
      <c r="V100" s="17">
        <v>20</v>
      </c>
      <c r="W100" s="17">
        <v>80</v>
      </c>
      <c r="X100" s="23">
        <v>238978.46</v>
      </c>
      <c r="Y100" s="17" t="s">
        <v>212</v>
      </c>
      <c r="Z100" s="18" t="s">
        <v>182</v>
      </c>
      <c r="AA100" s="19">
        <f>+VLOOKUP(D100,'[2]CF 2024 '!D:D,1,0)</f>
        <v>95894970</v>
      </c>
    </row>
    <row r="101" spans="1:27" s="83" customFormat="1" ht="17.100000000000001" customHeight="1">
      <c r="A101" s="24">
        <v>2024</v>
      </c>
      <c r="B101" s="20" t="s">
        <v>6</v>
      </c>
      <c r="C101" s="69" t="s">
        <v>351</v>
      </c>
      <c r="D101" s="70">
        <v>56998553</v>
      </c>
      <c r="E101" s="3" t="s">
        <v>166</v>
      </c>
      <c r="F101" s="6" t="s">
        <v>167</v>
      </c>
      <c r="G101" s="71" t="s">
        <v>352</v>
      </c>
      <c r="H101" s="72"/>
      <c r="I101" s="34">
        <v>45266</v>
      </c>
      <c r="J101" s="73" t="s">
        <v>232</v>
      </c>
      <c r="K101" s="74">
        <v>5</v>
      </c>
      <c r="L101" s="75" t="s">
        <v>353</v>
      </c>
      <c r="M101" s="76">
        <v>43239</v>
      </c>
      <c r="N101" s="77" t="s">
        <v>354</v>
      </c>
      <c r="O101" s="77" t="s">
        <v>355</v>
      </c>
      <c r="P101" s="78" t="s">
        <v>170</v>
      </c>
      <c r="Q101" s="78" t="s">
        <v>171</v>
      </c>
      <c r="R101" s="79" t="s">
        <v>172</v>
      </c>
      <c r="S101" s="80" t="s">
        <v>173</v>
      </c>
      <c r="T101" s="80" t="s">
        <v>174</v>
      </c>
      <c r="U101" s="80">
        <v>2024</v>
      </c>
      <c r="V101" s="80">
        <v>20</v>
      </c>
      <c r="W101" s="80">
        <v>80</v>
      </c>
      <c r="X101" s="81">
        <v>238978.46</v>
      </c>
      <c r="Y101" s="80" t="s">
        <v>212</v>
      </c>
      <c r="Z101" s="82" t="s">
        <v>182</v>
      </c>
      <c r="AA101" s="19">
        <f>+VLOOKUP(D101,'[2]CF 2024 '!D:D,1,0)</f>
        <v>56998553</v>
      </c>
    </row>
    <row r="102" spans="1:27" s="83" customFormat="1" ht="17.100000000000001" customHeight="1">
      <c r="A102" s="24">
        <v>2024</v>
      </c>
      <c r="B102" s="20" t="s">
        <v>6</v>
      </c>
      <c r="C102" s="69" t="s">
        <v>356</v>
      </c>
      <c r="D102" s="70">
        <v>56555506</v>
      </c>
      <c r="E102" s="3" t="s">
        <v>166</v>
      </c>
      <c r="F102" s="6" t="s">
        <v>167</v>
      </c>
      <c r="G102" s="71" t="s">
        <v>352</v>
      </c>
      <c r="H102" s="72"/>
      <c r="I102" s="34">
        <v>45266</v>
      </c>
      <c r="J102" s="73" t="s">
        <v>232</v>
      </c>
      <c r="K102" s="74">
        <v>6</v>
      </c>
      <c r="L102" s="75" t="s">
        <v>357</v>
      </c>
      <c r="M102" s="76">
        <v>42978</v>
      </c>
      <c r="N102" s="77" t="s">
        <v>358</v>
      </c>
      <c r="O102" s="77" t="s">
        <v>359</v>
      </c>
      <c r="P102" s="78" t="s">
        <v>170</v>
      </c>
      <c r="Q102" s="78" t="s">
        <v>171</v>
      </c>
      <c r="R102" s="79" t="s">
        <v>172</v>
      </c>
      <c r="S102" s="80" t="s">
        <v>173</v>
      </c>
      <c r="T102" s="80" t="s">
        <v>174</v>
      </c>
      <c r="U102" s="80">
        <v>2024</v>
      </c>
      <c r="V102" s="80">
        <v>20</v>
      </c>
      <c r="W102" s="80">
        <v>80</v>
      </c>
      <c r="X102" s="81">
        <v>238978.46</v>
      </c>
      <c r="Y102" s="80" t="s">
        <v>212</v>
      </c>
      <c r="Z102" s="82" t="s">
        <v>182</v>
      </c>
      <c r="AA102" s="19">
        <f>+VLOOKUP(D102,'[2]CF 2024 '!D:D,1,0)</f>
        <v>56555506</v>
      </c>
    </row>
    <row r="103" spans="1:27" ht="17.100000000000001" customHeight="1">
      <c r="A103" s="24">
        <v>2024</v>
      </c>
      <c r="B103" s="20" t="s">
        <v>6</v>
      </c>
      <c r="C103" s="8" t="s">
        <v>360</v>
      </c>
      <c r="D103" s="8">
        <v>58948253</v>
      </c>
      <c r="E103" s="3" t="s">
        <v>166</v>
      </c>
      <c r="F103" s="6" t="s">
        <v>167</v>
      </c>
      <c r="G103" s="63"/>
      <c r="H103" s="8"/>
      <c r="I103" s="13">
        <v>45259</v>
      </c>
      <c r="J103" s="73" t="s">
        <v>232</v>
      </c>
      <c r="K103" s="11">
        <v>2</v>
      </c>
      <c r="L103" s="12" t="s">
        <v>361</v>
      </c>
      <c r="M103" s="12" t="s">
        <v>361</v>
      </c>
      <c r="N103" s="22" t="s">
        <v>362</v>
      </c>
      <c r="O103" s="8" t="s">
        <v>363</v>
      </c>
      <c r="P103" s="14" t="s">
        <v>170</v>
      </c>
      <c r="Q103" s="14" t="s">
        <v>364</v>
      </c>
      <c r="R103" s="8" t="s">
        <v>172</v>
      </c>
      <c r="S103" s="17" t="s">
        <v>365</v>
      </c>
      <c r="T103" s="17" t="s">
        <v>174</v>
      </c>
      <c r="U103" s="17">
        <v>2024</v>
      </c>
      <c r="V103" s="17">
        <v>20</v>
      </c>
      <c r="W103" s="17">
        <v>80</v>
      </c>
      <c r="X103" s="84">
        <v>238978.46</v>
      </c>
      <c r="Y103" s="17" t="s">
        <v>208</v>
      </c>
      <c r="Z103" s="17" t="s">
        <v>194</v>
      </c>
      <c r="AA103" s="19">
        <f>+VLOOKUP(D103,'[2]CF 2024 '!D:D,1,0)</f>
        <v>58948253</v>
      </c>
    </row>
    <row r="104" spans="1:27" ht="17.100000000000001" customHeight="1">
      <c r="A104" s="24">
        <v>2024</v>
      </c>
      <c r="B104" s="20" t="s">
        <v>6</v>
      </c>
      <c r="C104" s="8" t="s">
        <v>366</v>
      </c>
      <c r="D104" s="8">
        <v>55103028</v>
      </c>
      <c r="E104" s="3" t="s">
        <v>166</v>
      </c>
      <c r="F104" s="26" t="s">
        <v>196</v>
      </c>
      <c r="G104" s="63"/>
      <c r="H104" s="8"/>
      <c r="I104" s="13">
        <v>45253</v>
      </c>
      <c r="J104" s="73" t="s">
        <v>232</v>
      </c>
      <c r="K104" s="11">
        <v>8</v>
      </c>
      <c r="L104" s="12" t="s">
        <v>367</v>
      </c>
      <c r="M104" s="12" t="s">
        <v>367</v>
      </c>
      <c r="N104" s="22" t="s">
        <v>368</v>
      </c>
      <c r="O104" s="8" t="s">
        <v>369</v>
      </c>
      <c r="P104" s="14" t="s">
        <v>217</v>
      </c>
      <c r="Q104" s="14" t="s">
        <v>218</v>
      </c>
      <c r="R104" s="8" t="s">
        <v>172</v>
      </c>
      <c r="S104" s="17" t="s">
        <v>365</v>
      </c>
      <c r="T104" s="17" t="s">
        <v>174</v>
      </c>
      <c r="U104" s="17">
        <v>2024</v>
      </c>
      <c r="V104" s="17">
        <v>20</v>
      </c>
      <c r="W104" s="17">
        <v>80</v>
      </c>
      <c r="X104" s="84">
        <v>238978.46</v>
      </c>
      <c r="Y104" s="17" t="s">
        <v>208</v>
      </c>
      <c r="Z104" s="17" t="s">
        <v>182</v>
      </c>
      <c r="AA104" s="19">
        <f>+VLOOKUP(D104,'[2]CF 2024 '!D:D,1,0)</f>
        <v>55103028</v>
      </c>
    </row>
    <row r="105" spans="1:27" ht="17.100000000000001" customHeight="1">
      <c r="A105" s="24">
        <v>2024</v>
      </c>
      <c r="B105" s="20" t="s">
        <v>6</v>
      </c>
      <c r="C105" s="8" t="s">
        <v>370</v>
      </c>
      <c r="D105" s="8">
        <v>57483513</v>
      </c>
      <c r="E105" s="3" t="s">
        <v>166</v>
      </c>
      <c r="F105" s="26" t="s">
        <v>196</v>
      </c>
      <c r="G105" s="63"/>
      <c r="H105" s="8"/>
      <c r="I105" s="13">
        <v>45253</v>
      </c>
      <c r="J105" s="73" t="s">
        <v>232</v>
      </c>
      <c r="K105" s="11">
        <v>4</v>
      </c>
      <c r="L105" s="12" t="s">
        <v>371</v>
      </c>
      <c r="M105" s="12" t="s">
        <v>371</v>
      </c>
      <c r="N105" s="22" t="s">
        <v>372</v>
      </c>
      <c r="O105" s="8" t="s">
        <v>373</v>
      </c>
      <c r="P105" s="14" t="s">
        <v>217</v>
      </c>
      <c r="Q105" s="14" t="s">
        <v>218</v>
      </c>
      <c r="R105" s="8" t="s">
        <v>172</v>
      </c>
      <c r="S105" s="17" t="s">
        <v>365</v>
      </c>
      <c r="T105" s="17" t="s">
        <v>174</v>
      </c>
      <c r="U105" s="17">
        <v>2024</v>
      </c>
      <c r="V105" s="17">
        <v>20</v>
      </c>
      <c r="W105" s="17">
        <v>80</v>
      </c>
      <c r="X105" s="84">
        <v>238978.46</v>
      </c>
      <c r="Y105" s="17" t="s">
        <v>208</v>
      </c>
      <c r="Z105" s="17" t="s">
        <v>194</v>
      </c>
      <c r="AA105" s="19">
        <f>+VLOOKUP(D105,'[2]CF 2024 '!D:D,1,0)</f>
        <v>57483513</v>
      </c>
    </row>
    <row r="106" spans="1:27" ht="17.100000000000001" customHeight="1">
      <c r="A106" s="24">
        <v>2024</v>
      </c>
      <c r="B106" s="20" t="s">
        <v>6</v>
      </c>
      <c r="C106" s="8" t="s">
        <v>374</v>
      </c>
      <c r="D106" s="8">
        <v>57095412</v>
      </c>
      <c r="E106" s="3" t="s">
        <v>166</v>
      </c>
      <c r="F106" s="6" t="s">
        <v>167</v>
      </c>
      <c r="G106" s="63"/>
      <c r="H106" s="8"/>
      <c r="I106" s="13">
        <v>45253</v>
      </c>
      <c r="J106" s="73" t="s">
        <v>232</v>
      </c>
      <c r="K106" s="11">
        <v>5</v>
      </c>
      <c r="L106" s="12" t="s">
        <v>375</v>
      </c>
      <c r="M106" s="12" t="s">
        <v>375</v>
      </c>
      <c r="N106" s="22" t="s">
        <v>376</v>
      </c>
      <c r="O106" s="8" t="s">
        <v>377</v>
      </c>
      <c r="P106" s="14" t="s">
        <v>170</v>
      </c>
      <c r="Q106" s="14" t="s">
        <v>171</v>
      </c>
      <c r="R106" s="8" t="s">
        <v>172</v>
      </c>
      <c r="S106" s="17" t="s">
        <v>365</v>
      </c>
      <c r="T106" s="17" t="s">
        <v>174</v>
      </c>
      <c r="U106" s="17">
        <v>2024</v>
      </c>
      <c r="V106" s="17">
        <v>20</v>
      </c>
      <c r="W106" s="17">
        <v>80</v>
      </c>
      <c r="X106" s="84">
        <v>238978.46</v>
      </c>
      <c r="Y106" s="17" t="s">
        <v>208</v>
      </c>
      <c r="Z106" s="17" t="s">
        <v>182</v>
      </c>
      <c r="AA106" s="19">
        <f>+VLOOKUP(D106,'[2]CF 2024 '!D:D,1,0)</f>
        <v>57095412</v>
      </c>
    </row>
    <row r="107" spans="1:27" ht="17.100000000000001" customHeight="1">
      <c r="A107" s="24">
        <v>2024</v>
      </c>
      <c r="B107" s="20" t="s">
        <v>6</v>
      </c>
      <c r="C107" s="8" t="s">
        <v>378</v>
      </c>
      <c r="D107" s="8">
        <v>56796886</v>
      </c>
      <c r="E107" s="3" t="s">
        <v>166</v>
      </c>
      <c r="F107" s="6" t="s">
        <v>167</v>
      </c>
      <c r="G107" s="63"/>
      <c r="H107" s="8"/>
      <c r="I107" s="13">
        <v>45253</v>
      </c>
      <c r="J107" s="73" t="s">
        <v>232</v>
      </c>
      <c r="K107" s="11">
        <v>5</v>
      </c>
      <c r="L107" s="12" t="s">
        <v>379</v>
      </c>
      <c r="M107" s="12" t="s">
        <v>379</v>
      </c>
      <c r="N107" s="22" t="s">
        <v>368</v>
      </c>
      <c r="O107" s="8" t="s">
        <v>380</v>
      </c>
      <c r="P107" s="14" t="s">
        <v>170</v>
      </c>
      <c r="Q107" s="14" t="s">
        <v>171</v>
      </c>
      <c r="R107" s="8" t="s">
        <v>172</v>
      </c>
      <c r="S107" s="17" t="s">
        <v>365</v>
      </c>
      <c r="T107" s="17" t="s">
        <v>174</v>
      </c>
      <c r="U107" s="17">
        <v>2024</v>
      </c>
      <c r="V107" s="17">
        <v>20</v>
      </c>
      <c r="W107" s="17">
        <v>80</v>
      </c>
      <c r="X107" s="84">
        <v>238978.46</v>
      </c>
      <c r="Y107" s="17" t="s">
        <v>208</v>
      </c>
      <c r="Z107" s="17" t="s">
        <v>182</v>
      </c>
      <c r="AA107" s="19">
        <f>+VLOOKUP(D107,'[2]CF 2024 '!D:D,1,0)</f>
        <v>56796886</v>
      </c>
    </row>
    <row r="108" spans="1:27" ht="17.100000000000001" customHeight="1">
      <c r="A108" s="2">
        <v>136</v>
      </c>
      <c r="B108" s="3" t="s">
        <v>6</v>
      </c>
      <c r="C108" s="4" t="s">
        <v>114</v>
      </c>
      <c r="D108" s="5">
        <v>53981426</v>
      </c>
      <c r="E108" s="3" t="s">
        <v>166</v>
      </c>
      <c r="F108" s="6" t="s">
        <v>167</v>
      </c>
      <c r="G108" s="7">
        <v>45244</v>
      </c>
      <c r="H108" s="33" t="s">
        <v>204</v>
      </c>
      <c r="I108" s="9">
        <v>45245</v>
      </c>
      <c r="J108" s="18" t="s">
        <v>168</v>
      </c>
      <c r="K108" s="11">
        <f>+VLOOKUP(D108,'[1]izen 191023'!C:E,3,0)</f>
        <v>9</v>
      </c>
      <c r="L108" s="13">
        <v>41824</v>
      </c>
      <c r="M108" s="13">
        <v>41824</v>
      </c>
      <c r="N108" s="8" t="str">
        <f>+VLOOKUP(D108,'[1]izen 191023'!C:W,21,0)</f>
        <v>trastorno especifico del habla y del lenguaje - retraso en el desarrollo</v>
      </c>
      <c r="O108" s="8" t="str">
        <f>+VLOOKUP(D108,'[1]izen 191023'!C:X,22,0)</f>
        <v>ESCUELA EGB Nº46 "EJERCITO DE LOS ANDES" En La Matanza, Gonzalez Catan</v>
      </c>
      <c r="P108" s="14" t="s">
        <v>170</v>
      </c>
      <c r="Q108" s="14" t="s">
        <v>171</v>
      </c>
      <c r="R108" s="8" t="s">
        <v>172</v>
      </c>
      <c r="S108" s="17" t="s">
        <v>365</v>
      </c>
      <c r="T108" s="17" t="s">
        <v>174</v>
      </c>
      <c r="U108" s="17">
        <v>2024</v>
      </c>
      <c r="V108" s="17">
        <v>20</v>
      </c>
      <c r="W108" s="17">
        <v>80</v>
      </c>
      <c r="X108" s="84">
        <v>238978.46</v>
      </c>
      <c r="Y108" s="17" t="s">
        <v>208</v>
      </c>
      <c r="Z108" s="17" t="s">
        <v>176</v>
      </c>
      <c r="AA108" s="19">
        <f>+VLOOKUP(D108,'[2]CF 2024 '!D:D,1,0)</f>
        <v>53981426</v>
      </c>
    </row>
    <row r="109" spans="1:27" ht="17.100000000000001" customHeight="1">
      <c r="A109" s="2">
        <v>50</v>
      </c>
      <c r="B109" s="3" t="s">
        <v>6</v>
      </c>
      <c r="C109" s="4" t="s">
        <v>82</v>
      </c>
      <c r="D109" s="5">
        <v>51264622</v>
      </c>
      <c r="E109" s="3" t="s">
        <v>166</v>
      </c>
      <c r="F109" s="26" t="s">
        <v>196</v>
      </c>
      <c r="G109" s="7">
        <v>45259</v>
      </c>
      <c r="H109" s="33" t="s">
        <v>204</v>
      </c>
      <c r="I109" s="9">
        <v>45245</v>
      </c>
      <c r="J109" s="10" t="s">
        <v>168</v>
      </c>
      <c r="K109" s="11">
        <v>11</v>
      </c>
      <c r="L109" s="12" t="s">
        <v>381</v>
      </c>
      <c r="M109" s="13">
        <v>40841</v>
      </c>
      <c r="N109" s="8" t="s">
        <v>3</v>
      </c>
      <c r="O109" s="8" t="s">
        <v>382</v>
      </c>
      <c r="P109" s="14" t="s">
        <v>217</v>
      </c>
      <c r="Q109" s="14" t="s">
        <v>218</v>
      </c>
      <c r="R109" s="8" t="s">
        <v>172</v>
      </c>
      <c r="S109" s="17" t="s">
        <v>173</v>
      </c>
      <c r="T109" s="17" t="s">
        <v>174</v>
      </c>
      <c r="U109" s="17">
        <v>2024</v>
      </c>
      <c r="V109" s="17">
        <v>20</v>
      </c>
      <c r="W109" s="17">
        <v>80</v>
      </c>
      <c r="X109" s="23">
        <v>238978.46</v>
      </c>
      <c r="Y109" s="17" t="s">
        <v>212</v>
      </c>
      <c r="Z109" s="8" t="s">
        <v>213</v>
      </c>
      <c r="AA109" s="19">
        <f>+VLOOKUP(D109,'[2]CF 2024 '!D:D,1,0)</f>
        <v>51264622</v>
      </c>
    </row>
    <row r="110" spans="1:27" ht="17.100000000000001" customHeight="1">
      <c r="A110" s="2">
        <v>93</v>
      </c>
      <c r="B110" s="3" t="s">
        <v>6</v>
      </c>
      <c r="C110" s="4" t="s">
        <v>110</v>
      </c>
      <c r="D110" s="5">
        <v>52434167</v>
      </c>
      <c r="E110" s="3" t="s">
        <v>166</v>
      </c>
      <c r="F110" s="26" t="s">
        <v>196</v>
      </c>
      <c r="G110" s="7">
        <v>45239</v>
      </c>
      <c r="H110" s="33" t="s">
        <v>204</v>
      </c>
      <c r="I110" s="9">
        <v>45233</v>
      </c>
      <c r="J110" s="18" t="s">
        <v>229</v>
      </c>
      <c r="K110" s="11">
        <v>11</v>
      </c>
      <c r="L110" s="12" t="s">
        <v>383</v>
      </c>
      <c r="M110" s="13">
        <v>41042</v>
      </c>
      <c r="N110" s="8" t="s">
        <v>109</v>
      </c>
      <c r="O110" s="8" t="s">
        <v>384</v>
      </c>
      <c r="P110" s="14" t="s">
        <v>217</v>
      </c>
      <c r="Q110" s="14" t="s">
        <v>218</v>
      </c>
      <c r="R110" s="8" t="s">
        <v>172</v>
      </c>
      <c r="S110" s="17" t="s">
        <v>173</v>
      </c>
      <c r="T110" s="17" t="s">
        <v>174</v>
      </c>
      <c r="U110" s="17">
        <v>2024</v>
      </c>
      <c r="V110" s="17">
        <v>20</v>
      </c>
      <c r="W110" s="17">
        <v>80</v>
      </c>
      <c r="X110" s="23">
        <v>238978.46</v>
      </c>
      <c r="Y110" s="17" t="s">
        <v>212</v>
      </c>
      <c r="Z110" s="8"/>
      <c r="AA110" s="19">
        <f>+VLOOKUP(D110,'[2]CF 2024 '!D:D,1,0)</f>
        <v>52434167</v>
      </c>
    </row>
    <row r="111" spans="1:27" ht="17.100000000000001" customHeight="1">
      <c r="A111" s="2">
        <v>159</v>
      </c>
      <c r="B111" s="3" t="s">
        <v>6</v>
      </c>
      <c r="C111" s="4" t="s">
        <v>385</v>
      </c>
      <c r="D111" s="5">
        <v>56725532</v>
      </c>
      <c r="E111" s="3" t="s">
        <v>166</v>
      </c>
      <c r="F111" s="6" t="s">
        <v>167</v>
      </c>
      <c r="G111" s="7">
        <v>45259</v>
      </c>
      <c r="H111" s="33" t="s">
        <v>204</v>
      </c>
      <c r="I111" s="9">
        <v>45245</v>
      </c>
      <c r="J111" s="18" t="s">
        <v>168</v>
      </c>
      <c r="K111" s="11">
        <v>5</v>
      </c>
      <c r="L111" s="13">
        <v>43085</v>
      </c>
      <c r="M111" s="8" t="s">
        <v>2</v>
      </c>
      <c r="N111" s="8"/>
      <c r="O111" s="8" t="s">
        <v>386</v>
      </c>
      <c r="P111" s="14" t="s">
        <v>170</v>
      </c>
      <c r="Q111" s="14" t="s">
        <v>171</v>
      </c>
      <c r="R111" s="8" t="s">
        <v>172</v>
      </c>
      <c r="S111" s="17" t="s">
        <v>173</v>
      </c>
      <c r="T111" s="17" t="s">
        <v>174</v>
      </c>
      <c r="U111" s="17">
        <v>2024</v>
      </c>
      <c r="V111" s="17">
        <v>20</v>
      </c>
      <c r="W111" s="17">
        <v>80</v>
      </c>
      <c r="X111" s="85">
        <v>238978.46</v>
      </c>
      <c r="Y111" s="8" t="s">
        <v>208</v>
      </c>
      <c r="Z111" s="8"/>
      <c r="AA111" s="19">
        <f>+VLOOKUP(D111,'[2]CF 2024 '!D:D,1,0)</f>
        <v>56725532</v>
      </c>
    </row>
    <row r="112" spans="1:27" ht="17.100000000000001" customHeight="1">
      <c r="A112" s="2">
        <v>172</v>
      </c>
      <c r="B112" s="3" t="s">
        <v>6</v>
      </c>
      <c r="C112" s="4" t="s">
        <v>118</v>
      </c>
      <c r="D112" s="5">
        <v>57558667</v>
      </c>
      <c r="E112" s="3" t="s">
        <v>166</v>
      </c>
      <c r="F112" s="26" t="s">
        <v>196</v>
      </c>
      <c r="G112" s="7">
        <v>45252</v>
      </c>
      <c r="H112" s="33" t="s">
        <v>204</v>
      </c>
      <c r="I112" s="9">
        <v>45245</v>
      </c>
      <c r="J112" s="18" t="s">
        <v>168</v>
      </c>
      <c r="K112" s="11">
        <v>4</v>
      </c>
      <c r="L112" s="13">
        <v>43532</v>
      </c>
      <c r="M112" s="8" t="s">
        <v>117</v>
      </c>
      <c r="N112" s="8"/>
      <c r="O112" s="8" t="s">
        <v>387</v>
      </c>
      <c r="P112" s="14" t="s">
        <v>217</v>
      </c>
      <c r="Q112" s="14" t="s">
        <v>218</v>
      </c>
      <c r="R112" s="8" t="s">
        <v>172</v>
      </c>
      <c r="S112" s="17" t="s">
        <v>173</v>
      </c>
      <c r="T112" s="17" t="s">
        <v>174</v>
      </c>
      <c r="U112" s="17">
        <v>2024</v>
      </c>
      <c r="V112" s="17">
        <v>20</v>
      </c>
      <c r="W112" s="17">
        <v>80</v>
      </c>
      <c r="X112" s="85">
        <v>238978.46</v>
      </c>
      <c r="Y112" s="8" t="s">
        <v>208</v>
      </c>
      <c r="Z112" s="8"/>
      <c r="AA112" s="19">
        <f>+VLOOKUP(D112,'[2]CF 2024 '!D:D,1,0)</f>
        <v>57558667</v>
      </c>
    </row>
    <row r="113" spans="1:27" ht="17.100000000000001" customHeight="1">
      <c r="A113" s="2">
        <v>126</v>
      </c>
      <c r="B113" s="3" t="s">
        <v>6</v>
      </c>
      <c r="C113" s="4" t="s">
        <v>138</v>
      </c>
      <c r="D113" s="5">
        <v>56948554</v>
      </c>
      <c r="E113" s="3" t="s">
        <v>166</v>
      </c>
      <c r="F113" s="6" t="s">
        <v>167</v>
      </c>
      <c r="G113" s="7">
        <v>45260</v>
      </c>
      <c r="H113" s="8"/>
      <c r="I113" s="9">
        <v>45245</v>
      </c>
      <c r="J113" s="18" t="s">
        <v>168</v>
      </c>
      <c r="K113" s="11">
        <v>5</v>
      </c>
      <c r="L113" s="13">
        <v>43204</v>
      </c>
      <c r="M113" s="8" t="s">
        <v>137</v>
      </c>
      <c r="N113" s="8"/>
      <c r="O113" s="8" t="s">
        <v>388</v>
      </c>
      <c r="P113" s="14" t="s">
        <v>170</v>
      </c>
      <c r="Q113" s="14" t="s">
        <v>171</v>
      </c>
      <c r="R113" s="8" t="s">
        <v>172</v>
      </c>
      <c r="S113" s="17" t="s">
        <v>173</v>
      </c>
      <c r="T113" s="17" t="s">
        <v>174</v>
      </c>
      <c r="U113" s="17">
        <v>2024</v>
      </c>
      <c r="V113" s="17">
        <v>20</v>
      </c>
      <c r="W113" s="17">
        <v>80</v>
      </c>
      <c r="X113" s="85">
        <v>238978.46</v>
      </c>
      <c r="Y113" s="8" t="s">
        <v>208</v>
      </c>
      <c r="Z113" s="8"/>
      <c r="AA113" s="19">
        <f>+VLOOKUP(D113,'[2]CF 2024 '!D:D,1,0)</f>
        <v>56948554</v>
      </c>
    </row>
    <row r="114" spans="1:27" ht="15" customHeight="1">
      <c r="A114" s="2">
        <v>132</v>
      </c>
      <c r="B114" s="20" t="s">
        <v>6</v>
      </c>
      <c r="C114" s="4" t="s">
        <v>30</v>
      </c>
      <c r="D114" s="5">
        <v>57093637</v>
      </c>
      <c r="E114" s="21" t="s">
        <v>166</v>
      </c>
      <c r="F114" s="26" t="s">
        <v>196</v>
      </c>
      <c r="G114" s="9">
        <v>45293</v>
      </c>
      <c r="H114" s="8" t="s">
        <v>389</v>
      </c>
      <c r="I114" s="17"/>
      <c r="J114" s="18" t="s">
        <v>188</v>
      </c>
      <c r="K114" s="17">
        <v>5</v>
      </c>
      <c r="L114" s="14" t="s">
        <v>259</v>
      </c>
      <c r="M114" s="13">
        <v>43266</v>
      </c>
      <c r="N114" s="8" t="s">
        <v>10</v>
      </c>
      <c r="O114" s="35" t="s">
        <v>390</v>
      </c>
      <c r="P114" s="14" t="s">
        <v>217</v>
      </c>
      <c r="Q114" s="14" t="s">
        <v>218</v>
      </c>
      <c r="R114" s="8" t="s">
        <v>172</v>
      </c>
      <c r="S114" s="17" t="s">
        <v>173</v>
      </c>
      <c r="T114" s="17" t="s">
        <v>174</v>
      </c>
      <c r="U114" s="17">
        <v>2024</v>
      </c>
      <c r="V114" s="17">
        <v>20</v>
      </c>
      <c r="W114" s="17">
        <v>80</v>
      </c>
      <c r="X114" s="23">
        <v>238978.46</v>
      </c>
      <c r="Y114" s="17" t="s">
        <v>212</v>
      </c>
      <c r="Z114" s="17" t="s">
        <v>182</v>
      </c>
      <c r="AA114" s="19">
        <f>+VLOOKUP(D114,'[2]CF 2024 '!D:D,1,0)</f>
        <v>57093637</v>
      </c>
    </row>
    <row r="115" spans="1:27" ht="15" customHeight="1">
      <c r="A115" s="2">
        <v>79</v>
      </c>
      <c r="B115" s="20" t="s">
        <v>6</v>
      </c>
      <c r="C115" s="4" t="s">
        <v>391</v>
      </c>
      <c r="D115" s="5">
        <v>51125809</v>
      </c>
      <c r="E115" s="21" t="s">
        <v>166</v>
      </c>
      <c r="F115" s="6" t="s">
        <v>167</v>
      </c>
      <c r="G115" s="9"/>
      <c r="H115" s="33" t="s">
        <v>204</v>
      </c>
      <c r="I115" s="17"/>
      <c r="J115" s="18" t="s">
        <v>188</v>
      </c>
      <c r="K115" s="17">
        <v>12</v>
      </c>
      <c r="L115" s="12" t="s">
        <v>392</v>
      </c>
      <c r="M115" s="13">
        <v>40666</v>
      </c>
      <c r="N115" s="8" t="s">
        <v>393</v>
      </c>
      <c r="O115" s="35" t="s">
        <v>394</v>
      </c>
      <c r="P115" s="14" t="s">
        <v>170</v>
      </c>
      <c r="Q115" s="14" t="s">
        <v>171</v>
      </c>
      <c r="R115" s="8" t="s">
        <v>172</v>
      </c>
      <c r="S115" s="17" t="s">
        <v>173</v>
      </c>
      <c r="T115" s="17" t="s">
        <v>174</v>
      </c>
      <c r="U115" s="17">
        <v>2024</v>
      </c>
      <c r="V115" s="17">
        <v>20</v>
      </c>
      <c r="W115" s="17">
        <v>80</v>
      </c>
      <c r="X115" s="23">
        <v>238978.46</v>
      </c>
      <c r="Y115" s="17" t="s">
        <v>212</v>
      </c>
      <c r="Z115" s="18" t="s">
        <v>213</v>
      </c>
      <c r="AA115" s="19">
        <f>+VLOOKUP(D115,'[2]CF 2024 '!D:D,1,0)</f>
        <v>51125809</v>
      </c>
    </row>
    <row r="116" spans="1:27" ht="15" customHeight="1">
      <c r="A116" s="2">
        <v>146</v>
      </c>
      <c r="B116" s="86" t="s">
        <v>395</v>
      </c>
      <c r="C116" s="87" t="s">
        <v>396</v>
      </c>
      <c r="D116" s="88">
        <v>58493443</v>
      </c>
      <c r="E116" s="86" t="s">
        <v>166</v>
      </c>
      <c r="F116" s="6" t="s">
        <v>167</v>
      </c>
      <c r="G116" s="9"/>
      <c r="H116" s="8"/>
      <c r="I116" s="34">
        <v>45281</v>
      </c>
      <c r="J116" s="89" t="s">
        <v>168</v>
      </c>
      <c r="K116" s="14">
        <f>+VLOOKUP(D116,'[1]izen 191023'!C:E,3,0)</f>
        <v>3</v>
      </c>
      <c r="L116" s="14" t="s">
        <v>397</v>
      </c>
      <c r="M116" s="13">
        <v>43895</v>
      </c>
      <c r="N116" s="64" t="s">
        <v>33</v>
      </c>
      <c r="O116" s="64" t="s">
        <v>115</v>
      </c>
      <c r="P116" s="14" t="s">
        <v>170</v>
      </c>
      <c r="Q116" s="14" t="s">
        <v>171</v>
      </c>
      <c r="R116" s="8" t="s">
        <v>172</v>
      </c>
      <c r="S116" s="17" t="s">
        <v>173</v>
      </c>
      <c r="T116" s="17" t="s">
        <v>174</v>
      </c>
      <c r="U116" s="17">
        <v>2024</v>
      </c>
      <c r="V116" s="17">
        <v>20</v>
      </c>
      <c r="W116" s="17">
        <v>80</v>
      </c>
      <c r="X116" s="23">
        <v>238978.46</v>
      </c>
      <c r="Y116" s="17" t="s">
        <v>212</v>
      </c>
      <c r="Z116" s="18" t="s">
        <v>194</v>
      </c>
      <c r="AA116" s="19">
        <f>+VLOOKUP(D116,'[2]CF 2024 '!D:D,1,0)</f>
        <v>58493443</v>
      </c>
    </row>
    <row r="117" spans="1:27" ht="15" customHeight="1">
      <c r="A117" s="2">
        <v>177</v>
      </c>
      <c r="B117" s="20" t="s">
        <v>6</v>
      </c>
      <c r="C117" s="4" t="s">
        <v>31</v>
      </c>
      <c r="D117" s="31">
        <v>56636335</v>
      </c>
      <c r="E117" s="21" t="s">
        <v>166</v>
      </c>
      <c r="F117" s="6" t="s">
        <v>167</v>
      </c>
      <c r="G117" s="9"/>
      <c r="H117" s="33" t="s">
        <v>204</v>
      </c>
      <c r="I117" s="9">
        <v>45288</v>
      </c>
      <c r="J117" s="18" t="s">
        <v>188</v>
      </c>
      <c r="K117" s="17">
        <f>+VLOOKUP(D117,'[1]izen 191023'!C:E,3,0)</f>
        <v>6</v>
      </c>
      <c r="L117" s="14" t="s">
        <v>398</v>
      </c>
      <c r="M117" s="13">
        <f>+VLOOKUP(D117,'[1]izen 191023'!C:D,2,0)</f>
        <v>43022</v>
      </c>
      <c r="N117" s="8" t="str">
        <f>+VLOOKUP(D117,'[1]izen 191023'!C:W,21,0)</f>
        <v>TEA</v>
      </c>
      <c r="O117" s="12" t="s">
        <v>399</v>
      </c>
      <c r="P117" s="90" t="s">
        <v>400</v>
      </c>
      <c r="Q117" s="90" t="s">
        <v>401</v>
      </c>
      <c r="R117" s="8" t="s">
        <v>172</v>
      </c>
      <c r="S117" s="17" t="s">
        <v>173</v>
      </c>
      <c r="T117" s="17" t="s">
        <v>174</v>
      </c>
      <c r="U117" s="17">
        <v>2024</v>
      </c>
      <c r="V117" s="17">
        <v>20</v>
      </c>
      <c r="W117" s="17">
        <v>80</v>
      </c>
      <c r="X117" s="23">
        <v>238978.46</v>
      </c>
      <c r="Y117" s="17" t="s">
        <v>212</v>
      </c>
      <c r="Z117" s="8"/>
      <c r="AA117" s="19">
        <f>+VLOOKUP(D117,'[2]CF 2024 '!D:D,1,0)</f>
        <v>56636335</v>
      </c>
    </row>
    <row r="118" spans="1:27">
      <c r="A118" s="2">
        <v>186</v>
      </c>
      <c r="B118" s="20" t="s">
        <v>6</v>
      </c>
      <c r="C118" s="91" t="s">
        <v>402</v>
      </c>
      <c r="D118" s="31">
        <v>52760906</v>
      </c>
      <c r="E118" s="3" t="s">
        <v>166</v>
      </c>
      <c r="F118" s="6" t="s">
        <v>167</v>
      </c>
      <c r="G118" s="9"/>
      <c r="H118" s="22"/>
      <c r="I118" s="9">
        <v>45288</v>
      </c>
      <c r="J118" s="89" t="s">
        <v>403</v>
      </c>
      <c r="K118" s="14">
        <f>+VLOOKUP(D118,'[1]izen 191023'!C:E,3,0)</f>
        <v>11</v>
      </c>
      <c r="L118" s="14" t="s">
        <v>404</v>
      </c>
      <c r="M118" s="13">
        <v>41183</v>
      </c>
      <c r="N118" s="8" t="s">
        <v>51</v>
      </c>
      <c r="O118" s="8" t="s">
        <v>405</v>
      </c>
      <c r="P118" s="14" t="s">
        <v>170</v>
      </c>
      <c r="Q118" s="14" t="s">
        <v>171</v>
      </c>
      <c r="R118" s="8" t="s">
        <v>172</v>
      </c>
      <c r="S118" s="17" t="s">
        <v>173</v>
      </c>
      <c r="T118" s="17" t="s">
        <v>174</v>
      </c>
      <c r="U118" s="17">
        <v>2024</v>
      </c>
      <c r="V118" s="17">
        <v>20</v>
      </c>
      <c r="W118" s="17">
        <v>80</v>
      </c>
      <c r="X118" s="23">
        <v>238978.46</v>
      </c>
      <c r="Y118" s="17" t="s">
        <v>212</v>
      </c>
      <c r="Z118" s="18" t="s">
        <v>176</v>
      </c>
      <c r="AA118" s="19">
        <f>+VLOOKUP(D118,'[2]CF 2024 '!D:D,1,0)</f>
        <v>52760906</v>
      </c>
    </row>
    <row r="119" spans="1:27" ht="17.100000000000001" customHeight="1">
      <c r="A119" s="2">
        <v>152</v>
      </c>
      <c r="B119" s="20" t="s">
        <v>6</v>
      </c>
      <c r="C119" s="4" t="s">
        <v>310</v>
      </c>
      <c r="D119" s="5">
        <v>50702409</v>
      </c>
      <c r="E119" s="21" t="s">
        <v>166</v>
      </c>
      <c r="F119" s="6" t="s">
        <v>167</v>
      </c>
      <c r="G119" s="7"/>
      <c r="H119" s="8"/>
      <c r="I119" s="34">
        <v>45274</v>
      </c>
      <c r="J119" s="18" t="s">
        <v>188</v>
      </c>
      <c r="K119" s="58">
        <f>+VLOOKUP(D119,'[1]izen 191023'!C:E,3,0)</f>
        <v>12</v>
      </c>
      <c r="L119" s="14" t="s">
        <v>311</v>
      </c>
      <c r="M119" s="9">
        <v>40495</v>
      </c>
      <c r="N119" s="8" t="s">
        <v>8</v>
      </c>
      <c r="O119" s="8" t="s">
        <v>98</v>
      </c>
      <c r="P119" s="14" t="s">
        <v>170</v>
      </c>
      <c r="Q119" s="14" t="s">
        <v>171</v>
      </c>
      <c r="R119" s="27" t="s">
        <v>199</v>
      </c>
      <c r="S119" s="28" t="s">
        <v>173</v>
      </c>
      <c r="T119" s="28" t="s">
        <v>174</v>
      </c>
      <c r="U119" s="28">
        <v>2024</v>
      </c>
      <c r="V119" s="28">
        <v>20</v>
      </c>
      <c r="W119" s="28">
        <v>80</v>
      </c>
      <c r="X119" s="29">
        <v>154514.65</v>
      </c>
      <c r="Y119" s="28" t="s">
        <v>212</v>
      </c>
      <c r="Z119" s="18" t="s">
        <v>213</v>
      </c>
      <c r="AA119" s="19">
        <f>+VLOOKUP(D119,'[2]CF 2024 '!D:D,1,0)</f>
        <v>50702409</v>
      </c>
    </row>
    <row r="120" spans="1:27" ht="15" customHeight="1">
      <c r="A120" s="2">
        <v>144</v>
      </c>
      <c r="B120" s="20" t="s">
        <v>6</v>
      </c>
      <c r="C120" s="4" t="s">
        <v>20</v>
      </c>
      <c r="D120" s="5">
        <v>55194741</v>
      </c>
      <c r="E120" s="21" t="s">
        <v>166</v>
      </c>
      <c r="F120" s="26" t="s">
        <v>196</v>
      </c>
      <c r="G120" s="9"/>
      <c r="H120" s="8"/>
      <c r="I120" s="9">
        <v>45288</v>
      </c>
      <c r="J120" s="18" t="s">
        <v>188</v>
      </c>
      <c r="K120" s="17">
        <v>7</v>
      </c>
      <c r="L120" s="14" t="s">
        <v>406</v>
      </c>
      <c r="M120" s="13">
        <v>42317</v>
      </c>
      <c r="N120" s="8" t="s">
        <v>19</v>
      </c>
      <c r="O120" s="8" t="s">
        <v>18</v>
      </c>
      <c r="P120" s="14" t="s">
        <v>217</v>
      </c>
      <c r="Q120" s="14" t="s">
        <v>218</v>
      </c>
      <c r="R120" s="8" t="s">
        <v>172</v>
      </c>
      <c r="S120" s="17" t="s">
        <v>173</v>
      </c>
      <c r="T120" s="17" t="s">
        <v>174</v>
      </c>
      <c r="U120" s="17">
        <v>2024</v>
      </c>
      <c r="V120" s="17">
        <v>20</v>
      </c>
      <c r="W120" s="17">
        <v>80</v>
      </c>
      <c r="X120" s="23">
        <v>238978.46</v>
      </c>
      <c r="Y120" s="17" t="s">
        <v>212</v>
      </c>
      <c r="Z120" s="18" t="s">
        <v>182</v>
      </c>
      <c r="AA120" s="19">
        <f>+VLOOKUP(D120,'[2]CF 2024 '!D:D,1,0)</f>
        <v>55194741</v>
      </c>
    </row>
    <row r="121" spans="1:27" ht="15" customHeight="1">
      <c r="A121" s="2">
        <v>181</v>
      </c>
      <c r="B121" s="20" t="s">
        <v>6</v>
      </c>
      <c r="C121" s="4" t="s">
        <v>133</v>
      </c>
      <c r="D121" s="31">
        <v>57031867</v>
      </c>
      <c r="E121" s="3" t="s">
        <v>166</v>
      </c>
      <c r="F121" s="6" t="s">
        <v>167</v>
      </c>
      <c r="G121" s="9"/>
      <c r="H121" s="33" t="s">
        <v>204</v>
      </c>
      <c r="I121" s="9">
        <v>45288</v>
      </c>
      <c r="J121" s="18" t="s">
        <v>188</v>
      </c>
      <c r="K121" s="17">
        <f>+VLOOKUP(D121,'[1]izen 191023'!C:E,3,0)</f>
        <v>5</v>
      </c>
      <c r="L121" s="14" t="s">
        <v>407</v>
      </c>
      <c r="M121" s="13">
        <f>+VLOOKUP(D121,'[1]izen 191023'!C:D,2,0)</f>
        <v>43259</v>
      </c>
      <c r="N121" s="8" t="s">
        <v>10</v>
      </c>
      <c r="O121" s="8" t="s">
        <v>408</v>
      </c>
      <c r="P121" s="14" t="s">
        <v>170</v>
      </c>
      <c r="Q121" s="14" t="s">
        <v>171</v>
      </c>
      <c r="R121" s="8" t="s">
        <v>172</v>
      </c>
      <c r="S121" s="17" t="s">
        <v>173</v>
      </c>
      <c r="T121" s="17" t="s">
        <v>174</v>
      </c>
      <c r="U121" s="17">
        <v>2024</v>
      </c>
      <c r="V121" s="17">
        <v>20</v>
      </c>
      <c r="W121" s="17">
        <v>80</v>
      </c>
      <c r="X121" s="23">
        <v>238978.46</v>
      </c>
      <c r="Y121" s="17" t="s">
        <v>212</v>
      </c>
      <c r="Z121" s="18" t="s">
        <v>182</v>
      </c>
      <c r="AA121" s="19">
        <f>+VLOOKUP(D121,'[2]CF 2024 '!D:D,1,0)</f>
        <v>57031867</v>
      </c>
    </row>
    <row r="122" spans="1:27" ht="15" customHeight="1">
      <c r="A122" s="92">
        <v>2024</v>
      </c>
      <c r="B122" s="20" t="s">
        <v>6</v>
      </c>
      <c r="C122" s="4" t="s">
        <v>409</v>
      </c>
      <c r="D122" s="31">
        <v>57823234</v>
      </c>
      <c r="E122" s="3" t="s">
        <v>166</v>
      </c>
      <c r="F122" s="26" t="s">
        <v>196</v>
      </c>
      <c r="G122" s="9"/>
      <c r="H122" s="8"/>
      <c r="I122" s="9">
        <v>45294</v>
      </c>
      <c r="J122" s="18" t="s">
        <v>410</v>
      </c>
      <c r="K122" s="14" t="s">
        <v>411</v>
      </c>
      <c r="L122" s="14" t="s">
        <v>412</v>
      </c>
      <c r="M122" s="13">
        <v>43663</v>
      </c>
      <c r="N122" s="8" t="s">
        <v>3</v>
      </c>
      <c r="O122" s="8" t="s">
        <v>413</v>
      </c>
      <c r="P122" s="14" t="s">
        <v>217</v>
      </c>
      <c r="Q122" s="14" t="s">
        <v>218</v>
      </c>
      <c r="R122" s="8" t="s">
        <v>172</v>
      </c>
      <c r="S122" s="17" t="s">
        <v>173</v>
      </c>
      <c r="T122" s="17" t="s">
        <v>174</v>
      </c>
      <c r="U122" s="17">
        <v>2024</v>
      </c>
      <c r="V122" s="17">
        <v>20</v>
      </c>
      <c r="W122" s="17">
        <v>80</v>
      </c>
      <c r="X122" s="23">
        <v>238978.46</v>
      </c>
      <c r="Y122" s="17" t="s">
        <v>212</v>
      </c>
      <c r="Z122" s="18"/>
      <c r="AA122" s="19">
        <f>+VLOOKUP(D122,'[2]CF 2024 '!D:D,1,0)</f>
        <v>57823234</v>
      </c>
    </row>
    <row r="123" spans="1:27" ht="15" customHeight="1">
      <c r="A123" s="92">
        <v>2024</v>
      </c>
      <c r="B123" s="20" t="s">
        <v>6</v>
      </c>
      <c r="C123" s="4" t="s">
        <v>414</v>
      </c>
      <c r="D123" s="31">
        <v>57426748</v>
      </c>
      <c r="E123" s="21" t="s">
        <v>166</v>
      </c>
      <c r="F123" s="6" t="s">
        <v>167</v>
      </c>
      <c r="G123" s="9"/>
      <c r="H123" s="8"/>
      <c r="I123" s="9">
        <v>45289</v>
      </c>
      <c r="J123" s="93" t="s">
        <v>415</v>
      </c>
      <c r="K123" s="17">
        <f>+VLOOKUP(D123,'[1]izen 191023'!C:E,3,0)</f>
        <v>4</v>
      </c>
      <c r="L123" s="12" t="s">
        <v>416</v>
      </c>
      <c r="M123" s="9">
        <v>43440</v>
      </c>
      <c r="N123" s="8" t="str">
        <f>+VLOOKUP(D123,'[1]izen 191023'!C:W,21,0)</f>
        <v>Autismo</v>
      </c>
      <c r="O123" s="8" t="str">
        <f>+VLOOKUP(D123,'[1]izen 191023'!C:X,22,0)</f>
        <v>Jardín De Infantes Nº 901 Rosario Vera Peñaloza</v>
      </c>
      <c r="P123" s="14" t="s">
        <v>170</v>
      </c>
      <c r="Q123" s="14" t="s">
        <v>417</v>
      </c>
      <c r="R123" s="8" t="s">
        <v>172</v>
      </c>
      <c r="S123" s="17" t="s">
        <v>173</v>
      </c>
      <c r="T123" s="17" t="s">
        <v>174</v>
      </c>
      <c r="U123" s="17">
        <v>2024</v>
      </c>
      <c r="V123" s="17">
        <v>20</v>
      </c>
      <c r="W123" s="17">
        <v>80</v>
      </c>
      <c r="X123" s="23">
        <v>238978.46</v>
      </c>
      <c r="Y123" s="17" t="s">
        <v>212</v>
      </c>
      <c r="Z123" s="18" t="s">
        <v>194</v>
      </c>
      <c r="AA123" s="19">
        <f>+VLOOKUP(D123,'[2]CF 2024 '!D:D,1,0)</f>
        <v>57426748</v>
      </c>
    </row>
    <row r="124" spans="1:27" ht="14.25" customHeight="1">
      <c r="A124" s="92">
        <v>2024</v>
      </c>
      <c r="B124" s="20" t="s">
        <v>6</v>
      </c>
      <c r="C124" s="4" t="s">
        <v>418</v>
      </c>
      <c r="D124" s="5">
        <v>56789966</v>
      </c>
      <c r="E124" s="3" t="s">
        <v>166</v>
      </c>
      <c r="F124" s="26" t="s">
        <v>196</v>
      </c>
      <c r="G124" s="7"/>
      <c r="H124" s="33" t="s">
        <v>419</v>
      </c>
      <c r="I124" s="9">
        <v>45289</v>
      </c>
      <c r="J124" s="93" t="s">
        <v>415</v>
      </c>
      <c r="K124" s="94" t="s">
        <v>258</v>
      </c>
      <c r="L124" s="94" t="s">
        <v>420</v>
      </c>
      <c r="M124" s="95">
        <v>43136</v>
      </c>
      <c r="N124" s="8" t="s">
        <v>10</v>
      </c>
      <c r="O124" s="33" t="s">
        <v>421</v>
      </c>
      <c r="P124" s="14" t="s">
        <v>217</v>
      </c>
      <c r="Q124" s="14" t="s">
        <v>218</v>
      </c>
      <c r="R124" s="8" t="s">
        <v>172</v>
      </c>
      <c r="S124" s="17" t="s">
        <v>173</v>
      </c>
      <c r="T124" s="17" t="s">
        <v>174</v>
      </c>
      <c r="U124" s="17">
        <v>2024</v>
      </c>
      <c r="V124" s="17">
        <v>20</v>
      </c>
      <c r="W124" s="17">
        <v>80</v>
      </c>
      <c r="X124" s="23">
        <v>238978.46</v>
      </c>
      <c r="Y124" s="17" t="s">
        <v>175</v>
      </c>
      <c r="Z124" s="18" t="s">
        <v>182</v>
      </c>
      <c r="AA124" s="19">
        <f>+VLOOKUP(D124,'[2]CF 2024 '!D:D,1,0)</f>
        <v>56789966</v>
      </c>
    </row>
    <row r="125" spans="1:27" ht="14.25" customHeight="1">
      <c r="A125" s="92">
        <v>2024</v>
      </c>
      <c r="B125" s="20" t="s">
        <v>6</v>
      </c>
      <c r="C125" s="4" t="s">
        <v>422</v>
      </c>
      <c r="D125" s="5">
        <v>50236363</v>
      </c>
      <c r="E125" s="3" t="s">
        <v>166</v>
      </c>
      <c r="F125" s="6" t="s">
        <v>167</v>
      </c>
      <c r="G125" s="7"/>
      <c r="H125" s="33"/>
      <c r="I125" s="9">
        <v>45289</v>
      </c>
      <c r="J125" s="93" t="s">
        <v>415</v>
      </c>
      <c r="K125" s="94" t="s">
        <v>423</v>
      </c>
      <c r="L125" s="94" t="s">
        <v>424</v>
      </c>
      <c r="M125" s="95">
        <v>40265</v>
      </c>
      <c r="N125" s="8" t="s">
        <v>425</v>
      </c>
      <c r="O125" s="96" t="s">
        <v>426</v>
      </c>
      <c r="P125" s="14" t="s">
        <v>170</v>
      </c>
      <c r="Q125" s="14" t="s">
        <v>171</v>
      </c>
      <c r="R125" s="8" t="s">
        <v>172</v>
      </c>
      <c r="S125" s="17" t="s">
        <v>173</v>
      </c>
      <c r="T125" s="17" t="s">
        <v>174</v>
      </c>
      <c r="U125" s="17">
        <v>2024</v>
      </c>
      <c r="V125" s="17">
        <v>20</v>
      </c>
      <c r="W125" s="17">
        <v>80</v>
      </c>
      <c r="X125" s="23">
        <v>238978.46</v>
      </c>
      <c r="Y125" s="17" t="s">
        <v>175</v>
      </c>
      <c r="Z125" s="18" t="s">
        <v>213</v>
      </c>
      <c r="AA125" s="19">
        <f>+VLOOKUP(D125,'[2]CF 2024 '!D:D,1,0)</f>
        <v>50236363</v>
      </c>
    </row>
    <row r="126" spans="1:27" ht="15" customHeight="1">
      <c r="A126" s="2">
        <v>103</v>
      </c>
      <c r="B126" s="20" t="s">
        <v>6</v>
      </c>
      <c r="C126" s="4" t="s">
        <v>427</v>
      </c>
      <c r="D126" s="5">
        <v>51221551</v>
      </c>
      <c r="E126" s="21" t="s">
        <v>166</v>
      </c>
      <c r="F126" s="6" t="s">
        <v>167</v>
      </c>
      <c r="G126" s="9"/>
      <c r="H126" s="33" t="s">
        <v>204</v>
      </c>
      <c r="I126" s="9">
        <v>45294</v>
      </c>
      <c r="J126" s="18" t="s">
        <v>428</v>
      </c>
      <c r="K126" s="14">
        <v>12</v>
      </c>
      <c r="L126" s="14" t="s">
        <v>429</v>
      </c>
      <c r="M126" s="13">
        <v>40716</v>
      </c>
      <c r="N126" s="8" t="s">
        <v>430</v>
      </c>
      <c r="O126" s="8" t="s">
        <v>431</v>
      </c>
      <c r="P126" s="14" t="s">
        <v>170</v>
      </c>
      <c r="Q126" s="14" t="s">
        <v>171</v>
      </c>
      <c r="R126" s="53" t="s">
        <v>172</v>
      </c>
      <c r="S126" s="54" t="s">
        <v>173</v>
      </c>
      <c r="T126" s="54" t="s">
        <v>174</v>
      </c>
      <c r="U126" s="54">
        <v>2024</v>
      </c>
      <c r="V126" s="54">
        <v>20</v>
      </c>
      <c r="W126" s="54">
        <v>80</v>
      </c>
      <c r="X126" s="55">
        <v>238978.46</v>
      </c>
      <c r="Y126" s="17" t="s">
        <v>175</v>
      </c>
      <c r="Z126" s="18" t="s">
        <v>213</v>
      </c>
      <c r="AA126" s="19">
        <f>+VLOOKUP(D126,'[2]CF 2024 '!D:D,1,0)</f>
        <v>51221551</v>
      </c>
    </row>
    <row r="127" spans="1:27" ht="15" customHeight="1">
      <c r="A127" s="92">
        <v>2024</v>
      </c>
      <c r="B127" s="20" t="s">
        <v>6</v>
      </c>
      <c r="C127" s="4" t="s">
        <v>432</v>
      </c>
      <c r="D127" s="31">
        <v>56125216</v>
      </c>
      <c r="E127" s="3" t="s">
        <v>166</v>
      </c>
      <c r="F127" s="26" t="s">
        <v>196</v>
      </c>
      <c r="G127" s="9"/>
      <c r="H127" s="8"/>
      <c r="I127" s="9">
        <v>45289</v>
      </c>
      <c r="J127" s="18" t="s">
        <v>410</v>
      </c>
      <c r="K127" s="14" t="s">
        <v>205</v>
      </c>
      <c r="L127" s="14" t="s">
        <v>433</v>
      </c>
      <c r="M127" s="13">
        <v>42784</v>
      </c>
      <c r="N127" s="63" t="s">
        <v>434</v>
      </c>
      <c r="O127" s="8" t="s">
        <v>435</v>
      </c>
      <c r="P127" s="14" t="s">
        <v>217</v>
      </c>
      <c r="Q127" s="14" t="s">
        <v>218</v>
      </c>
      <c r="R127" s="8" t="s">
        <v>172</v>
      </c>
      <c r="S127" s="17" t="s">
        <v>173</v>
      </c>
      <c r="T127" s="17" t="s">
        <v>174</v>
      </c>
      <c r="U127" s="17">
        <v>2024</v>
      </c>
      <c r="V127" s="17">
        <v>20</v>
      </c>
      <c r="W127" s="17">
        <v>80</v>
      </c>
      <c r="X127" s="23">
        <v>238978.46</v>
      </c>
      <c r="Y127" s="17" t="s">
        <v>212</v>
      </c>
      <c r="Z127" s="18" t="s">
        <v>182</v>
      </c>
      <c r="AA127" s="19">
        <f>+VLOOKUP(D127,'[2]CF 2024 '!D:D,1,0)</f>
        <v>56125216</v>
      </c>
    </row>
    <row r="128" spans="1:27" ht="14.25" customHeight="1">
      <c r="A128" s="2">
        <v>187</v>
      </c>
      <c r="B128" s="20" t="s">
        <v>6</v>
      </c>
      <c r="C128" s="4" t="s">
        <v>46</v>
      </c>
      <c r="D128" s="31">
        <v>57594939</v>
      </c>
      <c r="E128" s="3" t="s">
        <v>166</v>
      </c>
      <c r="F128" s="26" t="s">
        <v>196</v>
      </c>
      <c r="G128" s="9"/>
      <c r="H128" s="22" t="s">
        <v>436</v>
      </c>
      <c r="I128" s="9">
        <v>45289</v>
      </c>
      <c r="J128" s="18" t="s">
        <v>168</v>
      </c>
      <c r="K128" s="17">
        <f>+VLOOKUP(D128,'[1]izen 191023'!C:E,3,0)</f>
        <v>4</v>
      </c>
      <c r="L128" s="14" t="s">
        <v>437</v>
      </c>
      <c r="M128" s="13">
        <f>+VLOOKUP(D128,'[1]izen 191023'!C:D,2,0)</f>
        <v>43537</v>
      </c>
      <c r="N128" s="8" t="s">
        <v>10</v>
      </c>
      <c r="O128" s="8" t="str">
        <f>+VLOOKUP(D128,'[1]izen 191023'!C:X,22,0)</f>
        <v>Jardín N° 934</v>
      </c>
      <c r="P128" s="14" t="s">
        <v>217</v>
      </c>
      <c r="Q128" s="14" t="s">
        <v>218</v>
      </c>
      <c r="R128" s="8" t="s">
        <v>172</v>
      </c>
      <c r="S128" s="17" t="s">
        <v>173</v>
      </c>
      <c r="T128" s="17" t="s">
        <v>174</v>
      </c>
      <c r="U128" s="17">
        <v>2024</v>
      </c>
      <c r="V128" s="17">
        <v>20</v>
      </c>
      <c r="W128" s="17">
        <v>80</v>
      </c>
      <c r="X128" s="23">
        <v>238978.46</v>
      </c>
      <c r="Y128" s="17" t="s">
        <v>212</v>
      </c>
      <c r="Z128" s="18" t="s">
        <v>194</v>
      </c>
      <c r="AA128" s="19">
        <f>+VLOOKUP(D128,'[2]CF 2024 '!D:D,1,0)</f>
        <v>57594939</v>
      </c>
    </row>
    <row r="129" spans="1:27" ht="15" customHeight="1">
      <c r="A129" s="2">
        <v>104</v>
      </c>
      <c r="B129" s="20" t="s">
        <v>6</v>
      </c>
      <c r="C129" s="4" t="s">
        <v>72</v>
      </c>
      <c r="D129" s="5">
        <v>55423699</v>
      </c>
      <c r="E129" s="21" t="s">
        <v>166</v>
      </c>
      <c r="F129" s="6" t="s">
        <v>167</v>
      </c>
      <c r="G129" s="9"/>
      <c r="H129" s="22"/>
      <c r="I129" s="9">
        <v>45294</v>
      </c>
      <c r="J129" s="18" t="s">
        <v>188</v>
      </c>
      <c r="K129" s="17">
        <v>7</v>
      </c>
      <c r="L129" s="14" t="s">
        <v>343</v>
      </c>
      <c r="M129" s="13">
        <v>42452</v>
      </c>
      <c r="N129" s="8" t="s">
        <v>21</v>
      </c>
      <c r="O129" s="8" t="s">
        <v>45</v>
      </c>
      <c r="P129" s="14" t="s">
        <v>170</v>
      </c>
      <c r="Q129" s="14" t="s">
        <v>171</v>
      </c>
      <c r="R129" s="8" t="s">
        <v>172</v>
      </c>
      <c r="S129" s="17" t="s">
        <v>173</v>
      </c>
      <c r="T129" s="17" t="s">
        <v>174</v>
      </c>
      <c r="U129" s="17">
        <v>2024</v>
      </c>
      <c r="V129" s="17">
        <v>20</v>
      </c>
      <c r="W129" s="17">
        <v>80</v>
      </c>
      <c r="X129" s="23">
        <v>238978.46</v>
      </c>
      <c r="Y129" s="17" t="s">
        <v>175</v>
      </c>
      <c r="Z129" s="18" t="s">
        <v>182</v>
      </c>
      <c r="AA129" s="19">
        <f>+VLOOKUP(D129,'[2]CF 2024 '!D:D,1,0)</f>
        <v>55423699</v>
      </c>
    </row>
    <row r="130" spans="1:27" ht="15" customHeight="1">
      <c r="A130" s="2">
        <v>26</v>
      </c>
      <c r="B130" s="20" t="s">
        <v>6</v>
      </c>
      <c r="C130" s="4" t="s">
        <v>27</v>
      </c>
      <c r="D130" s="5">
        <v>52451789</v>
      </c>
      <c r="E130" s="21" t="s">
        <v>166</v>
      </c>
      <c r="F130" s="26" t="s">
        <v>196</v>
      </c>
      <c r="G130" s="9"/>
      <c r="H130" s="8"/>
      <c r="I130" s="9">
        <v>45294</v>
      </c>
      <c r="J130" s="18" t="s">
        <v>188</v>
      </c>
      <c r="K130" s="17">
        <f>+VLOOKUP(D130,'[1]izen 191023'!C:E,3,0)</f>
        <v>11</v>
      </c>
      <c r="L130" s="14" t="s">
        <v>438</v>
      </c>
      <c r="M130" s="13">
        <f>+VLOOKUP(D130,'[1]izen 191023'!C:D,2,0)</f>
        <v>41090</v>
      </c>
      <c r="N130" s="8" t="s">
        <v>439</v>
      </c>
      <c r="O130" s="8" t="str">
        <f>+VLOOKUP(D130,'[1]izen 191023'!C:X,22,0)</f>
        <v>Escuela Santa Lucia - Merlo</v>
      </c>
      <c r="P130" s="14" t="s">
        <v>217</v>
      </c>
      <c r="Q130" s="14" t="s">
        <v>218</v>
      </c>
      <c r="R130" s="8" t="s">
        <v>172</v>
      </c>
      <c r="S130" s="17" t="s">
        <v>173</v>
      </c>
      <c r="T130" s="17" t="s">
        <v>174</v>
      </c>
      <c r="U130" s="17">
        <v>2024</v>
      </c>
      <c r="V130" s="17">
        <v>20</v>
      </c>
      <c r="W130" s="17">
        <v>80</v>
      </c>
      <c r="X130" s="23">
        <v>238978.46</v>
      </c>
      <c r="Y130" s="17" t="s">
        <v>175</v>
      </c>
      <c r="Z130" s="18" t="s">
        <v>213</v>
      </c>
      <c r="AA130" s="19">
        <f>+VLOOKUP(D130,'[2]CF 2024 '!D:D,1,0)</f>
        <v>52451789</v>
      </c>
    </row>
    <row r="131" spans="1:27" ht="15" customHeight="1">
      <c r="A131" s="92">
        <v>2024</v>
      </c>
      <c r="B131" s="20" t="s">
        <v>6</v>
      </c>
      <c r="C131" s="4" t="s">
        <v>440</v>
      </c>
      <c r="D131" s="31">
        <v>54211336</v>
      </c>
      <c r="E131" s="3" t="s">
        <v>166</v>
      </c>
      <c r="F131" s="6" t="s">
        <v>167</v>
      </c>
      <c r="G131" s="9"/>
      <c r="H131" s="8"/>
      <c r="I131" s="9"/>
      <c r="J131" s="18" t="s">
        <v>410</v>
      </c>
      <c r="K131" s="14" t="s">
        <v>441</v>
      </c>
      <c r="L131" s="14" t="s">
        <v>442</v>
      </c>
      <c r="M131" s="13">
        <v>41892</v>
      </c>
      <c r="N131" s="8" t="s">
        <v>443</v>
      </c>
      <c r="O131" s="8" t="s">
        <v>444</v>
      </c>
      <c r="P131" s="14" t="s">
        <v>170</v>
      </c>
      <c r="Q131" s="14" t="s">
        <v>171</v>
      </c>
      <c r="R131" s="8" t="s">
        <v>172</v>
      </c>
      <c r="S131" s="17" t="s">
        <v>173</v>
      </c>
      <c r="T131" s="17" t="s">
        <v>174</v>
      </c>
      <c r="U131" s="17">
        <v>2024</v>
      </c>
      <c r="V131" s="17">
        <v>20</v>
      </c>
      <c r="W131" s="17">
        <v>80</v>
      </c>
      <c r="X131" s="23">
        <v>238978.46</v>
      </c>
      <c r="Y131" s="17" t="s">
        <v>175</v>
      </c>
      <c r="Z131" s="18" t="s">
        <v>176</v>
      </c>
      <c r="AA131" s="19">
        <f>+VLOOKUP(D131,'[2]CF 2024 '!D:D,1,0)</f>
        <v>54211336</v>
      </c>
    </row>
    <row r="132" spans="1:27" s="98" customFormat="1" ht="36">
      <c r="A132" s="41">
        <v>64</v>
      </c>
      <c r="B132" s="43" t="s">
        <v>6</v>
      </c>
      <c r="C132" s="42" t="s">
        <v>445</v>
      </c>
      <c r="D132" s="43">
        <v>46214177</v>
      </c>
      <c r="E132" s="41" t="s">
        <v>446</v>
      </c>
      <c r="F132" s="27" t="s">
        <v>447</v>
      </c>
      <c r="G132" s="8"/>
      <c r="H132" s="8"/>
      <c r="I132" s="8"/>
      <c r="J132" s="8"/>
      <c r="K132" s="17"/>
      <c r="L132" s="8"/>
      <c r="M132" s="8"/>
      <c r="N132" s="8"/>
      <c r="O132" s="8"/>
      <c r="P132" s="27"/>
      <c r="Q132" s="27"/>
      <c r="R132" s="27" t="s">
        <v>448</v>
      </c>
      <c r="S132" s="27"/>
      <c r="T132" s="27"/>
      <c r="U132" s="27"/>
      <c r="V132" s="27"/>
      <c r="W132" s="27"/>
      <c r="X132" s="27"/>
      <c r="Y132" s="97"/>
      <c r="Z132" s="97"/>
    </row>
    <row r="133" spans="1:27">
      <c r="A133" s="61">
        <v>66</v>
      </c>
      <c r="B133" s="31" t="s">
        <v>6</v>
      </c>
      <c r="C133" s="59" t="s">
        <v>449</v>
      </c>
      <c r="D133" s="31">
        <v>53695152</v>
      </c>
      <c r="E133" s="61" t="s">
        <v>166</v>
      </c>
      <c r="F133" s="6" t="s">
        <v>167</v>
      </c>
      <c r="G133" s="8"/>
      <c r="H133" s="8"/>
      <c r="I133" s="8"/>
      <c r="J133" s="8"/>
      <c r="K133" s="17"/>
      <c r="L133" s="8"/>
      <c r="M133" s="8"/>
      <c r="N133" s="8"/>
      <c r="O133" s="8"/>
      <c r="P133" s="14" t="s">
        <v>170</v>
      </c>
      <c r="Q133" s="14" t="s">
        <v>171</v>
      </c>
      <c r="R133" s="8" t="s">
        <v>172</v>
      </c>
      <c r="S133" s="8"/>
      <c r="T133" s="8"/>
      <c r="U133" s="8"/>
      <c r="V133" s="8"/>
      <c r="W133" s="8"/>
      <c r="X133" s="8"/>
    </row>
    <row r="134" spans="1:27" s="98" customFormat="1">
      <c r="A134" s="41" t="s">
        <v>450</v>
      </c>
      <c r="B134" s="43" t="s">
        <v>6</v>
      </c>
      <c r="C134" s="42" t="s">
        <v>451</v>
      </c>
      <c r="D134" s="43">
        <v>95649621</v>
      </c>
      <c r="E134" s="41" t="s">
        <v>452</v>
      </c>
      <c r="F134" s="27" t="s">
        <v>453</v>
      </c>
      <c r="G134" s="8"/>
      <c r="H134" s="8"/>
      <c r="I134" s="8"/>
      <c r="J134" s="8"/>
      <c r="K134" s="17"/>
      <c r="L134" s="8"/>
      <c r="M134" s="8"/>
      <c r="N134" s="8"/>
      <c r="O134" s="8"/>
      <c r="P134" s="27"/>
      <c r="Q134" s="27"/>
      <c r="R134" s="27" t="s">
        <v>454</v>
      </c>
      <c r="S134" s="27"/>
      <c r="T134" s="27"/>
      <c r="U134" s="27"/>
      <c r="V134" s="27"/>
      <c r="W134" s="27"/>
      <c r="X134" s="27"/>
      <c r="Y134" s="97"/>
      <c r="Z134" s="97"/>
    </row>
    <row r="135" spans="1:27">
      <c r="A135" s="41">
        <v>2</v>
      </c>
      <c r="B135" s="43" t="s">
        <v>455</v>
      </c>
      <c r="C135" s="42" t="s">
        <v>456</v>
      </c>
      <c r="D135" s="31">
        <v>57547616</v>
      </c>
      <c r="E135" s="61" t="s">
        <v>166</v>
      </c>
      <c r="F135" s="27" t="s">
        <v>447</v>
      </c>
      <c r="G135" s="8"/>
      <c r="H135" s="8"/>
      <c r="I135" s="8"/>
      <c r="J135" s="8"/>
      <c r="K135" s="17"/>
      <c r="L135" s="8"/>
      <c r="M135" s="8"/>
      <c r="N135" s="8"/>
      <c r="O135" s="8"/>
      <c r="P135" s="8"/>
      <c r="Q135" s="8"/>
      <c r="R135" s="8" t="s">
        <v>172</v>
      </c>
      <c r="S135" s="8"/>
      <c r="T135" s="8"/>
      <c r="U135" s="8"/>
      <c r="V135" s="8"/>
      <c r="W135" s="8"/>
      <c r="X135" s="8"/>
    </row>
    <row r="136" spans="1:27">
      <c r="A136" s="41">
        <v>3</v>
      </c>
      <c r="B136" s="43" t="s">
        <v>455</v>
      </c>
      <c r="C136" s="42" t="s">
        <v>457</v>
      </c>
      <c r="D136" s="31">
        <v>57547615</v>
      </c>
      <c r="E136" s="61" t="s">
        <v>166</v>
      </c>
      <c r="F136" s="27" t="s">
        <v>447</v>
      </c>
      <c r="G136" s="8"/>
      <c r="H136" s="8"/>
      <c r="I136" s="8"/>
      <c r="J136" s="8"/>
      <c r="K136" s="17"/>
      <c r="L136" s="8"/>
      <c r="M136" s="8"/>
      <c r="N136" s="8"/>
      <c r="O136" s="8"/>
      <c r="P136" s="8"/>
      <c r="Q136" s="8"/>
      <c r="R136" s="8" t="s">
        <v>172</v>
      </c>
      <c r="S136" s="8"/>
      <c r="T136" s="8"/>
      <c r="U136" s="8"/>
      <c r="V136" s="8"/>
      <c r="W136" s="8"/>
      <c r="X136" s="8"/>
    </row>
    <row r="137" spans="1:27">
      <c r="A137" s="99">
        <v>2024</v>
      </c>
      <c r="B137" s="31" t="s">
        <v>6</v>
      </c>
      <c r="C137" s="59" t="s">
        <v>458</v>
      </c>
      <c r="D137" s="31">
        <v>56111046</v>
      </c>
      <c r="E137" s="61" t="s">
        <v>166</v>
      </c>
      <c r="F137" s="26" t="s">
        <v>196</v>
      </c>
      <c r="G137" s="8"/>
      <c r="H137" s="8"/>
      <c r="I137" s="8"/>
      <c r="J137" s="8"/>
      <c r="K137" s="17"/>
      <c r="L137" s="8"/>
      <c r="M137" s="8"/>
      <c r="N137" s="8"/>
      <c r="O137" s="8"/>
      <c r="P137" s="14" t="s">
        <v>217</v>
      </c>
      <c r="Q137" s="14" t="s">
        <v>218</v>
      </c>
      <c r="R137" s="8" t="s">
        <v>172</v>
      </c>
      <c r="S137" s="8"/>
      <c r="T137" s="8"/>
      <c r="U137" s="8"/>
      <c r="V137" s="8"/>
      <c r="W137" s="8"/>
      <c r="X137" s="8"/>
    </row>
    <row r="138" spans="1:27">
      <c r="A138" s="99">
        <v>2024</v>
      </c>
      <c r="B138" s="31" t="s">
        <v>6</v>
      </c>
      <c r="C138" s="59" t="s">
        <v>459</v>
      </c>
      <c r="D138" s="31">
        <v>53469612</v>
      </c>
      <c r="E138" s="61" t="s">
        <v>166</v>
      </c>
      <c r="F138" s="6" t="s">
        <v>167</v>
      </c>
      <c r="G138" s="8"/>
      <c r="H138" s="8"/>
      <c r="I138" s="8"/>
      <c r="J138" s="8"/>
      <c r="K138" s="17"/>
      <c r="L138" s="8"/>
      <c r="M138" s="8"/>
      <c r="N138" s="8"/>
      <c r="O138" s="8"/>
      <c r="P138" s="14" t="s">
        <v>170</v>
      </c>
      <c r="Q138" s="14" t="s">
        <v>171</v>
      </c>
      <c r="R138" s="8" t="s">
        <v>172</v>
      </c>
      <c r="S138" s="8"/>
      <c r="T138" s="8"/>
      <c r="U138" s="8"/>
      <c r="V138" s="8"/>
      <c r="W138" s="8"/>
      <c r="X138" s="8"/>
    </row>
    <row r="139" spans="1:27">
      <c r="A139" s="99">
        <v>2024</v>
      </c>
      <c r="B139" s="31" t="s">
        <v>6</v>
      </c>
      <c r="C139" s="59" t="s">
        <v>460</v>
      </c>
      <c r="D139" s="31">
        <v>56415594</v>
      </c>
      <c r="E139" s="61" t="s">
        <v>166</v>
      </c>
      <c r="F139" s="6" t="s">
        <v>167</v>
      </c>
      <c r="G139" s="8"/>
      <c r="H139" s="8"/>
      <c r="I139" s="8"/>
      <c r="J139" s="8"/>
      <c r="K139" s="17"/>
      <c r="L139" s="8"/>
      <c r="M139" s="8"/>
      <c r="N139" s="8"/>
      <c r="O139" s="8"/>
      <c r="P139" s="14" t="s">
        <v>170</v>
      </c>
      <c r="Q139" s="14" t="s">
        <v>171</v>
      </c>
      <c r="R139" s="8" t="s">
        <v>172</v>
      </c>
      <c r="S139" s="8"/>
      <c r="T139" s="8"/>
      <c r="U139" s="8"/>
      <c r="V139" s="8"/>
      <c r="W139" s="8"/>
      <c r="X139" s="8"/>
    </row>
    <row r="140" spans="1:27">
      <c r="A140" s="99">
        <v>2024</v>
      </c>
      <c r="B140" s="31" t="s">
        <v>6</v>
      </c>
      <c r="C140" s="59" t="s">
        <v>461</v>
      </c>
      <c r="D140" s="31">
        <v>57110170</v>
      </c>
      <c r="E140" s="61" t="s">
        <v>166</v>
      </c>
      <c r="F140" s="26" t="s">
        <v>196</v>
      </c>
      <c r="G140" s="100"/>
      <c r="H140" s="100"/>
      <c r="I140" s="8"/>
      <c r="J140" s="8"/>
      <c r="K140" s="17"/>
      <c r="L140" s="8"/>
      <c r="M140" s="8"/>
      <c r="N140" s="8"/>
      <c r="O140" s="8"/>
      <c r="P140" s="14" t="s">
        <v>217</v>
      </c>
      <c r="Q140" s="14" t="s">
        <v>218</v>
      </c>
      <c r="R140" s="8" t="s">
        <v>172</v>
      </c>
      <c r="S140" s="8"/>
      <c r="T140" s="8"/>
      <c r="U140" s="8"/>
      <c r="V140" s="8"/>
      <c r="W140" s="8"/>
      <c r="X140" s="8"/>
    </row>
    <row r="141" spans="1:27">
      <c r="A141" s="99">
        <v>2024</v>
      </c>
      <c r="B141" s="31" t="s">
        <v>6</v>
      </c>
      <c r="C141" s="101" t="s">
        <v>462</v>
      </c>
      <c r="D141" s="31">
        <v>57088780</v>
      </c>
      <c r="E141" s="61" t="s">
        <v>166</v>
      </c>
      <c r="F141" s="26" t="s">
        <v>196</v>
      </c>
      <c r="G141" s="8"/>
      <c r="H141" s="8"/>
      <c r="I141" s="8"/>
      <c r="J141" s="8"/>
      <c r="K141" s="17"/>
      <c r="L141" s="8"/>
      <c r="M141" s="8"/>
      <c r="N141" s="8"/>
      <c r="O141" s="8"/>
      <c r="P141" s="14" t="s">
        <v>217</v>
      </c>
      <c r="Q141" s="14" t="s">
        <v>218</v>
      </c>
      <c r="R141" s="8" t="s">
        <v>172</v>
      </c>
      <c r="S141" s="8"/>
      <c r="T141" s="8"/>
      <c r="U141" s="8"/>
      <c r="V141" s="8"/>
      <c r="W141" s="8"/>
      <c r="X141" s="8"/>
    </row>
    <row r="142" spans="1:27">
      <c r="A142" s="99">
        <v>2024</v>
      </c>
      <c r="B142" s="31" t="s">
        <v>6</v>
      </c>
      <c r="C142" s="101" t="s">
        <v>463</v>
      </c>
      <c r="D142" s="31">
        <v>54601337</v>
      </c>
      <c r="E142" s="61" t="s">
        <v>166</v>
      </c>
      <c r="F142" s="26" t="s">
        <v>196</v>
      </c>
      <c r="G142" s="8"/>
      <c r="H142" s="8"/>
      <c r="I142" s="8"/>
      <c r="J142" s="8"/>
      <c r="K142" s="17"/>
      <c r="L142" s="8"/>
      <c r="M142" s="8"/>
      <c r="N142" s="8"/>
      <c r="O142" s="8"/>
      <c r="P142" s="14" t="s">
        <v>217</v>
      </c>
      <c r="Q142" s="14" t="s">
        <v>218</v>
      </c>
      <c r="R142" s="8" t="s">
        <v>172</v>
      </c>
      <c r="S142" s="8"/>
      <c r="T142" s="8"/>
      <c r="U142" s="8"/>
      <c r="V142" s="8"/>
      <c r="W142" s="8"/>
      <c r="X142" s="8"/>
    </row>
    <row r="143" spans="1:27">
      <c r="A143" s="99">
        <v>2024</v>
      </c>
      <c r="B143" s="31" t="s">
        <v>6</v>
      </c>
      <c r="C143" s="59" t="s">
        <v>464</v>
      </c>
      <c r="D143" s="31">
        <v>57635542</v>
      </c>
      <c r="E143" s="61" t="s">
        <v>166</v>
      </c>
      <c r="F143" s="102" t="s">
        <v>167</v>
      </c>
      <c r="P143" s="104" t="s">
        <v>170</v>
      </c>
      <c r="Q143" s="104" t="s">
        <v>171</v>
      </c>
      <c r="R143" s="105" t="s">
        <v>172</v>
      </c>
      <c r="S143" s="106"/>
      <c r="T143" s="106"/>
      <c r="U143" s="106"/>
      <c r="V143" s="106"/>
      <c r="W143" s="106"/>
      <c r="X143" s="106"/>
    </row>
    <row r="144" spans="1:27">
      <c r="A144" s="99">
        <v>2024</v>
      </c>
      <c r="B144" s="31" t="s">
        <v>6</v>
      </c>
      <c r="C144" s="59" t="s">
        <v>465</v>
      </c>
      <c r="D144" s="31">
        <v>55818257</v>
      </c>
      <c r="E144" s="61" t="s">
        <v>166</v>
      </c>
      <c r="F144" s="6" t="s">
        <v>167</v>
      </c>
      <c r="P144" s="14" t="s">
        <v>170</v>
      </c>
      <c r="Q144" s="14" t="s">
        <v>171</v>
      </c>
      <c r="R144" s="107" t="s">
        <v>172</v>
      </c>
      <c r="S144" s="8"/>
      <c r="T144" s="8"/>
      <c r="U144" s="8"/>
      <c r="V144" s="8"/>
      <c r="W144" s="8"/>
      <c r="X144" s="8"/>
    </row>
    <row r="145" spans="1:24">
      <c r="A145" s="99">
        <v>2024</v>
      </c>
      <c r="B145" s="61" t="s">
        <v>6</v>
      </c>
      <c r="C145" s="59" t="s">
        <v>466</v>
      </c>
      <c r="D145" s="31">
        <v>57238861</v>
      </c>
      <c r="E145" s="61" t="s">
        <v>166</v>
      </c>
      <c r="F145" s="6" t="s">
        <v>167</v>
      </c>
      <c r="P145" s="14" t="s">
        <v>170</v>
      </c>
      <c r="Q145" s="14" t="s">
        <v>171</v>
      </c>
      <c r="R145" s="107" t="s">
        <v>172</v>
      </c>
      <c r="S145" s="8"/>
      <c r="T145" s="8"/>
      <c r="U145" s="8"/>
      <c r="V145" s="8"/>
      <c r="W145" s="8"/>
      <c r="X145" s="8"/>
    </row>
    <row r="146" spans="1:24" ht="15.75" customHeight="1">
      <c r="A146" s="99">
        <v>2024</v>
      </c>
      <c r="B146" s="31" t="s">
        <v>6</v>
      </c>
      <c r="C146" s="59" t="s">
        <v>467</v>
      </c>
      <c r="D146" s="31">
        <v>54790412</v>
      </c>
      <c r="E146" s="61" t="s">
        <v>166</v>
      </c>
      <c r="F146" s="6" t="s">
        <v>167</v>
      </c>
      <c r="P146" s="14" t="s">
        <v>170</v>
      </c>
      <c r="Q146" s="14" t="s">
        <v>171</v>
      </c>
      <c r="R146" s="107" t="s">
        <v>172</v>
      </c>
      <c r="S146" s="8"/>
      <c r="T146" s="8"/>
      <c r="U146" s="8"/>
      <c r="V146" s="8"/>
      <c r="W146" s="8"/>
      <c r="X146" s="8"/>
    </row>
    <row r="147" spans="1:24">
      <c r="A147" s="99">
        <v>2024</v>
      </c>
      <c r="B147" s="31" t="s">
        <v>6</v>
      </c>
      <c r="C147" s="59" t="s">
        <v>468</v>
      </c>
      <c r="D147" s="31">
        <v>55604568</v>
      </c>
      <c r="E147" s="61" t="s">
        <v>166</v>
      </c>
      <c r="F147" s="6" t="s">
        <v>167</v>
      </c>
      <c r="P147" s="14" t="s">
        <v>170</v>
      </c>
      <c r="Q147" s="14" t="s">
        <v>171</v>
      </c>
      <c r="R147" s="107" t="s">
        <v>172</v>
      </c>
      <c r="S147" s="8"/>
      <c r="T147" s="8"/>
      <c r="U147" s="8"/>
      <c r="V147" s="8"/>
      <c r="W147" s="8"/>
      <c r="X147" s="8"/>
    </row>
    <row r="148" spans="1:24">
      <c r="A148" s="99">
        <v>2024</v>
      </c>
      <c r="B148" s="31" t="s">
        <v>6</v>
      </c>
      <c r="C148" s="59" t="s">
        <v>468</v>
      </c>
      <c r="D148" s="31">
        <v>55604568</v>
      </c>
      <c r="E148" s="41" t="s">
        <v>236</v>
      </c>
      <c r="F148" s="26" t="s">
        <v>196</v>
      </c>
      <c r="P148" s="14" t="s">
        <v>217</v>
      </c>
      <c r="Q148" s="14" t="s">
        <v>218</v>
      </c>
      <c r="R148" s="97" t="s">
        <v>199</v>
      </c>
      <c r="S148" s="8"/>
      <c r="T148" s="8"/>
      <c r="U148" s="8"/>
      <c r="V148" s="8"/>
      <c r="W148" s="8"/>
      <c r="X148" s="8"/>
    </row>
    <row r="149" spans="1:24">
      <c r="A149" s="99">
        <v>2024</v>
      </c>
      <c r="B149" s="31" t="s">
        <v>6</v>
      </c>
      <c r="C149" s="59" t="s">
        <v>469</v>
      </c>
      <c r="D149" s="31">
        <v>57593100</v>
      </c>
      <c r="E149" s="61" t="s">
        <v>166</v>
      </c>
      <c r="F149" s="26" t="s">
        <v>196</v>
      </c>
      <c r="P149" s="14" t="s">
        <v>217</v>
      </c>
      <c r="Q149" s="14" t="s">
        <v>218</v>
      </c>
      <c r="R149" s="107" t="s">
        <v>172</v>
      </c>
      <c r="S149" s="8"/>
      <c r="T149" s="8"/>
      <c r="U149" s="8"/>
      <c r="V149" s="8"/>
      <c r="W149" s="8"/>
      <c r="X149" s="8"/>
    </row>
    <row r="150" spans="1:24">
      <c r="A150" s="99">
        <v>2024</v>
      </c>
      <c r="B150" s="31" t="s">
        <v>6</v>
      </c>
      <c r="C150" s="59" t="s">
        <v>470</v>
      </c>
      <c r="D150" s="31">
        <v>55815953</v>
      </c>
      <c r="E150" s="61" t="s">
        <v>166</v>
      </c>
      <c r="F150" s="6" t="s">
        <v>167</v>
      </c>
      <c r="P150" s="14" t="s">
        <v>170</v>
      </c>
      <c r="Q150" s="14" t="s">
        <v>171</v>
      </c>
      <c r="R150" s="107" t="s">
        <v>172</v>
      </c>
      <c r="S150" s="8"/>
      <c r="T150" s="8"/>
      <c r="U150" s="8"/>
      <c r="V150" s="8"/>
      <c r="W150" s="8"/>
      <c r="X150" s="8"/>
    </row>
    <row r="151" spans="1:24">
      <c r="A151" s="99">
        <v>2024</v>
      </c>
      <c r="B151" s="31" t="s">
        <v>6</v>
      </c>
      <c r="C151" s="59" t="s">
        <v>471</v>
      </c>
      <c r="D151" s="31">
        <v>55004101</v>
      </c>
      <c r="E151" s="61" t="s">
        <v>166</v>
      </c>
      <c r="F151" s="6" t="s">
        <v>167</v>
      </c>
      <c r="P151" s="14" t="s">
        <v>170</v>
      </c>
      <c r="Q151" s="14" t="s">
        <v>171</v>
      </c>
      <c r="R151" s="107" t="s">
        <v>172</v>
      </c>
      <c r="S151" s="8"/>
      <c r="T151" s="8"/>
      <c r="U151" s="8"/>
      <c r="V151" s="8"/>
      <c r="W151" s="8"/>
      <c r="X151" s="8"/>
    </row>
    <row r="152" spans="1:24">
      <c r="A152" s="99">
        <v>2024</v>
      </c>
      <c r="B152" s="31" t="s">
        <v>6</v>
      </c>
      <c r="C152" s="59" t="s">
        <v>472</v>
      </c>
      <c r="D152" s="31">
        <v>54629360</v>
      </c>
      <c r="E152" s="61" t="s">
        <v>166</v>
      </c>
      <c r="F152" s="26" t="s">
        <v>196</v>
      </c>
      <c r="P152" s="14" t="s">
        <v>217</v>
      </c>
      <c r="Q152" s="14" t="s">
        <v>218</v>
      </c>
      <c r="R152" s="107" t="s">
        <v>172</v>
      </c>
      <c r="S152" s="8"/>
      <c r="T152" s="8"/>
      <c r="U152" s="8"/>
      <c r="V152" s="8"/>
      <c r="W152" s="8"/>
      <c r="X152" s="8"/>
    </row>
    <row r="153" spans="1:24">
      <c r="A153" s="99">
        <v>2024</v>
      </c>
      <c r="B153" s="31" t="s">
        <v>6</v>
      </c>
      <c r="C153" s="59" t="s">
        <v>473</v>
      </c>
      <c r="D153" s="31">
        <v>55664304</v>
      </c>
      <c r="E153" s="61" t="s">
        <v>166</v>
      </c>
      <c r="F153" s="6" t="s">
        <v>167</v>
      </c>
      <c r="P153" s="14" t="s">
        <v>170</v>
      </c>
      <c r="Q153" s="14" t="s">
        <v>171</v>
      </c>
      <c r="R153" s="107" t="s">
        <v>172</v>
      </c>
      <c r="S153" s="8"/>
      <c r="T153" s="8"/>
      <c r="U153" s="8"/>
      <c r="V153" s="8"/>
      <c r="W153" s="8"/>
      <c r="X153" s="8"/>
    </row>
    <row r="154" spans="1:24">
      <c r="A154" s="99">
        <v>2024</v>
      </c>
      <c r="B154" s="31" t="s">
        <v>6</v>
      </c>
      <c r="C154" s="59" t="s">
        <v>474</v>
      </c>
      <c r="D154" s="31">
        <v>51241272</v>
      </c>
      <c r="E154" s="61" t="s">
        <v>166</v>
      </c>
      <c r="F154" s="6" t="s">
        <v>167</v>
      </c>
      <c r="P154" s="14" t="s">
        <v>170</v>
      </c>
      <c r="Q154" s="14" t="s">
        <v>171</v>
      </c>
      <c r="R154" s="107" t="s">
        <v>172</v>
      </c>
      <c r="S154" s="8"/>
      <c r="T154" s="8"/>
      <c r="U154" s="8"/>
      <c r="V154" s="8"/>
      <c r="W154" s="8"/>
      <c r="X154" s="8"/>
    </row>
    <row r="155" spans="1:24">
      <c r="A155" s="99">
        <v>2024</v>
      </c>
      <c r="B155" s="31" t="s">
        <v>6</v>
      </c>
      <c r="C155" s="59" t="s">
        <v>475</v>
      </c>
      <c r="D155" s="31">
        <v>56505900</v>
      </c>
      <c r="E155" s="61" t="s">
        <v>166</v>
      </c>
      <c r="F155" s="6" t="s">
        <v>167</v>
      </c>
      <c r="P155" s="14" t="s">
        <v>170</v>
      </c>
      <c r="Q155" s="14" t="s">
        <v>171</v>
      </c>
      <c r="R155" s="107" t="s">
        <v>172</v>
      </c>
      <c r="S155" s="8"/>
      <c r="T155" s="8"/>
      <c r="U155" s="8"/>
      <c r="V155" s="8"/>
      <c r="W155" s="8"/>
      <c r="X155" s="8"/>
    </row>
    <row r="156" spans="1:24">
      <c r="A156" s="99">
        <v>2024</v>
      </c>
      <c r="B156" s="31" t="s">
        <v>6</v>
      </c>
      <c r="C156" s="59" t="s">
        <v>476</v>
      </c>
      <c r="D156" s="31">
        <v>57014150</v>
      </c>
      <c r="E156" s="61" t="s">
        <v>166</v>
      </c>
      <c r="F156" s="6" t="s">
        <v>167</v>
      </c>
      <c r="P156" s="14" t="s">
        <v>170</v>
      </c>
      <c r="Q156" s="14" t="s">
        <v>171</v>
      </c>
      <c r="R156" s="107" t="s">
        <v>172</v>
      </c>
      <c r="S156" s="8"/>
      <c r="T156" s="8"/>
      <c r="U156" s="8"/>
      <c r="V156" s="8"/>
      <c r="W156" s="8"/>
      <c r="X156" s="8"/>
    </row>
    <row r="157" spans="1:24">
      <c r="A157" s="99">
        <v>2024</v>
      </c>
      <c r="B157" s="31" t="s">
        <v>6</v>
      </c>
      <c r="C157" s="59" t="s">
        <v>477</v>
      </c>
      <c r="D157" s="31">
        <v>56642006</v>
      </c>
      <c r="E157" s="61" t="s">
        <v>166</v>
      </c>
      <c r="F157" s="26" t="s">
        <v>196</v>
      </c>
      <c r="P157" s="14" t="s">
        <v>217</v>
      </c>
      <c r="Q157" s="14" t="s">
        <v>218</v>
      </c>
      <c r="R157" s="107" t="s">
        <v>172</v>
      </c>
      <c r="S157" s="8"/>
      <c r="T157" s="8"/>
      <c r="U157" s="8"/>
      <c r="V157" s="8"/>
      <c r="W157" s="8"/>
      <c r="X157" s="8"/>
    </row>
    <row r="158" spans="1:24">
      <c r="A158" s="99">
        <v>2024</v>
      </c>
      <c r="B158" s="31" t="s">
        <v>6</v>
      </c>
      <c r="C158" s="59" t="s">
        <v>478</v>
      </c>
      <c r="D158" s="31">
        <v>56636411</v>
      </c>
      <c r="E158" s="61" t="s">
        <v>166</v>
      </c>
      <c r="F158" s="6" t="s">
        <v>167</v>
      </c>
      <c r="P158" s="14" t="s">
        <v>170</v>
      </c>
      <c r="Q158" s="14" t="s">
        <v>171</v>
      </c>
      <c r="R158" s="107" t="s">
        <v>172</v>
      </c>
      <c r="S158" s="8"/>
      <c r="T158" s="8"/>
      <c r="U158" s="8"/>
      <c r="V158" s="8"/>
      <c r="W158" s="8"/>
      <c r="X158" s="8"/>
    </row>
    <row r="159" spans="1:24">
      <c r="A159" s="99">
        <v>2024</v>
      </c>
      <c r="B159" s="31" t="s">
        <v>6</v>
      </c>
      <c r="C159" s="59" t="s">
        <v>479</v>
      </c>
      <c r="D159" s="31">
        <v>50225951</v>
      </c>
      <c r="E159" s="61" t="s">
        <v>166</v>
      </c>
      <c r="F159" s="6" t="s">
        <v>167</v>
      </c>
      <c r="P159" s="14" t="s">
        <v>170</v>
      </c>
      <c r="Q159" s="14" t="s">
        <v>171</v>
      </c>
      <c r="R159" s="107" t="s">
        <v>172</v>
      </c>
      <c r="S159" s="8"/>
      <c r="T159" s="8"/>
      <c r="U159" s="8"/>
      <c r="V159" s="8"/>
      <c r="W159" s="8"/>
      <c r="X159" s="8"/>
    </row>
    <row r="160" spans="1:24">
      <c r="A160" s="99">
        <v>2024</v>
      </c>
      <c r="B160" s="31" t="s">
        <v>6</v>
      </c>
      <c r="C160" s="59" t="s">
        <v>480</v>
      </c>
      <c r="D160" s="31">
        <v>55198292</v>
      </c>
      <c r="E160" s="61" t="s">
        <v>166</v>
      </c>
      <c r="F160" s="6" t="s">
        <v>167</v>
      </c>
      <c r="P160" s="14" t="s">
        <v>170</v>
      </c>
      <c r="Q160" s="14" t="s">
        <v>171</v>
      </c>
      <c r="R160" s="107" t="s">
        <v>172</v>
      </c>
      <c r="S160" s="8"/>
      <c r="T160" s="8"/>
      <c r="U160" s="8"/>
      <c r="V160" s="8"/>
      <c r="W160" s="8"/>
      <c r="X160" s="8"/>
    </row>
    <row r="161" spans="1:24">
      <c r="A161" s="99">
        <v>2024</v>
      </c>
      <c r="B161" s="31" t="s">
        <v>6</v>
      </c>
      <c r="C161" s="59" t="s">
        <v>481</v>
      </c>
      <c r="D161" s="31">
        <v>57921705</v>
      </c>
      <c r="E161" s="61" t="s">
        <v>166</v>
      </c>
      <c r="F161" s="6" t="s">
        <v>167</v>
      </c>
      <c r="P161" s="14" t="s">
        <v>170</v>
      </c>
      <c r="Q161" s="14" t="s">
        <v>171</v>
      </c>
      <c r="R161" s="107" t="s">
        <v>172</v>
      </c>
      <c r="S161" s="8"/>
      <c r="T161" s="8"/>
      <c r="U161" s="8"/>
      <c r="V161" s="8"/>
      <c r="W161" s="8"/>
      <c r="X161" s="8"/>
    </row>
    <row r="162" spans="1:24">
      <c r="A162" s="99">
        <v>2024</v>
      </c>
      <c r="B162" s="31" t="s">
        <v>6</v>
      </c>
      <c r="C162" s="59" t="s">
        <v>482</v>
      </c>
      <c r="D162" s="31">
        <v>57242696</v>
      </c>
      <c r="E162" s="61" t="s">
        <v>166</v>
      </c>
      <c r="F162" s="6" t="s">
        <v>167</v>
      </c>
      <c r="P162" s="14" t="s">
        <v>170</v>
      </c>
      <c r="Q162" s="14" t="s">
        <v>171</v>
      </c>
      <c r="R162" s="107" t="s">
        <v>172</v>
      </c>
      <c r="S162" s="8"/>
      <c r="T162" s="8"/>
      <c r="U162" s="8"/>
      <c r="V162" s="8"/>
      <c r="W162" s="8"/>
      <c r="X162" s="8"/>
    </row>
    <row r="163" spans="1:24" ht="48">
      <c r="A163" s="108">
        <v>10</v>
      </c>
      <c r="B163" s="109" t="s">
        <v>483</v>
      </c>
      <c r="C163" s="110" t="s">
        <v>484</v>
      </c>
      <c r="D163" s="109">
        <v>56252942</v>
      </c>
      <c r="E163" s="108" t="s">
        <v>166</v>
      </c>
      <c r="F163" s="6" t="s">
        <v>167</v>
      </c>
      <c r="P163" s="14" t="s">
        <v>170</v>
      </c>
      <c r="Q163" s="14" t="s">
        <v>171</v>
      </c>
      <c r="R163" s="107" t="s">
        <v>172</v>
      </c>
      <c r="S163" s="8"/>
      <c r="T163" s="8"/>
      <c r="U163" s="8"/>
      <c r="V163" s="8"/>
      <c r="W163" s="8"/>
      <c r="X16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Rhglobal</dc:creator>
  <cp:lastModifiedBy>jose sarmiento</cp:lastModifiedBy>
  <dcterms:created xsi:type="dcterms:W3CDTF">2024-01-30T16:41:28Z</dcterms:created>
  <dcterms:modified xsi:type="dcterms:W3CDTF">2024-02-07T15:53:39Z</dcterms:modified>
</cp:coreProperties>
</file>