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lenovo V14\Downloads\"/>
    </mc:Choice>
  </mc:AlternateContent>
  <xr:revisionPtr revIDLastSave="0" documentId="13_ncr:1_{0AECAF9F-6D3A-4C7D-8427-693845642A01}" xr6:coauthVersionLast="47" xr6:coauthVersionMax="47" xr10:uidLastSave="{00000000-0000-0000-0000-000000000000}"/>
  <bookViews>
    <workbookView xWindow="-110" yWindow="-110" windowWidth="19420" windowHeight="1030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7" i="11" l="1"/>
  <c r="E9" i="11"/>
  <c r="H39" i="11"/>
  <c r="H36" i="11"/>
  <c r="H32" i="11"/>
  <c r="H28" i="11"/>
  <c r="H7" i="11"/>
  <c r="F9" i="11" l="1"/>
  <c r="E10" i="11" s="1"/>
  <c r="E40" i="11"/>
  <c r="F40" i="11" s="1"/>
  <c r="I5" i="11"/>
  <c r="H24" i="11"/>
  <c r="H12" i="11"/>
  <c r="H8" i="11"/>
  <c r="F10" i="11" l="1"/>
  <c r="E11" i="11" s="1"/>
  <c r="F11" i="11" s="1"/>
  <c r="E13" i="11" s="1"/>
  <c r="H40" i="11"/>
  <c r="H9" i="11"/>
  <c r="I6" i="11"/>
  <c r="E14" i="11" l="1"/>
  <c r="F14" i="11" s="1"/>
  <c r="E15" i="11" s="1"/>
  <c r="F15" i="11" s="1"/>
  <c r="F13" i="11"/>
  <c r="H10" i="11"/>
  <c r="H13" i="11"/>
  <c r="J5" i="11"/>
  <c r="K5" i="11" s="1"/>
  <c r="L5" i="11" s="1"/>
  <c r="M5" i="11" s="1"/>
  <c r="N5" i="11" s="1"/>
  <c r="O5" i="11" s="1"/>
  <c r="P5" i="11" s="1"/>
  <c r="I4" i="11"/>
  <c r="E16" i="11" l="1"/>
  <c r="F16" i="11" s="1"/>
  <c r="E17" i="11"/>
  <c r="F17" i="11" s="1"/>
  <c r="E18" i="11" s="1"/>
  <c r="F18" i="11" s="1"/>
  <c r="E19" i="11" s="1"/>
  <c r="F19" i="11" s="1"/>
  <c r="E20" i="11" s="1"/>
  <c r="F20" i="11" s="1"/>
  <c r="H21" i="11"/>
  <c r="H14" i="11"/>
  <c r="H11" i="11"/>
  <c r="P4" i="11"/>
  <c r="Q5" i="11"/>
  <c r="R5" i="11" s="1"/>
  <c r="S5" i="11" s="1"/>
  <c r="T5" i="11" s="1"/>
  <c r="U5" i="11" s="1"/>
  <c r="V5" i="11" s="1"/>
  <c r="W5" i="11" s="1"/>
  <c r="J6" i="11"/>
  <c r="E22" i="11" l="1"/>
  <c r="F22" i="11" s="1"/>
  <c r="H22" i="11" s="1"/>
  <c r="F37" i="11"/>
  <c r="H16" i="11"/>
  <c r="H15" i="11"/>
  <c r="W4" i="11"/>
  <c r="X5" i="11"/>
  <c r="Y5" i="11" s="1"/>
  <c r="Z5" i="11" s="1"/>
  <c r="AA5" i="11" s="1"/>
  <c r="AB5" i="11" s="1"/>
  <c r="AC5" i="11" s="1"/>
  <c r="AD5" i="11" s="1"/>
  <c r="K6" i="11"/>
  <c r="H37" i="11" l="1"/>
  <c r="E38" i="11"/>
  <c r="F38" i="11" s="1"/>
  <c r="H38" i="11" s="1"/>
  <c r="E23" i="11"/>
  <c r="F23" i="11" s="1"/>
  <c r="AE5" i="11"/>
  <c r="AF5" i="11" s="1"/>
  <c r="AG5" i="11" s="1"/>
  <c r="AH5" i="11" s="1"/>
  <c r="AI5" i="11" s="1"/>
  <c r="AJ5" i="11" s="1"/>
  <c r="AD4" i="11"/>
  <c r="L6" i="11"/>
  <c r="E25" i="11" l="1"/>
  <c r="H23" i="11"/>
  <c r="AK5" i="11"/>
  <c r="AL5" i="11" s="1"/>
  <c r="AM5" i="11" s="1"/>
  <c r="AN5" i="11" s="1"/>
  <c r="AO5" i="11" s="1"/>
  <c r="AP5" i="11" s="1"/>
  <c r="AQ5" i="11" s="1"/>
  <c r="M6" i="11"/>
  <c r="F25" i="11" l="1"/>
  <c r="E26" i="11" s="1"/>
  <c r="F26" i="11" s="1"/>
  <c r="E27" i="11" s="1"/>
  <c r="AR5" i="11"/>
  <c r="AS5" i="11" s="1"/>
  <c r="AK4" i="11"/>
  <c r="N6" i="11"/>
  <c r="H26" i="11" l="1"/>
  <c r="F27" i="11"/>
  <c r="E29" i="11" s="1"/>
  <c r="H25" i="11"/>
  <c r="AT5" i="11"/>
  <c r="AS6" i="11"/>
  <c r="AR4" i="11"/>
  <c r="O6" i="11"/>
  <c r="F29" i="11" l="1"/>
  <c r="E30" i="11" s="1"/>
  <c r="H29" i="11"/>
  <c r="H27" i="11"/>
  <c r="AU5" i="11"/>
  <c r="AT6" i="11"/>
  <c r="F30" i="11" l="1"/>
  <c r="E31" i="11" s="1"/>
  <c r="AV5" i="11"/>
  <c r="AU6" i="11"/>
  <c r="P6" i="11"/>
  <c r="Q6" i="11"/>
  <c r="H30" i="11" l="1"/>
  <c r="F31" i="11"/>
  <c r="E33" i="11" s="1"/>
  <c r="H31" i="11"/>
  <c r="AW5" i="11"/>
  <c r="AV6" i="11"/>
  <c r="R6" i="11"/>
  <c r="F33" i="11" l="1"/>
  <c r="E34" i="11" s="1"/>
  <c r="H33" i="11"/>
  <c r="AX5" i="11"/>
  <c r="AY5" i="11" s="1"/>
  <c r="AW6" i="11"/>
  <c r="S6" i="11"/>
  <c r="F34" i="11" l="1"/>
  <c r="E35" i="11" s="1"/>
  <c r="F35" i="11" s="1"/>
  <c r="H35" i="11" s="1"/>
  <c r="H34" i="11"/>
  <c r="AY6" i="1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6" i="11" l="1"/>
  <c r="BN5" i="11"/>
  <c r="BM4" i="11"/>
  <c r="BL6" i="11"/>
  <c r="AG6" i="11"/>
  <c r="BN6" i="11" l="1"/>
  <c r="BO5" i="11"/>
  <c r="AH6" i="11"/>
  <c r="BO6" i="11" l="1"/>
  <c r="BP5" i="11"/>
  <c r="AI6" i="11"/>
  <c r="BP6" i="11" l="1"/>
  <c r="BQ5" i="11"/>
  <c r="AJ6" i="11"/>
  <c r="BQ6" i="11" l="1"/>
  <c r="BR5" i="11"/>
  <c r="AK6" i="11"/>
  <c r="BR6" i="11" l="1"/>
  <c r="BS5" i="11"/>
  <c r="AL6" i="11"/>
  <c r="BS6" i="11" l="1"/>
  <c r="BT5" i="11"/>
  <c r="AM6" i="11"/>
  <c r="BT6" i="11" l="1"/>
  <c r="BU5" i="11"/>
  <c r="BT4" i="11"/>
  <c r="AN6" i="11"/>
  <c r="BU6" i="11" l="1"/>
  <c r="BV5" i="11"/>
  <c r="AO6" i="11"/>
  <c r="BV6" i="11" l="1"/>
  <c r="BW5" i="11"/>
  <c r="AP6" i="11"/>
  <c r="BW6" i="11" l="1"/>
  <c r="BX5" i="11"/>
  <c r="AQ6" i="11"/>
  <c r="BX6" i="11" l="1"/>
  <c r="BY5" i="11"/>
  <c r="AR6" i="11"/>
  <c r="BY6" i="11" l="1"/>
  <c r="BZ5" i="11"/>
  <c r="BZ6" i="11" l="1"/>
  <c r="CA5" i="11"/>
  <c r="CA6" i="11" l="1"/>
  <c r="CB5" i="11"/>
  <c r="CA4" i="11"/>
  <c r="CB6" i="11" l="1"/>
  <c r="CC5" i="11"/>
  <c r="CC6" i="11" l="1"/>
  <c r="CD5" i="11"/>
  <c r="CD6" i="11" l="1"/>
  <c r="CE5" i="11"/>
  <c r="CE6" i="11" l="1"/>
  <c r="CF5" i="11"/>
  <c r="CF6" i="11" l="1"/>
  <c r="CG5" i="11"/>
  <c r="CG6" i="11" l="1"/>
  <c r="CH5" i="11"/>
  <c r="CH6" i="11" l="1"/>
  <c r="CI5" i="11"/>
  <c r="CH4" i="11"/>
  <c r="CI6" i="11" l="1"/>
  <c r="CJ5" i="11"/>
  <c r="CJ6" i="11" l="1"/>
  <c r="CK5" i="11"/>
  <c r="CK6" i="11" l="1"/>
  <c r="CL5" i="11"/>
  <c r="CL6" i="11" l="1"/>
  <c r="CM5" i="11"/>
  <c r="CM6" i="11" l="1"/>
  <c r="CN5" i="11"/>
  <c r="CN6" i="11" l="1"/>
  <c r="CO5" i="11"/>
  <c r="CO6" i="11" l="1"/>
  <c r="CP5" i="11"/>
  <c r="CO4" i="11"/>
  <c r="CP6" i="11" l="1"/>
  <c r="CQ5" i="11"/>
  <c r="CQ6" i="11" l="1"/>
  <c r="CR5" i="11"/>
  <c r="CR6" i="11" l="1"/>
  <c r="CS5" i="11"/>
  <c r="CS6" i="11" l="1"/>
  <c r="CT5" i="11"/>
  <c r="CT6" i="11" l="1"/>
  <c r="CU5" i="11"/>
  <c r="CU6" i="11" l="1"/>
  <c r="CV5" i="11"/>
  <c r="CV6" i="11" l="1"/>
  <c r="CW5" i="11"/>
  <c r="CV4" i="11"/>
  <c r="CW6" i="11" l="1"/>
  <c r="CX5" i="11"/>
  <c r="CX6" i="11" l="1"/>
  <c r="CY5" i="11"/>
  <c r="CY6" i="11" l="1"/>
  <c r="CZ5" i="11"/>
  <c r="CZ6" i="11" l="1"/>
  <c r="DA5" i="11"/>
  <c r="DA6" i="11" l="1"/>
  <c r="DB5" i="11"/>
  <c r="DB6" i="11" l="1"/>
  <c r="DC5" i="11"/>
  <c r="DC6" i="11" l="1"/>
  <c r="DC4" i="11"/>
  <c r="DD5" i="11"/>
  <c r="DD6" i="11" l="1"/>
  <c r="DE5" i="11"/>
  <c r="DE6" i="11" l="1"/>
  <c r="DF5" i="11"/>
  <c r="DF6" i="11" l="1"/>
  <c r="DG5" i="11"/>
  <c r="DG6" i="11" l="1"/>
  <c r="DH5" i="11"/>
  <c r="DH6" i="11" l="1"/>
  <c r="DI5" i="11"/>
  <c r="DI6" i="11" l="1"/>
  <c r="DJ5" i="11"/>
  <c r="DJ6" i="11" l="1"/>
  <c r="DJ4" i="11"/>
  <c r="DK5" i="11"/>
  <c r="DK6" i="11" l="1"/>
  <c r="DL5" i="11"/>
  <c r="DL6" i="11" l="1"/>
  <c r="DM5" i="11"/>
  <c r="DM6" i="11" l="1"/>
  <c r="DN5" i="11"/>
  <c r="DN6" i="11" l="1"/>
  <c r="DO5" i="11"/>
  <c r="DO6" i="11" l="1"/>
  <c r="DP5" i="11"/>
  <c r="DP6" i="11" s="1"/>
</calcChain>
</file>

<file path=xl/sharedStrings.xml><?xml version="1.0" encoding="utf-8"?>
<sst xmlns="http://schemas.openxmlformats.org/spreadsheetml/2006/main" count="59" uniqueCount="59">
  <si>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</si>
  <si>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</si>
  <si>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</si>
  <si>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</si>
  <si>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</si>
  <si>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</si>
  <si>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</si>
  <si>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</si>
  <si>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</si>
  <si>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</si>
  <si>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</si>
  <si>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</si>
  <si>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</si>
  <si>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</si>
  <si>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</si>
  <si>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</si>
  <si>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</si>
  <si>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</si>
  <si>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</si>
  <si>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</si>
  <si>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</si>
  <si>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</si>
  <si>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</si>
  <si>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Project KOPI910</t>
  </si>
  <si>
    <t>M. Jordy R</t>
  </si>
  <si>
    <t>3. Programming</t>
  </si>
  <si>
    <t>1. Analisis Kebutuhan Pengguna</t>
  </si>
  <si>
    <t>2. Desain Aplikasi</t>
  </si>
  <si>
    <t>4. Testing Program</t>
  </si>
  <si>
    <t>5. Instalasi Program</t>
  </si>
  <si>
    <t>6. Training User/SDM</t>
  </si>
  <si>
    <t>A. Wa\wancara Pemilik Usaha</t>
  </si>
  <si>
    <t>B. Membuat statement of purpose, event list dan content diagram.</t>
  </si>
  <si>
    <t>C. Dokumentasi kegiatan analisis kebutuhan pengguna</t>
  </si>
  <si>
    <t>K. Dokumentasi Design Aplikasi</t>
  </si>
  <si>
    <t>L. Programming (backend dan fornt end)</t>
  </si>
  <si>
    <t>M. Dokumentasi programming</t>
  </si>
  <si>
    <t>N. Melakukan test program</t>
  </si>
  <si>
    <t>O. Memberikan catatan list perbaikan</t>
  </si>
  <si>
    <t>P. Dokumentasi Testing program</t>
  </si>
  <si>
    <t>Q. Installasi program ke user klien</t>
  </si>
  <si>
    <t>R. Setting infrastruktur dan software pendukung</t>
  </si>
  <si>
    <t>S. Dokumentasi Instalasi Program</t>
  </si>
  <si>
    <t>T. Melakukan pelatihan kepada user</t>
  </si>
  <si>
    <t>U. User Manual Book</t>
  </si>
  <si>
    <t>V. Dokumentasi Training User</t>
  </si>
  <si>
    <t>G. Membuat desain statistic keuangan, kasir, serta gudang</t>
  </si>
  <si>
    <t>D. Membuat DFD</t>
  </si>
  <si>
    <t>E. Membuat ERD</t>
  </si>
  <si>
    <t>F. Membuat kamus data</t>
  </si>
  <si>
    <t>J. Membuat procces spesipication</t>
  </si>
  <si>
    <t>H. Membuat design antarmuka admin dan karyawan</t>
  </si>
  <si>
    <t>I. Membuat design pengaturan</t>
  </si>
  <si>
    <t>7. Maintenance</t>
  </si>
  <si>
    <t>8. Administrasi</t>
  </si>
  <si>
    <t>W. Pemeliharaan &amp; perbaikan sistem</t>
  </si>
  <si>
    <t>X. Dokumentasi Maintenence</t>
  </si>
  <si>
    <t>Y. Melakukan administrasi proyek &amp; mendokumentasinya</t>
  </si>
  <si>
    <t>Diagram Pert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</si>
</sst>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0">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b/>
      <sz val="11"/>
      <color theme="1"/>
      <name val="Arial"/>
      <family val="2"/>
      <scheme val="minor"/>
    </font>
    <font>
      <sz val="16"/>
      <color theme="1"/>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7">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9" fillId="12" borderId="20" xfId="0" applyNumberFormat="1" applyFont="1" applyFill="1" applyBorder="1" applyAlignment="1">
      <alignment horizontal="center" vertical="center"/>
    </xf>
    <xf numFmtId="168" fontId="19" fillId="12" borderId="18" xfId="0" applyNumberFormat="1" applyFont="1" applyFill="1" applyBorder="1" applyAlignment="1">
      <alignment horizontal="center" vertical="center"/>
    </xf>
    <xf numFmtId="168"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5" fontId="17"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65" fontId="17" fillId="3" borderId="6" xfId="10" applyFont="1" applyFill="1" applyBorder="1">
      <alignment horizontal="center" vertical="center"/>
    </xf>
    <xf numFmtId="0" fontId="4" fillId="0" borderId="4" xfId="0" applyFont="1" applyBorder="1" applyAlignment="1">
      <alignment vertical="center"/>
    </xf>
    <xf numFmtId="0" fontId="17" fillId="3" borderId="7" xfId="11" applyFont="1" applyFill="1" applyBorder="1" applyAlignment="1">
      <alignment vertical="center"/>
    </xf>
    <xf numFmtId="165" fontId="17" fillId="3" borderId="7" xfId="10" applyFont="1" applyFill="1" applyBorder="1">
      <alignment horizontal="center" vertical="center"/>
    </xf>
    <xf numFmtId="0" fontId="4" fillId="0" borderId="4" xfId="0" applyFont="1" applyBorder="1" applyAlignment="1">
      <alignment horizontal="right" vertical="center"/>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5" fontId="17"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165" fontId="17" fillId="4" borderId="5" xfId="10" applyFont="1" applyFill="1" applyBorder="1">
      <alignment horizontal="center" vertical="center"/>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5" fontId="17"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165" fontId="17" fillId="5" borderId="8" xfId="10" applyFont="1" applyFill="1" applyBorder="1">
      <alignment horizontal="center" vertical="center"/>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165" fontId="17"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7" fillId="10" borderId="9" xfId="11" applyFont="1" applyFill="1" applyBorder="1" applyAlignment="1">
      <alignment vertical="center"/>
    </xf>
    <xf numFmtId="9" fontId="1" fillId="10" borderId="9" xfId="2" applyFont="1" applyFill="1" applyBorder="1" applyAlignment="1">
      <alignment horizontal="center" vertical="center"/>
    </xf>
    <xf numFmtId="165" fontId="17" fillId="10" borderId="9" xfId="10" applyFont="1" applyFill="1" applyBorder="1">
      <alignment horizontal="center"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5"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17" fillId="3" borderId="7" xfId="12" applyFont="1" applyFill="1" applyBorder="1" applyAlignment="1">
      <alignment horizontal="left" vertical="center" wrapText="1" indent="2"/>
    </xf>
    <xf numFmtId="0" fontId="17" fillId="4" borderId="5" xfId="12" applyFont="1" applyFill="1" applyBorder="1" applyAlignment="1">
      <alignment horizontal="left" vertical="center" wrapText="1" indent="2"/>
    </xf>
    <xf numFmtId="0" fontId="28" fillId="0" borderId="0" xfId="0" applyFont="1"/>
    <xf numFmtId="0" fontId="17" fillId="3" borderId="6" xfId="12" applyFont="1" applyFill="1" applyBorder="1" applyAlignment="1">
      <alignment horizontal="left" vertical="center" wrapText="1" indent="2"/>
    </xf>
    <xf numFmtId="0" fontId="21" fillId="7" borderId="0" xfId="0" applyFont="1" applyFill="1" applyAlignment="1">
      <alignment horizontal="left" vertical="center" wrapText="1" indent="1"/>
    </xf>
    <xf numFmtId="0" fontId="21" fillId="8" borderId="0" xfId="0" applyFont="1" applyFill="1" applyAlignment="1">
      <alignment horizontal="left" vertical="center" wrapText="1" indent="1"/>
    </xf>
    <xf numFmtId="0" fontId="17" fillId="5" borderId="8" xfId="12" applyFont="1" applyFill="1" applyBorder="1" applyAlignment="1">
      <alignment horizontal="left" vertical="center" wrapText="1" indent="2"/>
    </xf>
    <xf numFmtId="0" fontId="21" fillId="9" borderId="0" xfId="0" applyFont="1" applyFill="1" applyAlignment="1">
      <alignment horizontal="left" vertical="center" wrapText="1" indent="1"/>
    </xf>
    <xf numFmtId="0" fontId="17" fillId="10" borderId="9" xfId="12" applyFont="1" applyFill="1" applyBorder="1" applyAlignment="1">
      <alignment horizontal="left" vertical="center" wrapText="1" indent="2"/>
    </xf>
    <xf numFmtId="0" fontId="21" fillId="6" borderId="0" xfId="0" applyFont="1" applyFill="1" applyAlignment="1">
      <alignment horizontal="left" vertical="center" wrapText="1" indent="1"/>
    </xf>
    <xf numFmtId="167" fontId="17" fillId="2" borderId="13" xfId="0" applyNumberFormat="1" applyFont="1" applyFill="1" applyBorder="1" applyAlignment="1">
      <alignment horizontal="center" vertical="center" wrapText="1"/>
    </xf>
    <xf numFmtId="167" fontId="17" fillId="2" borderId="19" xfId="0" applyNumberFormat="1" applyFont="1" applyFill="1" applyBorder="1" applyAlignment="1">
      <alignment horizontal="center" vertical="center" wrapText="1"/>
    </xf>
    <xf numFmtId="167" fontId="17" fillId="2" borderId="18" xfId="0" applyNumberFormat="1" applyFont="1" applyFill="1" applyBorder="1" applyAlignment="1">
      <alignment horizontal="center" vertical="center" wrapText="1"/>
    </xf>
    <xf numFmtId="0" fontId="18" fillId="11" borderId="16" xfId="0" applyFont="1" applyFill="1" applyBorder="1" applyAlignment="1">
      <alignment horizontal="center" vertical="center"/>
    </xf>
    <xf numFmtId="0" fontId="4" fillId="2" borderId="21" xfId="0" applyFont="1" applyFill="1" applyBorder="1"/>
    <xf numFmtId="0" fontId="23" fillId="0" borderId="0" xfId="0" applyFont="1" applyAlignment="1">
      <alignment horizontal="left"/>
    </xf>
    <xf numFmtId="0" fontId="24" fillId="0" borderId="0" xfId="0" applyFont="1"/>
    <xf numFmtId="166" fontId="23" fillId="0" borderId="0" xfId="9" applyFont="1" applyBorder="1" applyAlignment="1">
      <alignment horizontal="left"/>
    </xf>
    <xf numFmtId="0" fontId="22" fillId="0" borderId="0" xfId="8" applyFont="1" applyAlignment="1">
      <alignment horizontal="left"/>
    </xf>
    <xf numFmtId="0" fontId="4" fillId="0" borderId="0" xfId="0" applyFont="1"/>
    <xf numFmtId="0" fontId="11" fillId="0" borderId="0" xfId="3" applyAlignment="1">
      <alignment wrapText="1"/>
    </xf>
    <xf numFmtId="0" fontId="18"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8" fillId="11" borderId="16" xfId="0" applyFont="1" applyFill="1" applyBorder="1" applyAlignment="1">
      <alignment vertical="center"/>
    </xf>
    <xf numFmtId="0" fontId="29" fillId="0" borderId="0" xfId="0" applyFo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5">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84"/>
      <tableStyleElement type="headerRow" dxfId="183"/>
      <tableStyleElement type="totalRow" dxfId="182"/>
      <tableStyleElement type="firstColumn" dxfId="181"/>
      <tableStyleElement type="lastColumn" dxfId="180"/>
      <tableStyleElement type="firstRowStripe" dxfId="179"/>
      <tableStyleElement type="secondRowStripe" dxfId="178"/>
      <tableStyleElement type="firstColumnStripe" dxfId="177"/>
      <tableStyleElement type="secondColumnStripe" dxfId="17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471714</xdr:colOff>
      <xdr:row>42</xdr:row>
      <xdr:rowOff>136071</xdr:rowOff>
    </xdr:from>
    <xdr:to>
      <xdr:col>42</xdr:col>
      <xdr:colOff>92158</xdr:colOff>
      <xdr:row>54</xdr:row>
      <xdr:rowOff>27214</xdr:rowOff>
    </xdr:to>
    <xdr:pic>
      <xdr:nvPicPr>
        <xdr:cNvPr id="2" name="Picture 1">
          <a:extLst>
            <a:ext uri="{FF2B5EF4-FFF2-40B4-BE49-F238E27FC236}">
              <a16:creationId xmlns:a16="http://schemas.microsoft.com/office/drawing/2014/main" id="{D5429710-738C-480A-A81E-7EE45C46671A}"/>
            </a:ext>
          </a:extLst>
        </xdr:cNvPr>
        <xdr:cNvPicPr>
          <a:picLocks noChangeAspect="1"/>
        </xdr:cNvPicPr>
      </xdr:nvPicPr>
      <xdr:blipFill>
        <a:blip xmlns:r="http://schemas.openxmlformats.org/officeDocument/2006/relationships" r:embed="rId1"/>
        <a:stretch>
          <a:fillRect/>
        </a:stretch>
      </xdr:blipFill>
      <xdr:spPr>
        <a:xfrm>
          <a:off x="680357" y="16138071"/>
          <a:ext cx="12919158" cy="4463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P49"/>
  <sheetViews>
    <sheetView showGridLines="0" tabSelected="1" showRuler="0" zoomScale="48" zoomScaleNormal="70" zoomScalePageLayoutView="70" workbookViewId="0">
      <selection activeCell="N42" sqref="N42"/>
    </sheetView>
  </sheetViews>
  <sheetFormatPr defaultColWidth="8.75" defaultRowHeight="30" customHeight="1"/>
  <cols>
    <col min="1" max="1" width="2.75" style="10" customWidth="1"/>
    <col min="2" max="2" width="29.7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120" ht="90" customHeight="1">
      <c r="A1" s="11"/>
      <c r="B1" s="74" t="s">
        <v>23</v>
      </c>
      <c r="C1" s="13"/>
      <c r="D1" s="14"/>
      <c r="E1" s="15"/>
      <c r="F1" s="16"/>
      <c r="H1" s="1"/>
      <c r="I1" s="100" t="s">
        <v>20</v>
      </c>
      <c r="J1" s="101"/>
      <c r="K1" s="101"/>
      <c r="L1" s="101"/>
      <c r="M1" s="101"/>
      <c r="N1" s="101"/>
      <c r="O1" s="101"/>
      <c r="P1" s="19"/>
      <c r="Q1" s="99">
        <v>45208</v>
      </c>
      <c r="R1" s="98"/>
      <c r="S1" s="98"/>
      <c r="T1" s="98"/>
      <c r="U1" s="98"/>
      <c r="V1" s="98"/>
      <c r="W1" s="98"/>
      <c r="X1" s="98"/>
      <c r="Y1" s="98"/>
      <c r="Z1" s="98"/>
    </row>
    <row r="2" spans="1:120" ht="30" customHeight="1">
      <c r="B2" s="72" t="s">
        <v>24</v>
      </c>
      <c r="C2" s="73" t="s">
        <v>19</v>
      </c>
      <c r="D2" s="17"/>
      <c r="E2" s="18"/>
      <c r="F2" s="17"/>
      <c r="I2" s="100" t="s">
        <v>21</v>
      </c>
      <c r="J2" s="101"/>
      <c r="K2" s="101"/>
      <c r="L2" s="101"/>
      <c r="M2" s="101"/>
      <c r="N2" s="101"/>
      <c r="O2" s="101"/>
      <c r="P2" s="19"/>
      <c r="Q2" s="97">
        <v>1</v>
      </c>
      <c r="R2" s="98"/>
      <c r="S2" s="98"/>
      <c r="T2" s="98"/>
      <c r="U2" s="98"/>
      <c r="V2" s="98"/>
      <c r="W2" s="98"/>
      <c r="X2" s="98"/>
      <c r="Y2" s="98"/>
      <c r="Z2" s="98"/>
    </row>
    <row r="3" spans="1:120" s="21" customFormat="1" ht="30" customHeight="1">
      <c r="A3" s="10"/>
      <c r="B3" s="20"/>
      <c r="D3" s="22"/>
      <c r="E3" s="23"/>
    </row>
    <row r="4" spans="1:120" s="21" customFormat="1" ht="30" customHeight="1">
      <c r="A4" s="11"/>
      <c r="B4" s="24"/>
      <c r="E4" s="25"/>
      <c r="I4" s="94">
        <f>I5</f>
        <v>45208</v>
      </c>
      <c r="J4" s="92"/>
      <c r="K4" s="92"/>
      <c r="L4" s="92"/>
      <c r="M4" s="92"/>
      <c r="N4" s="92"/>
      <c r="O4" s="92"/>
      <c r="P4" s="92">
        <f>P5</f>
        <v>45215</v>
      </c>
      <c r="Q4" s="92"/>
      <c r="R4" s="92"/>
      <c r="S4" s="92"/>
      <c r="T4" s="92"/>
      <c r="U4" s="92"/>
      <c r="V4" s="92"/>
      <c r="W4" s="92">
        <f>W5</f>
        <v>45222</v>
      </c>
      <c r="X4" s="92"/>
      <c r="Y4" s="92"/>
      <c r="Z4" s="92"/>
      <c r="AA4" s="92"/>
      <c r="AB4" s="92"/>
      <c r="AC4" s="92"/>
      <c r="AD4" s="92">
        <f>AD5</f>
        <v>45229</v>
      </c>
      <c r="AE4" s="92"/>
      <c r="AF4" s="92"/>
      <c r="AG4" s="92"/>
      <c r="AH4" s="92"/>
      <c r="AI4" s="92"/>
      <c r="AJ4" s="92"/>
      <c r="AK4" s="92">
        <f>AK5</f>
        <v>45236</v>
      </c>
      <c r="AL4" s="92"/>
      <c r="AM4" s="92"/>
      <c r="AN4" s="92"/>
      <c r="AO4" s="92"/>
      <c r="AP4" s="92"/>
      <c r="AQ4" s="92"/>
      <c r="AR4" s="92">
        <f>AR5</f>
        <v>45243</v>
      </c>
      <c r="AS4" s="92"/>
      <c r="AT4" s="92"/>
      <c r="AU4" s="92"/>
      <c r="AV4" s="92"/>
      <c r="AW4" s="92"/>
      <c r="AX4" s="92"/>
      <c r="AY4" s="92">
        <f>AY5</f>
        <v>45250</v>
      </c>
      <c r="AZ4" s="92"/>
      <c r="BA4" s="92"/>
      <c r="BB4" s="92"/>
      <c r="BC4" s="92"/>
      <c r="BD4" s="92"/>
      <c r="BE4" s="92"/>
      <c r="BF4" s="92">
        <f>BF5</f>
        <v>45257</v>
      </c>
      <c r="BG4" s="92"/>
      <c r="BH4" s="92"/>
      <c r="BI4" s="92"/>
      <c r="BJ4" s="92"/>
      <c r="BK4" s="92"/>
      <c r="BL4" s="93"/>
      <c r="BM4" s="92">
        <f>BM5</f>
        <v>45264</v>
      </c>
      <c r="BN4" s="92"/>
      <c r="BO4" s="92"/>
      <c r="BP4" s="92"/>
      <c r="BQ4" s="92"/>
      <c r="BR4" s="92"/>
      <c r="BS4" s="93"/>
      <c r="BT4" s="92">
        <f>BT5</f>
        <v>45271</v>
      </c>
      <c r="BU4" s="92"/>
      <c r="BV4" s="92"/>
      <c r="BW4" s="92"/>
      <c r="BX4" s="92"/>
      <c r="BY4" s="92"/>
      <c r="BZ4" s="93"/>
      <c r="CA4" s="92">
        <f>CA5</f>
        <v>45278</v>
      </c>
      <c r="CB4" s="92"/>
      <c r="CC4" s="92"/>
      <c r="CD4" s="92"/>
      <c r="CE4" s="92"/>
      <c r="CF4" s="92"/>
      <c r="CG4" s="93"/>
      <c r="CH4" s="92">
        <f>CH5</f>
        <v>45285</v>
      </c>
      <c r="CI4" s="92"/>
      <c r="CJ4" s="92"/>
      <c r="CK4" s="92"/>
      <c r="CL4" s="92"/>
      <c r="CM4" s="92"/>
      <c r="CN4" s="93"/>
      <c r="CO4" s="92">
        <f>CO5</f>
        <v>45292</v>
      </c>
      <c r="CP4" s="92"/>
      <c r="CQ4" s="92"/>
      <c r="CR4" s="92"/>
      <c r="CS4" s="92"/>
      <c r="CT4" s="92"/>
      <c r="CU4" s="93"/>
      <c r="CV4" s="92">
        <f>CV5</f>
        <v>45299</v>
      </c>
      <c r="CW4" s="92"/>
      <c r="CX4" s="92"/>
      <c r="CY4" s="92"/>
      <c r="CZ4" s="92"/>
      <c r="DA4" s="92"/>
      <c r="DB4" s="93"/>
      <c r="DC4" s="92">
        <f>DC5</f>
        <v>45306</v>
      </c>
      <c r="DD4" s="92"/>
      <c r="DE4" s="92"/>
      <c r="DF4" s="92"/>
      <c r="DG4" s="92"/>
      <c r="DH4" s="92"/>
      <c r="DI4" s="93"/>
      <c r="DJ4" s="92">
        <f>DJ5</f>
        <v>45313</v>
      </c>
      <c r="DK4" s="92"/>
      <c r="DL4" s="92"/>
      <c r="DM4" s="92"/>
      <c r="DN4" s="92"/>
      <c r="DO4" s="92"/>
      <c r="DP4" s="93"/>
    </row>
    <row r="5" spans="1:120" s="21" customFormat="1" ht="15" customHeight="1">
      <c r="A5" s="102"/>
      <c r="B5" s="103" t="s">
        <v>4</v>
      </c>
      <c r="C5" s="105" t="s">
        <v>22</v>
      </c>
      <c r="D5" s="95" t="s">
        <v>0</v>
      </c>
      <c r="E5" s="95" t="s">
        <v>2</v>
      </c>
      <c r="F5" s="95" t="s">
        <v>3</v>
      </c>
      <c r="I5" s="26">
        <f>Project_Start-WEEKDAY(Project_Start,1)+2+7*(Display_Week-1)</f>
        <v>45208</v>
      </c>
      <c r="J5" s="26">
        <f>I5+1</f>
        <v>45209</v>
      </c>
      <c r="K5" s="26">
        <f t="shared" ref="K5:AX5" si="0">J5+1</f>
        <v>45210</v>
      </c>
      <c r="L5" s="26">
        <f t="shared" si="0"/>
        <v>45211</v>
      </c>
      <c r="M5" s="26">
        <f t="shared" si="0"/>
        <v>45212</v>
      </c>
      <c r="N5" s="26">
        <f t="shared" si="0"/>
        <v>45213</v>
      </c>
      <c r="O5" s="27">
        <f t="shared" si="0"/>
        <v>45214</v>
      </c>
      <c r="P5" s="28">
        <f>O5+1</f>
        <v>45215</v>
      </c>
      <c r="Q5" s="26">
        <f>P5+1</f>
        <v>45216</v>
      </c>
      <c r="R5" s="26">
        <f t="shared" si="0"/>
        <v>45217</v>
      </c>
      <c r="S5" s="26">
        <f t="shared" si="0"/>
        <v>45218</v>
      </c>
      <c r="T5" s="26">
        <f t="shared" si="0"/>
        <v>45219</v>
      </c>
      <c r="U5" s="26">
        <f t="shared" si="0"/>
        <v>45220</v>
      </c>
      <c r="V5" s="27">
        <f t="shared" si="0"/>
        <v>45221</v>
      </c>
      <c r="W5" s="28">
        <f>V5+1</f>
        <v>45222</v>
      </c>
      <c r="X5" s="26">
        <f>W5+1</f>
        <v>45223</v>
      </c>
      <c r="Y5" s="26">
        <f t="shared" si="0"/>
        <v>45224</v>
      </c>
      <c r="Z5" s="26">
        <f t="shared" si="0"/>
        <v>45225</v>
      </c>
      <c r="AA5" s="26">
        <f t="shared" si="0"/>
        <v>45226</v>
      </c>
      <c r="AB5" s="26">
        <f t="shared" si="0"/>
        <v>45227</v>
      </c>
      <c r="AC5" s="27">
        <f t="shared" si="0"/>
        <v>45228</v>
      </c>
      <c r="AD5" s="28">
        <f>AC5+1</f>
        <v>45229</v>
      </c>
      <c r="AE5" s="26">
        <f>AD5+1</f>
        <v>45230</v>
      </c>
      <c r="AF5" s="26">
        <f t="shared" si="0"/>
        <v>45231</v>
      </c>
      <c r="AG5" s="26">
        <f t="shared" si="0"/>
        <v>45232</v>
      </c>
      <c r="AH5" s="26">
        <f t="shared" si="0"/>
        <v>45233</v>
      </c>
      <c r="AI5" s="26">
        <f t="shared" si="0"/>
        <v>45234</v>
      </c>
      <c r="AJ5" s="27">
        <f t="shared" si="0"/>
        <v>45235</v>
      </c>
      <c r="AK5" s="28">
        <f>AJ5+1</f>
        <v>45236</v>
      </c>
      <c r="AL5" s="26">
        <f>AK5+1</f>
        <v>45237</v>
      </c>
      <c r="AM5" s="26">
        <f t="shared" si="0"/>
        <v>45238</v>
      </c>
      <c r="AN5" s="26">
        <f t="shared" si="0"/>
        <v>45239</v>
      </c>
      <c r="AO5" s="26">
        <f t="shared" si="0"/>
        <v>45240</v>
      </c>
      <c r="AP5" s="26">
        <f t="shared" si="0"/>
        <v>45241</v>
      </c>
      <c r="AQ5" s="27">
        <f t="shared" si="0"/>
        <v>45242</v>
      </c>
      <c r="AR5" s="28">
        <f>AQ5+1</f>
        <v>45243</v>
      </c>
      <c r="AS5" s="26">
        <f>AR5+1</f>
        <v>45244</v>
      </c>
      <c r="AT5" s="26">
        <f t="shared" si="0"/>
        <v>45245</v>
      </c>
      <c r="AU5" s="26">
        <f t="shared" si="0"/>
        <v>45246</v>
      </c>
      <c r="AV5" s="26">
        <f t="shared" si="0"/>
        <v>45247</v>
      </c>
      <c r="AW5" s="26">
        <f t="shared" si="0"/>
        <v>45248</v>
      </c>
      <c r="AX5" s="27">
        <f t="shared" si="0"/>
        <v>45249</v>
      </c>
      <c r="AY5" s="28">
        <f>AX5+1</f>
        <v>45250</v>
      </c>
      <c r="AZ5" s="26">
        <f>AY5+1</f>
        <v>45251</v>
      </c>
      <c r="BA5" s="26">
        <f t="shared" ref="BA5:BE5" si="1">AZ5+1</f>
        <v>45252</v>
      </c>
      <c r="BB5" s="26">
        <f t="shared" si="1"/>
        <v>45253</v>
      </c>
      <c r="BC5" s="26">
        <f t="shared" si="1"/>
        <v>45254</v>
      </c>
      <c r="BD5" s="26">
        <f t="shared" si="1"/>
        <v>45255</v>
      </c>
      <c r="BE5" s="27">
        <f t="shared" si="1"/>
        <v>45256</v>
      </c>
      <c r="BF5" s="28">
        <f>BE5+1</f>
        <v>45257</v>
      </c>
      <c r="BG5" s="26">
        <f>BF5+1</f>
        <v>45258</v>
      </c>
      <c r="BH5" s="26">
        <f t="shared" ref="BH5:BL5" si="2">BG5+1</f>
        <v>45259</v>
      </c>
      <c r="BI5" s="26">
        <f t="shared" si="2"/>
        <v>45260</v>
      </c>
      <c r="BJ5" s="26">
        <f t="shared" si="2"/>
        <v>45261</v>
      </c>
      <c r="BK5" s="26">
        <f t="shared" si="2"/>
        <v>45262</v>
      </c>
      <c r="BL5" s="26">
        <f t="shared" si="2"/>
        <v>45263</v>
      </c>
      <c r="BM5" s="28">
        <f>BL5+1</f>
        <v>45264</v>
      </c>
      <c r="BN5" s="26">
        <f>BM5+1</f>
        <v>45265</v>
      </c>
      <c r="BO5" s="26">
        <f t="shared" ref="BO5" si="3">BN5+1</f>
        <v>45266</v>
      </c>
      <c r="BP5" s="26">
        <f t="shared" ref="BP5" si="4">BO5+1</f>
        <v>45267</v>
      </c>
      <c r="BQ5" s="26">
        <f t="shared" ref="BQ5" si="5">BP5+1</f>
        <v>45268</v>
      </c>
      <c r="BR5" s="26">
        <f t="shared" ref="BR5" si="6">BQ5+1</f>
        <v>45269</v>
      </c>
      <c r="BS5" s="26">
        <f t="shared" ref="BS5" si="7">BR5+1</f>
        <v>45270</v>
      </c>
      <c r="BT5" s="28">
        <f>BS5+1</f>
        <v>45271</v>
      </c>
      <c r="BU5" s="26">
        <f>BT5+1</f>
        <v>45272</v>
      </c>
      <c r="BV5" s="26">
        <f t="shared" ref="BV5" si="8">BU5+1</f>
        <v>45273</v>
      </c>
      <c r="BW5" s="26">
        <f t="shared" ref="BW5" si="9">BV5+1</f>
        <v>45274</v>
      </c>
      <c r="BX5" s="26">
        <f t="shared" ref="BX5" si="10">BW5+1</f>
        <v>45275</v>
      </c>
      <c r="BY5" s="26">
        <f t="shared" ref="BY5" si="11">BX5+1</f>
        <v>45276</v>
      </c>
      <c r="BZ5" s="26">
        <f t="shared" ref="BZ5" si="12">BY5+1</f>
        <v>45277</v>
      </c>
      <c r="CA5" s="28">
        <f>BZ5+1</f>
        <v>45278</v>
      </c>
      <c r="CB5" s="26">
        <f>CA5+1</f>
        <v>45279</v>
      </c>
      <c r="CC5" s="26">
        <f t="shared" ref="CC5" si="13">CB5+1</f>
        <v>45280</v>
      </c>
      <c r="CD5" s="26">
        <f t="shared" ref="CD5" si="14">CC5+1</f>
        <v>45281</v>
      </c>
      <c r="CE5" s="26">
        <f t="shared" ref="CE5" si="15">CD5+1</f>
        <v>45282</v>
      </c>
      <c r="CF5" s="26">
        <f t="shared" ref="CF5" si="16">CE5+1</f>
        <v>45283</v>
      </c>
      <c r="CG5" s="26">
        <f t="shared" ref="CG5" si="17">CF5+1</f>
        <v>45284</v>
      </c>
      <c r="CH5" s="28">
        <f>CG5+1</f>
        <v>45285</v>
      </c>
      <c r="CI5" s="26">
        <f>CH5+1</f>
        <v>45286</v>
      </c>
      <c r="CJ5" s="26">
        <f t="shared" ref="CJ5" si="18">CI5+1</f>
        <v>45287</v>
      </c>
      <c r="CK5" s="26">
        <f t="shared" ref="CK5" si="19">CJ5+1</f>
        <v>45288</v>
      </c>
      <c r="CL5" s="26">
        <f t="shared" ref="CL5" si="20">CK5+1</f>
        <v>45289</v>
      </c>
      <c r="CM5" s="26">
        <f t="shared" ref="CM5" si="21">CL5+1</f>
        <v>45290</v>
      </c>
      <c r="CN5" s="26">
        <f t="shared" ref="CN5" si="22">CM5+1</f>
        <v>45291</v>
      </c>
      <c r="CO5" s="28">
        <f>CN5+1</f>
        <v>45292</v>
      </c>
      <c r="CP5" s="26">
        <f>CO5+1</f>
        <v>45293</v>
      </c>
      <c r="CQ5" s="26">
        <f t="shared" ref="CQ5" si="23">CP5+1</f>
        <v>45294</v>
      </c>
      <c r="CR5" s="26">
        <f t="shared" ref="CR5" si="24">CQ5+1</f>
        <v>45295</v>
      </c>
      <c r="CS5" s="26">
        <f t="shared" ref="CS5" si="25">CR5+1</f>
        <v>45296</v>
      </c>
      <c r="CT5" s="26">
        <f t="shared" ref="CT5" si="26">CS5+1</f>
        <v>45297</v>
      </c>
      <c r="CU5" s="26">
        <f t="shared" ref="CU5" si="27">CT5+1</f>
        <v>45298</v>
      </c>
      <c r="CV5" s="28">
        <f>CU5+1</f>
        <v>45299</v>
      </c>
      <c r="CW5" s="26">
        <f>CV5+1</f>
        <v>45300</v>
      </c>
      <c r="CX5" s="26">
        <f t="shared" ref="CX5" si="28">CW5+1</f>
        <v>45301</v>
      </c>
      <c r="CY5" s="26">
        <f t="shared" ref="CY5" si="29">CX5+1</f>
        <v>45302</v>
      </c>
      <c r="CZ5" s="26">
        <f t="shared" ref="CZ5" si="30">CY5+1</f>
        <v>45303</v>
      </c>
      <c r="DA5" s="26">
        <f t="shared" ref="DA5" si="31">CZ5+1</f>
        <v>45304</v>
      </c>
      <c r="DB5" s="26">
        <f t="shared" ref="DB5" si="32">DA5+1</f>
        <v>45305</v>
      </c>
      <c r="DC5" s="28">
        <f>DB5+1</f>
        <v>45306</v>
      </c>
      <c r="DD5" s="26">
        <f>DC5+1</f>
        <v>45307</v>
      </c>
      <c r="DE5" s="26">
        <f t="shared" ref="DE5" si="33">DD5+1</f>
        <v>45308</v>
      </c>
      <c r="DF5" s="26">
        <f t="shared" ref="DF5" si="34">DE5+1</f>
        <v>45309</v>
      </c>
      <c r="DG5" s="26">
        <f t="shared" ref="DG5" si="35">DF5+1</f>
        <v>45310</v>
      </c>
      <c r="DH5" s="26">
        <f t="shared" ref="DH5" si="36">DG5+1</f>
        <v>45311</v>
      </c>
      <c r="DI5" s="26">
        <f t="shared" ref="DI5" si="37">DH5+1</f>
        <v>45312</v>
      </c>
      <c r="DJ5" s="28">
        <f>DI5+1</f>
        <v>45313</v>
      </c>
      <c r="DK5" s="26">
        <f>DJ5+1</f>
        <v>45314</v>
      </c>
      <c r="DL5" s="26">
        <f t="shared" ref="DL5" si="38">DK5+1</f>
        <v>45315</v>
      </c>
      <c r="DM5" s="26">
        <f t="shared" ref="DM5" si="39">DL5+1</f>
        <v>45316</v>
      </c>
      <c r="DN5" s="26">
        <f t="shared" ref="DN5" si="40">DM5+1</f>
        <v>45317</v>
      </c>
      <c r="DO5" s="26">
        <f t="shared" ref="DO5" si="41">DN5+1</f>
        <v>45318</v>
      </c>
      <c r="DP5" s="26">
        <f t="shared" ref="DP5" si="42">DO5+1</f>
        <v>45319</v>
      </c>
    </row>
    <row r="6" spans="1:120" s="21" customFormat="1" ht="15" customHeight="1" thickBot="1">
      <c r="A6" s="102"/>
      <c r="B6" s="104"/>
      <c r="C6" s="96"/>
      <c r="D6" s="96"/>
      <c r="E6" s="96"/>
      <c r="F6" s="96"/>
      <c r="I6" s="29" t="str">
        <f t="shared" ref="I6:AN6" si="43">LEFT(TEXT(I5,"ddd"),1)</f>
        <v>M</v>
      </c>
      <c r="J6" s="30" t="str">
        <f t="shared" si="43"/>
        <v>T</v>
      </c>
      <c r="K6" s="30" t="str">
        <f t="shared" si="43"/>
        <v>W</v>
      </c>
      <c r="L6" s="30" t="str">
        <f t="shared" si="43"/>
        <v>T</v>
      </c>
      <c r="M6" s="30" t="str">
        <f t="shared" si="43"/>
        <v>F</v>
      </c>
      <c r="N6" s="30" t="str">
        <f t="shared" si="43"/>
        <v>S</v>
      </c>
      <c r="O6" s="30" t="str">
        <f t="shared" si="43"/>
        <v>S</v>
      </c>
      <c r="P6" s="30" t="str">
        <f t="shared" si="43"/>
        <v>M</v>
      </c>
      <c r="Q6" s="30" t="str">
        <f t="shared" si="43"/>
        <v>T</v>
      </c>
      <c r="R6" s="30" t="str">
        <f t="shared" si="43"/>
        <v>W</v>
      </c>
      <c r="S6" s="30" t="str">
        <f t="shared" si="43"/>
        <v>T</v>
      </c>
      <c r="T6" s="30" t="str">
        <f t="shared" si="43"/>
        <v>F</v>
      </c>
      <c r="U6" s="30" t="str">
        <f t="shared" si="43"/>
        <v>S</v>
      </c>
      <c r="V6" s="30" t="str">
        <f t="shared" si="43"/>
        <v>S</v>
      </c>
      <c r="W6" s="30" t="str">
        <f t="shared" si="43"/>
        <v>M</v>
      </c>
      <c r="X6" s="30" t="str">
        <f t="shared" si="43"/>
        <v>T</v>
      </c>
      <c r="Y6" s="30" t="str">
        <f t="shared" si="43"/>
        <v>W</v>
      </c>
      <c r="Z6" s="30" t="str">
        <f t="shared" si="43"/>
        <v>T</v>
      </c>
      <c r="AA6" s="30" t="str">
        <f t="shared" si="43"/>
        <v>F</v>
      </c>
      <c r="AB6" s="30" t="str">
        <f t="shared" si="43"/>
        <v>S</v>
      </c>
      <c r="AC6" s="30" t="str">
        <f t="shared" si="43"/>
        <v>S</v>
      </c>
      <c r="AD6" s="30" t="str">
        <f t="shared" si="43"/>
        <v>M</v>
      </c>
      <c r="AE6" s="30" t="str">
        <f t="shared" si="43"/>
        <v>T</v>
      </c>
      <c r="AF6" s="30" t="str">
        <f t="shared" si="43"/>
        <v>W</v>
      </c>
      <c r="AG6" s="30" t="str">
        <f t="shared" si="43"/>
        <v>T</v>
      </c>
      <c r="AH6" s="30" t="str">
        <f t="shared" si="43"/>
        <v>F</v>
      </c>
      <c r="AI6" s="30" t="str">
        <f t="shared" si="43"/>
        <v>S</v>
      </c>
      <c r="AJ6" s="30" t="str">
        <f t="shared" si="43"/>
        <v>S</v>
      </c>
      <c r="AK6" s="30" t="str">
        <f t="shared" si="43"/>
        <v>M</v>
      </c>
      <c r="AL6" s="30" t="str">
        <f t="shared" si="43"/>
        <v>T</v>
      </c>
      <c r="AM6" s="30" t="str">
        <f t="shared" si="43"/>
        <v>W</v>
      </c>
      <c r="AN6" s="30" t="str">
        <f t="shared" si="43"/>
        <v>T</v>
      </c>
      <c r="AO6" s="30" t="str">
        <f t="shared" ref="AO6:BL6" si="44">LEFT(TEXT(AO5,"ddd"),1)</f>
        <v>F</v>
      </c>
      <c r="AP6" s="30" t="str">
        <f t="shared" si="44"/>
        <v>S</v>
      </c>
      <c r="AQ6" s="30" t="str">
        <f t="shared" si="44"/>
        <v>S</v>
      </c>
      <c r="AR6" s="30" t="str">
        <f t="shared" si="44"/>
        <v>M</v>
      </c>
      <c r="AS6" s="30" t="str">
        <f t="shared" si="44"/>
        <v>T</v>
      </c>
      <c r="AT6" s="30" t="str">
        <f t="shared" si="44"/>
        <v>W</v>
      </c>
      <c r="AU6" s="30" t="str">
        <f t="shared" si="44"/>
        <v>T</v>
      </c>
      <c r="AV6" s="30" t="str">
        <f t="shared" si="44"/>
        <v>F</v>
      </c>
      <c r="AW6" s="30" t="str">
        <f t="shared" si="44"/>
        <v>S</v>
      </c>
      <c r="AX6" s="30" t="str">
        <f t="shared" si="44"/>
        <v>S</v>
      </c>
      <c r="AY6" s="30" t="str">
        <f t="shared" si="44"/>
        <v>M</v>
      </c>
      <c r="AZ6" s="30" t="str">
        <f t="shared" si="44"/>
        <v>T</v>
      </c>
      <c r="BA6" s="30" t="str">
        <f t="shared" si="44"/>
        <v>W</v>
      </c>
      <c r="BB6" s="30" t="str">
        <f t="shared" si="44"/>
        <v>T</v>
      </c>
      <c r="BC6" s="30" t="str">
        <f t="shared" si="44"/>
        <v>F</v>
      </c>
      <c r="BD6" s="30" t="str">
        <f t="shared" si="44"/>
        <v>S</v>
      </c>
      <c r="BE6" s="30" t="str">
        <f t="shared" si="44"/>
        <v>S</v>
      </c>
      <c r="BF6" s="30" t="str">
        <f t="shared" si="44"/>
        <v>M</v>
      </c>
      <c r="BG6" s="30" t="str">
        <f t="shared" si="44"/>
        <v>T</v>
      </c>
      <c r="BH6" s="30" t="str">
        <f t="shared" si="44"/>
        <v>W</v>
      </c>
      <c r="BI6" s="30" t="str">
        <f t="shared" si="44"/>
        <v>T</v>
      </c>
      <c r="BJ6" s="30" t="str">
        <f t="shared" si="44"/>
        <v>F</v>
      </c>
      <c r="BK6" s="30" t="str">
        <f t="shared" si="44"/>
        <v>S</v>
      </c>
      <c r="BL6" s="31" t="str">
        <f t="shared" si="44"/>
        <v>S</v>
      </c>
      <c r="BM6" s="30" t="str">
        <f t="shared" ref="BM6:DB6" si="45">LEFT(TEXT(BM5,"ddd"),1)</f>
        <v>M</v>
      </c>
      <c r="BN6" s="30" t="str">
        <f t="shared" si="45"/>
        <v>T</v>
      </c>
      <c r="BO6" s="30" t="str">
        <f t="shared" si="45"/>
        <v>W</v>
      </c>
      <c r="BP6" s="30" t="str">
        <f t="shared" si="45"/>
        <v>T</v>
      </c>
      <c r="BQ6" s="30" t="str">
        <f t="shared" si="45"/>
        <v>F</v>
      </c>
      <c r="BR6" s="30" t="str">
        <f t="shared" si="45"/>
        <v>S</v>
      </c>
      <c r="BS6" s="31" t="str">
        <f t="shared" si="45"/>
        <v>S</v>
      </c>
      <c r="BT6" s="30" t="str">
        <f t="shared" si="45"/>
        <v>M</v>
      </c>
      <c r="BU6" s="30" t="str">
        <f t="shared" si="45"/>
        <v>T</v>
      </c>
      <c r="BV6" s="30" t="str">
        <f t="shared" si="45"/>
        <v>W</v>
      </c>
      <c r="BW6" s="30" t="str">
        <f t="shared" si="45"/>
        <v>T</v>
      </c>
      <c r="BX6" s="30" t="str">
        <f t="shared" si="45"/>
        <v>F</v>
      </c>
      <c r="BY6" s="30" t="str">
        <f t="shared" si="45"/>
        <v>S</v>
      </c>
      <c r="BZ6" s="31" t="str">
        <f t="shared" si="45"/>
        <v>S</v>
      </c>
      <c r="CA6" s="30" t="str">
        <f t="shared" si="45"/>
        <v>M</v>
      </c>
      <c r="CB6" s="30" t="str">
        <f t="shared" si="45"/>
        <v>T</v>
      </c>
      <c r="CC6" s="30" t="str">
        <f t="shared" si="45"/>
        <v>W</v>
      </c>
      <c r="CD6" s="30" t="str">
        <f t="shared" si="45"/>
        <v>T</v>
      </c>
      <c r="CE6" s="30" t="str">
        <f t="shared" si="45"/>
        <v>F</v>
      </c>
      <c r="CF6" s="30" t="str">
        <f t="shared" si="45"/>
        <v>S</v>
      </c>
      <c r="CG6" s="31" t="str">
        <f t="shared" si="45"/>
        <v>S</v>
      </c>
      <c r="CH6" s="30" t="str">
        <f t="shared" si="45"/>
        <v>M</v>
      </c>
      <c r="CI6" s="30" t="str">
        <f t="shared" si="45"/>
        <v>T</v>
      </c>
      <c r="CJ6" s="30" t="str">
        <f t="shared" si="45"/>
        <v>W</v>
      </c>
      <c r="CK6" s="30" t="str">
        <f t="shared" si="45"/>
        <v>T</v>
      </c>
      <c r="CL6" s="30" t="str">
        <f t="shared" si="45"/>
        <v>F</v>
      </c>
      <c r="CM6" s="30" t="str">
        <f t="shared" si="45"/>
        <v>S</v>
      </c>
      <c r="CN6" s="31" t="str">
        <f t="shared" si="45"/>
        <v>S</v>
      </c>
      <c r="CO6" s="30" t="str">
        <f t="shared" si="45"/>
        <v>M</v>
      </c>
      <c r="CP6" s="30" t="str">
        <f t="shared" si="45"/>
        <v>T</v>
      </c>
      <c r="CQ6" s="30" t="str">
        <f t="shared" si="45"/>
        <v>W</v>
      </c>
      <c r="CR6" s="30" t="str">
        <f t="shared" si="45"/>
        <v>T</v>
      </c>
      <c r="CS6" s="30" t="str">
        <f t="shared" si="45"/>
        <v>F</v>
      </c>
      <c r="CT6" s="30" t="str">
        <f t="shared" si="45"/>
        <v>S</v>
      </c>
      <c r="CU6" s="31" t="str">
        <f t="shared" si="45"/>
        <v>S</v>
      </c>
      <c r="CV6" s="30" t="str">
        <f t="shared" si="45"/>
        <v>M</v>
      </c>
      <c r="CW6" s="30" t="str">
        <f t="shared" si="45"/>
        <v>T</v>
      </c>
      <c r="CX6" s="30" t="str">
        <f t="shared" si="45"/>
        <v>W</v>
      </c>
      <c r="CY6" s="30" t="str">
        <f t="shared" si="45"/>
        <v>T</v>
      </c>
      <c r="CZ6" s="30" t="str">
        <f t="shared" si="45"/>
        <v>F</v>
      </c>
      <c r="DA6" s="30" t="str">
        <f t="shared" si="45"/>
        <v>S</v>
      </c>
      <c r="DB6" s="31" t="str">
        <f t="shared" si="45"/>
        <v>S</v>
      </c>
      <c r="DC6" s="30" t="str">
        <f t="shared" ref="DC6:DP6" si="46">LEFT(TEXT(DC5,"ddd"),1)</f>
        <v>M</v>
      </c>
      <c r="DD6" s="30" t="str">
        <f t="shared" si="46"/>
        <v>T</v>
      </c>
      <c r="DE6" s="30" t="str">
        <f t="shared" si="46"/>
        <v>W</v>
      </c>
      <c r="DF6" s="30" t="str">
        <f t="shared" si="46"/>
        <v>T</v>
      </c>
      <c r="DG6" s="30" t="str">
        <f t="shared" si="46"/>
        <v>F</v>
      </c>
      <c r="DH6" s="30" t="str">
        <f t="shared" si="46"/>
        <v>S</v>
      </c>
      <c r="DI6" s="31" t="str">
        <f t="shared" si="46"/>
        <v>S</v>
      </c>
      <c r="DJ6" s="30" t="str">
        <f t="shared" si="46"/>
        <v>M</v>
      </c>
      <c r="DK6" s="30" t="str">
        <f t="shared" si="46"/>
        <v>T</v>
      </c>
      <c r="DL6" s="30" t="str">
        <f t="shared" si="46"/>
        <v>W</v>
      </c>
      <c r="DM6" s="30" t="str">
        <f t="shared" si="46"/>
        <v>T</v>
      </c>
      <c r="DN6" s="30" t="str">
        <f t="shared" si="46"/>
        <v>F</v>
      </c>
      <c r="DO6" s="30" t="str">
        <f t="shared" si="46"/>
        <v>S</v>
      </c>
      <c r="DP6" s="31" t="str">
        <f t="shared" si="46"/>
        <v>S</v>
      </c>
    </row>
    <row r="7" spans="1:120" s="21" customFormat="1" ht="30" hidden="1" customHeight="1" thickBot="1">
      <c r="A7" s="10" t="s">
        <v>18</v>
      </c>
      <c r="B7" s="32"/>
      <c r="C7" s="33"/>
      <c r="D7" s="32"/>
      <c r="E7" s="32"/>
      <c r="F7" s="32"/>
      <c r="H7" s="21"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row>
    <row r="8" spans="1:120" s="41" customFormat="1" ht="30" customHeight="1" thickBot="1">
      <c r="A8" s="11"/>
      <c r="B8" s="35" t="s">
        <v>26</v>
      </c>
      <c r="C8" s="36"/>
      <c r="D8" s="37"/>
      <c r="E8" s="38"/>
      <c r="F8" s="39"/>
      <c r="G8" s="12"/>
      <c r="H8" s="3" t="str">
        <f t="shared" ref="H8:H40" si="47">IF(OR(ISBLANK(task_start),ISBLANK(task_end)),"",task_end-task_start+1)</f>
        <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row>
    <row r="9" spans="1:120" s="41" customFormat="1" ht="30" customHeight="1" thickBot="1">
      <c r="A9" s="11"/>
      <c r="B9" s="85" t="s">
        <v>31</v>
      </c>
      <c r="C9" s="42"/>
      <c r="D9" s="43">
        <v>0</v>
      </c>
      <c r="E9" s="44">
        <f>Project_Start</f>
        <v>45208</v>
      </c>
      <c r="F9" s="44">
        <f>E9</f>
        <v>45208</v>
      </c>
      <c r="G9" s="12"/>
      <c r="H9" s="3">
        <f t="shared" si="47"/>
        <v>1</v>
      </c>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c r="BO9" s="45"/>
      <c r="BP9" s="45"/>
      <c r="BQ9" s="45"/>
      <c r="BR9" s="45"/>
      <c r="BS9" s="45"/>
      <c r="BT9" s="45"/>
      <c r="BU9" s="45"/>
      <c r="BV9" s="45"/>
      <c r="BW9" s="45"/>
      <c r="BX9" s="45"/>
      <c r="BY9" s="45"/>
      <c r="BZ9" s="45"/>
      <c r="CA9" s="45"/>
      <c r="CB9" s="45"/>
      <c r="CC9" s="45"/>
      <c r="CD9" s="45"/>
      <c r="CE9" s="45"/>
      <c r="CF9" s="45"/>
      <c r="CG9" s="45"/>
      <c r="CH9" s="45"/>
      <c r="CI9" s="45"/>
      <c r="CJ9" s="45"/>
      <c r="CK9" s="45"/>
      <c r="CL9" s="45"/>
      <c r="CM9" s="45"/>
      <c r="CN9" s="45"/>
      <c r="CO9" s="45"/>
      <c r="CP9" s="45"/>
      <c r="CQ9" s="45"/>
      <c r="CR9" s="45"/>
      <c r="CS9" s="45"/>
      <c r="CT9" s="45"/>
      <c r="CU9" s="45"/>
      <c r="CV9" s="45"/>
      <c r="CW9" s="45"/>
      <c r="CX9" s="45"/>
      <c r="CY9" s="45"/>
      <c r="CZ9" s="45"/>
      <c r="DA9" s="45"/>
      <c r="DB9" s="45"/>
      <c r="DC9" s="45"/>
      <c r="DD9" s="45"/>
      <c r="DE9" s="45"/>
      <c r="DF9" s="45"/>
      <c r="DG9" s="45"/>
      <c r="DH9" s="45"/>
      <c r="DI9" s="45"/>
      <c r="DJ9" s="45"/>
      <c r="DK9" s="45"/>
      <c r="DL9" s="45"/>
      <c r="DM9" s="45"/>
      <c r="DN9" s="45"/>
      <c r="DO9" s="45"/>
      <c r="DP9" s="45"/>
    </row>
    <row r="10" spans="1:120" s="41" customFormat="1" ht="30" customHeight="1" thickBot="1">
      <c r="A10" s="11"/>
      <c r="B10" s="82" t="s">
        <v>32</v>
      </c>
      <c r="C10" s="46"/>
      <c r="D10" s="43">
        <v>0</v>
      </c>
      <c r="E10" s="47">
        <f>F9+1</f>
        <v>45209</v>
      </c>
      <c r="F10" s="47">
        <f>E10+1</f>
        <v>45210</v>
      </c>
      <c r="G10" s="12"/>
      <c r="H10" s="3">
        <f t="shared" si="47"/>
        <v>2</v>
      </c>
      <c r="I10" s="45"/>
      <c r="J10" s="45"/>
      <c r="K10" s="45"/>
      <c r="L10" s="45"/>
      <c r="M10" s="45"/>
      <c r="N10" s="45"/>
      <c r="O10" s="45"/>
      <c r="P10" s="45"/>
      <c r="Q10" s="45"/>
      <c r="R10" s="45"/>
      <c r="S10" s="45"/>
      <c r="T10" s="45"/>
      <c r="U10" s="48"/>
      <c r="V10" s="48"/>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c r="BN10" s="45"/>
      <c r="BO10" s="45"/>
      <c r="BP10" s="45"/>
      <c r="BQ10" s="45"/>
      <c r="BR10" s="45"/>
      <c r="BS10" s="45"/>
      <c r="BT10" s="45"/>
      <c r="BU10" s="45"/>
      <c r="BV10" s="45"/>
      <c r="BW10" s="45"/>
      <c r="BX10" s="45"/>
      <c r="BY10" s="45"/>
      <c r="BZ10" s="45"/>
      <c r="CA10" s="45"/>
      <c r="CB10" s="45"/>
      <c r="CC10" s="45"/>
      <c r="CD10" s="45"/>
      <c r="CE10" s="45"/>
      <c r="CF10" s="45"/>
      <c r="CG10" s="45"/>
      <c r="CH10" s="45"/>
      <c r="CI10" s="45"/>
      <c r="CJ10" s="45"/>
      <c r="CK10" s="45"/>
      <c r="CL10" s="45"/>
      <c r="CM10" s="45"/>
      <c r="CN10" s="45"/>
      <c r="CO10" s="45"/>
      <c r="CP10" s="45"/>
      <c r="CQ10" s="45"/>
      <c r="CR10" s="45"/>
      <c r="CS10" s="45"/>
      <c r="CT10" s="45"/>
      <c r="CU10" s="45"/>
      <c r="CV10" s="45"/>
      <c r="CW10" s="45"/>
      <c r="CX10" s="45"/>
      <c r="CY10" s="45"/>
      <c r="CZ10" s="45"/>
      <c r="DA10" s="45"/>
      <c r="DB10" s="45"/>
      <c r="DC10" s="45"/>
      <c r="DD10" s="45"/>
      <c r="DE10" s="45"/>
      <c r="DF10" s="45"/>
      <c r="DG10" s="45"/>
      <c r="DH10" s="45"/>
      <c r="DI10" s="45"/>
      <c r="DJ10" s="45"/>
      <c r="DK10" s="45"/>
      <c r="DL10" s="45"/>
      <c r="DM10" s="45"/>
      <c r="DN10" s="45"/>
      <c r="DO10" s="45"/>
      <c r="DP10" s="45"/>
    </row>
    <row r="11" spans="1:120" s="41" customFormat="1" ht="30" customHeight="1" thickBot="1">
      <c r="A11" s="10"/>
      <c r="B11" s="82" t="s">
        <v>33</v>
      </c>
      <c r="C11" s="46"/>
      <c r="D11" s="43">
        <v>0</v>
      </c>
      <c r="E11" s="47">
        <f>F10+1</f>
        <v>45211</v>
      </c>
      <c r="F11" s="47">
        <f>E11</f>
        <v>45211</v>
      </c>
      <c r="G11" s="12"/>
      <c r="H11" s="3">
        <f t="shared" si="47"/>
        <v>1</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45"/>
      <c r="CJ11" s="45"/>
      <c r="CK11" s="45"/>
      <c r="CL11" s="45"/>
      <c r="CM11" s="45"/>
      <c r="CN11" s="45"/>
      <c r="CO11" s="45"/>
      <c r="CP11" s="45"/>
      <c r="CQ11" s="45"/>
      <c r="CR11" s="45"/>
      <c r="CS11" s="45"/>
      <c r="CT11" s="45"/>
      <c r="CU11" s="45"/>
      <c r="CV11" s="45"/>
      <c r="CW11" s="45"/>
      <c r="CX11" s="45"/>
      <c r="CY11" s="45"/>
      <c r="CZ11" s="45"/>
      <c r="DA11" s="45"/>
      <c r="DB11" s="45"/>
      <c r="DC11" s="45"/>
      <c r="DD11" s="45"/>
      <c r="DE11" s="45"/>
      <c r="DF11" s="45"/>
      <c r="DG11" s="45"/>
      <c r="DH11" s="45"/>
      <c r="DI11" s="45"/>
      <c r="DJ11" s="45"/>
      <c r="DK11" s="45"/>
      <c r="DL11" s="45"/>
      <c r="DM11" s="45"/>
      <c r="DN11" s="45"/>
      <c r="DO11" s="45"/>
      <c r="DP11" s="45"/>
    </row>
    <row r="12" spans="1:120" s="41" customFormat="1" ht="30" customHeight="1" thickBot="1">
      <c r="A12" s="11"/>
      <c r="B12" s="86" t="s">
        <v>27</v>
      </c>
      <c r="C12" s="49"/>
      <c r="D12" s="50"/>
      <c r="E12" s="51"/>
      <c r="F12" s="52"/>
      <c r="G12" s="12"/>
      <c r="H12" s="3" t="str">
        <f t="shared" si="47"/>
        <v/>
      </c>
    </row>
    <row r="13" spans="1:120" s="41" customFormat="1" ht="30" customHeight="1" thickBot="1">
      <c r="A13" s="11"/>
      <c r="B13" s="83" t="s">
        <v>47</v>
      </c>
      <c r="C13" s="53"/>
      <c r="D13" s="54">
        <v>0</v>
      </c>
      <c r="E13" s="55">
        <f>F11+8</f>
        <v>45219</v>
      </c>
      <c r="F13" s="55">
        <f t="shared" ref="F13:F20" si="48">E13</f>
        <v>45219</v>
      </c>
      <c r="G13" s="12"/>
      <c r="H13" s="3">
        <f t="shared" si="47"/>
        <v>1</v>
      </c>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c r="BZ13" s="45"/>
      <c r="CA13" s="45"/>
      <c r="CB13" s="45"/>
      <c r="CC13" s="45"/>
      <c r="CD13" s="45"/>
      <c r="CE13" s="45"/>
      <c r="CF13" s="45"/>
      <c r="CG13" s="45"/>
      <c r="CH13" s="45"/>
      <c r="CI13" s="45"/>
      <c r="CJ13" s="45"/>
      <c r="CK13" s="45"/>
      <c r="CL13" s="45"/>
      <c r="CM13" s="45"/>
      <c r="CN13" s="45"/>
      <c r="CO13" s="45"/>
      <c r="CP13" s="45"/>
      <c r="CQ13" s="45"/>
      <c r="CR13" s="45"/>
      <c r="CS13" s="45"/>
      <c r="CT13" s="45"/>
      <c r="CU13" s="45"/>
      <c r="CV13" s="45"/>
      <c r="CW13" s="45"/>
      <c r="CX13" s="45"/>
      <c r="CY13" s="45"/>
      <c r="CZ13" s="45"/>
      <c r="DA13" s="45"/>
      <c r="DB13" s="45"/>
      <c r="DC13" s="45"/>
      <c r="DD13" s="45"/>
      <c r="DE13" s="45"/>
      <c r="DF13" s="45"/>
      <c r="DG13" s="45"/>
      <c r="DH13" s="45"/>
      <c r="DI13" s="45"/>
      <c r="DJ13" s="45"/>
      <c r="DK13" s="45"/>
      <c r="DL13" s="45"/>
      <c r="DM13" s="45"/>
      <c r="DN13" s="45"/>
      <c r="DO13" s="45"/>
      <c r="DP13" s="45"/>
    </row>
    <row r="14" spans="1:120" s="41" customFormat="1" ht="30" customHeight="1" thickBot="1">
      <c r="A14" s="10"/>
      <c r="B14" s="83" t="s">
        <v>48</v>
      </c>
      <c r="C14" s="53"/>
      <c r="D14" s="54">
        <v>0</v>
      </c>
      <c r="E14" s="55">
        <f>E13+1</f>
        <v>45220</v>
      </c>
      <c r="F14" s="55">
        <f t="shared" si="48"/>
        <v>45220</v>
      </c>
      <c r="G14" s="12"/>
      <c r="H14" s="3">
        <f t="shared" si="47"/>
        <v>1</v>
      </c>
      <c r="I14" s="45"/>
      <c r="J14" s="45"/>
      <c r="K14" s="45"/>
      <c r="L14" s="45"/>
      <c r="M14" s="45"/>
      <c r="N14" s="45"/>
      <c r="O14" s="45"/>
      <c r="P14" s="45"/>
      <c r="Q14" s="45"/>
      <c r="R14" s="45"/>
      <c r="S14" s="45"/>
      <c r="T14" s="45"/>
      <c r="U14" s="48"/>
      <c r="V14" s="48"/>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c r="BZ14" s="45"/>
      <c r="CA14" s="45"/>
      <c r="CB14" s="45"/>
      <c r="CC14" s="45"/>
      <c r="CD14" s="45"/>
      <c r="CE14" s="45"/>
      <c r="CF14" s="45"/>
      <c r="CG14" s="45"/>
      <c r="CH14" s="45"/>
      <c r="CI14" s="45"/>
      <c r="CJ14" s="45"/>
      <c r="CK14" s="45"/>
      <c r="CL14" s="45"/>
      <c r="CM14" s="45"/>
      <c r="CN14" s="45"/>
      <c r="CO14" s="45"/>
      <c r="CP14" s="45"/>
      <c r="CQ14" s="45"/>
      <c r="CR14" s="45"/>
      <c r="CS14" s="45"/>
      <c r="CT14" s="45"/>
      <c r="CU14" s="45"/>
      <c r="CV14" s="45"/>
      <c r="CW14" s="45"/>
      <c r="CX14" s="45"/>
      <c r="CY14" s="45"/>
      <c r="CZ14" s="45"/>
      <c r="DA14" s="45"/>
      <c r="DB14" s="45"/>
      <c r="DC14" s="45"/>
      <c r="DD14" s="45"/>
      <c r="DE14" s="45"/>
      <c r="DF14" s="45"/>
      <c r="DG14" s="45"/>
      <c r="DH14" s="45"/>
      <c r="DI14" s="45"/>
      <c r="DJ14" s="45"/>
      <c r="DK14" s="45"/>
      <c r="DL14" s="45"/>
      <c r="DM14" s="45"/>
      <c r="DN14" s="45"/>
      <c r="DO14" s="45"/>
      <c r="DP14" s="45"/>
    </row>
    <row r="15" spans="1:120" s="41" customFormat="1" ht="30" customHeight="1" thickBot="1">
      <c r="A15" s="10"/>
      <c r="B15" s="83" t="s">
        <v>49</v>
      </c>
      <c r="C15" s="53"/>
      <c r="D15" s="54">
        <v>0</v>
      </c>
      <c r="E15" s="55">
        <f>F14+1</f>
        <v>45221</v>
      </c>
      <c r="F15" s="55">
        <f t="shared" si="48"/>
        <v>45221</v>
      </c>
      <c r="G15" s="12"/>
      <c r="H15" s="3">
        <f t="shared" si="47"/>
        <v>1</v>
      </c>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row>
    <row r="16" spans="1:120" s="41" customFormat="1" ht="30" customHeight="1" thickBot="1">
      <c r="A16" s="10"/>
      <c r="B16" s="83" t="s">
        <v>46</v>
      </c>
      <c r="C16" s="53"/>
      <c r="D16" s="54">
        <v>0</v>
      </c>
      <c r="E16" s="55">
        <f>E15+1</f>
        <v>45222</v>
      </c>
      <c r="F16" s="55">
        <f>E16+1</f>
        <v>45223</v>
      </c>
      <c r="G16" s="12"/>
      <c r="H16" s="3">
        <f t="shared" si="47"/>
        <v>2</v>
      </c>
      <c r="I16" s="45"/>
      <c r="J16" s="45"/>
      <c r="K16" s="45"/>
      <c r="L16" s="45"/>
      <c r="M16" s="45"/>
      <c r="N16" s="45"/>
      <c r="O16" s="45"/>
      <c r="P16" s="45"/>
      <c r="Q16" s="45"/>
      <c r="R16" s="45"/>
      <c r="S16" s="45"/>
      <c r="T16" s="45"/>
      <c r="U16" s="45"/>
      <c r="V16" s="45"/>
      <c r="W16" s="45"/>
      <c r="X16" s="45"/>
      <c r="Y16" s="48"/>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5"/>
      <c r="BT16" s="45"/>
      <c r="BU16" s="45"/>
      <c r="BV16" s="45"/>
      <c r="BW16" s="45"/>
      <c r="BX16" s="45"/>
      <c r="BY16" s="45"/>
      <c r="BZ16" s="45"/>
      <c r="CA16" s="45"/>
      <c r="CB16" s="45"/>
      <c r="CC16" s="45"/>
      <c r="CD16" s="45"/>
      <c r="CE16" s="45"/>
      <c r="CF16" s="45"/>
      <c r="CG16" s="45"/>
      <c r="CH16" s="45"/>
      <c r="CI16" s="45"/>
      <c r="CJ16" s="45"/>
      <c r="CK16" s="45"/>
      <c r="CL16" s="45"/>
      <c r="CM16" s="45"/>
      <c r="CN16" s="45"/>
      <c r="CO16" s="45"/>
      <c r="CP16" s="45"/>
      <c r="CQ16" s="45"/>
      <c r="CR16" s="45"/>
      <c r="CS16" s="45"/>
      <c r="CT16" s="45"/>
      <c r="CU16" s="45"/>
      <c r="CV16" s="45"/>
      <c r="CW16" s="45"/>
      <c r="CX16" s="45"/>
      <c r="CY16" s="45"/>
      <c r="CZ16" s="45"/>
      <c r="DA16" s="45"/>
      <c r="DB16" s="45"/>
      <c r="DC16" s="45"/>
      <c r="DD16" s="45"/>
      <c r="DE16" s="45"/>
      <c r="DF16" s="45"/>
      <c r="DG16" s="45"/>
      <c r="DH16" s="45"/>
      <c r="DI16" s="45"/>
      <c r="DJ16" s="45"/>
      <c r="DK16" s="45"/>
      <c r="DL16" s="45"/>
      <c r="DM16" s="45"/>
      <c r="DN16" s="45"/>
      <c r="DO16" s="45"/>
      <c r="DP16" s="45"/>
    </row>
    <row r="17" spans="1:120" s="41" customFormat="1" ht="30" customHeight="1" thickBot="1">
      <c r="A17" s="10"/>
      <c r="B17" s="83" t="s">
        <v>51</v>
      </c>
      <c r="C17" s="53"/>
      <c r="D17" s="54">
        <v>0</v>
      </c>
      <c r="E17" s="55">
        <f>E16+2</f>
        <v>45224</v>
      </c>
      <c r="F17" s="55">
        <f t="shared" si="48"/>
        <v>45224</v>
      </c>
      <c r="G17" s="12"/>
      <c r="H17" s="3"/>
      <c r="I17" s="45"/>
      <c r="J17" s="45"/>
      <c r="K17" s="45"/>
      <c r="L17" s="45"/>
      <c r="M17" s="45"/>
      <c r="N17" s="45"/>
      <c r="O17" s="45"/>
      <c r="P17" s="45"/>
      <c r="Q17" s="45"/>
      <c r="R17" s="45"/>
      <c r="S17" s="45"/>
      <c r="T17" s="45"/>
      <c r="U17" s="45"/>
      <c r="V17" s="45"/>
      <c r="W17" s="45"/>
      <c r="X17" s="45"/>
      <c r="Y17" s="48"/>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c r="BO17" s="45"/>
      <c r="BP17" s="45"/>
      <c r="BQ17" s="45"/>
      <c r="BR17" s="45"/>
      <c r="BS17" s="45"/>
      <c r="BT17" s="45"/>
      <c r="BU17" s="45"/>
      <c r="BV17" s="45"/>
      <c r="BW17" s="45"/>
      <c r="BX17" s="45"/>
      <c r="BY17" s="45"/>
      <c r="BZ17" s="45"/>
      <c r="CA17" s="45"/>
      <c r="CB17" s="45"/>
      <c r="CC17" s="45"/>
      <c r="CD17" s="45"/>
      <c r="CE17" s="45"/>
      <c r="CF17" s="45"/>
      <c r="CG17" s="45"/>
      <c r="CH17" s="45"/>
      <c r="CI17" s="45"/>
      <c r="CJ17" s="45"/>
      <c r="CK17" s="45"/>
      <c r="CL17" s="45"/>
      <c r="CM17" s="45"/>
      <c r="CN17" s="45"/>
      <c r="CO17" s="45"/>
      <c r="CP17" s="45"/>
      <c r="CQ17" s="45"/>
      <c r="CR17" s="45"/>
      <c r="CS17" s="45"/>
      <c r="CT17" s="45"/>
      <c r="CU17" s="45"/>
      <c r="CV17" s="45"/>
      <c r="CW17" s="45"/>
      <c r="CX17" s="45"/>
      <c r="CY17" s="45"/>
      <c r="CZ17" s="45"/>
      <c r="DA17" s="45"/>
      <c r="DB17" s="45"/>
      <c r="DC17" s="45"/>
      <c r="DD17" s="45"/>
      <c r="DE17" s="45"/>
      <c r="DF17" s="45"/>
      <c r="DG17" s="45"/>
      <c r="DH17" s="45"/>
      <c r="DI17" s="45"/>
      <c r="DJ17" s="45"/>
      <c r="DK17" s="45"/>
      <c r="DL17" s="45"/>
      <c r="DM17" s="45"/>
      <c r="DN17" s="45"/>
      <c r="DO17" s="45"/>
      <c r="DP17" s="45"/>
    </row>
    <row r="18" spans="1:120" s="41" customFormat="1" ht="30" customHeight="1" thickBot="1">
      <c r="A18" s="10"/>
      <c r="B18" s="83" t="s">
        <v>52</v>
      </c>
      <c r="C18" s="53"/>
      <c r="D18" s="54">
        <v>0</v>
      </c>
      <c r="E18" s="55">
        <f>F17+1</f>
        <v>45225</v>
      </c>
      <c r="F18" s="55">
        <f t="shared" si="48"/>
        <v>45225</v>
      </c>
      <c r="G18" s="12"/>
      <c r="H18" s="3"/>
      <c r="I18" s="45"/>
      <c r="J18" s="45"/>
      <c r="K18" s="45"/>
      <c r="L18" s="45"/>
      <c r="M18" s="45"/>
      <c r="N18" s="45"/>
      <c r="O18" s="45"/>
      <c r="P18" s="45"/>
      <c r="Q18" s="45"/>
      <c r="R18" s="45"/>
      <c r="S18" s="45"/>
      <c r="T18" s="45"/>
      <c r="U18" s="45"/>
      <c r="V18" s="45"/>
      <c r="W18" s="45"/>
      <c r="X18" s="45"/>
      <c r="Y18" s="48"/>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5"/>
      <c r="BT18" s="45"/>
      <c r="BU18" s="45"/>
      <c r="BV18" s="45"/>
      <c r="BW18" s="45"/>
      <c r="BX18" s="45"/>
      <c r="BY18" s="45"/>
      <c r="BZ18" s="45"/>
      <c r="CA18" s="45"/>
      <c r="CB18" s="45"/>
      <c r="CC18" s="45"/>
      <c r="CD18" s="45"/>
      <c r="CE18" s="45"/>
      <c r="CF18" s="45"/>
      <c r="CG18" s="45"/>
      <c r="CH18" s="45"/>
      <c r="CI18" s="45"/>
      <c r="CJ18" s="45"/>
      <c r="CK18" s="45"/>
      <c r="CL18" s="45"/>
      <c r="CM18" s="45"/>
      <c r="CN18" s="45"/>
      <c r="CO18" s="45"/>
      <c r="CP18" s="45"/>
      <c r="CQ18" s="45"/>
      <c r="CR18" s="45"/>
      <c r="CS18" s="45"/>
      <c r="CT18" s="45"/>
      <c r="CU18" s="45"/>
      <c r="CV18" s="45"/>
      <c r="CW18" s="45"/>
      <c r="CX18" s="45"/>
      <c r="CY18" s="45"/>
      <c r="CZ18" s="45"/>
      <c r="DA18" s="45"/>
      <c r="DB18" s="45"/>
      <c r="DC18" s="45"/>
      <c r="DD18" s="45"/>
      <c r="DE18" s="45"/>
      <c r="DF18" s="45"/>
      <c r="DG18" s="45"/>
      <c r="DH18" s="45"/>
      <c r="DI18" s="45"/>
      <c r="DJ18" s="45"/>
      <c r="DK18" s="45"/>
      <c r="DL18" s="45"/>
      <c r="DM18" s="45"/>
      <c r="DN18" s="45"/>
      <c r="DO18" s="45"/>
      <c r="DP18" s="45"/>
    </row>
    <row r="19" spans="1:120" s="41" customFormat="1" ht="30" customHeight="1" thickBot="1">
      <c r="A19" s="10"/>
      <c r="B19" s="83" t="s">
        <v>50</v>
      </c>
      <c r="C19" s="53"/>
      <c r="D19" s="54">
        <v>0</v>
      </c>
      <c r="E19" s="55">
        <f>F18+1</f>
        <v>45226</v>
      </c>
      <c r="F19" s="55">
        <f t="shared" si="48"/>
        <v>45226</v>
      </c>
      <c r="G19" s="12"/>
      <c r="H19" s="3"/>
      <c r="I19" s="45"/>
      <c r="J19" s="45"/>
      <c r="K19" s="45"/>
      <c r="L19" s="45"/>
      <c r="M19" s="45"/>
      <c r="N19" s="45"/>
      <c r="O19" s="45"/>
      <c r="P19" s="45"/>
      <c r="Q19" s="45"/>
      <c r="R19" s="45"/>
      <c r="S19" s="45"/>
      <c r="T19" s="45"/>
      <c r="U19" s="45"/>
      <c r="V19" s="45"/>
      <c r="W19" s="45"/>
      <c r="X19" s="45"/>
      <c r="Y19" s="48"/>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c r="BO19" s="45"/>
      <c r="BP19" s="45"/>
      <c r="BQ19" s="45"/>
      <c r="BR19" s="45"/>
      <c r="BS19" s="45"/>
      <c r="BT19" s="45"/>
      <c r="BU19" s="45"/>
      <c r="BV19" s="45"/>
      <c r="BW19" s="45"/>
      <c r="BX19" s="45"/>
      <c r="BY19" s="45"/>
      <c r="BZ19" s="45"/>
      <c r="CA19" s="45"/>
      <c r="CB19" s="45"/>
      <c r="CC19" s="45"/>
      <c r="CD19" s="45"/>
      <c r="CE19" s="45"/>
      <c r="CF19" s="45"/>
      <c r="CG19" s="45"/>
      <c r="CH19" s="45"/>
      <c r="CI19" s="45"/>
      <c r="CJ19" s="45"/>
      <c r="CK19" s="45"/>
      <c r="CL19" s="45"/>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row>
    <row r="20" spans="1:120" s="41" customFormat="1" ht="30" customHeight="1" thickBot="1">
      <c r="A20" s="10"/>
      <c r="B20" s="83" t="s">
        <v>34</v>
      </c>
      <c r="C20" s="53"/>
      <c r="D20" s="54">
        <v>0</v>
      </c>
      <c r="E20" s="55">
        <f>F19+1</f>
        <v>45227</v>
      </c>
      <c r="F20" s="55">
        <f t="shared" si="48"/>
        <v>45227</v>
      </c>
      <c r="G20" s="12"/>
      <c r="H20" s="3"/>
      <c r="I20" s="45"/>
      <c r="J20" s="45"/>
      <c r="K20" s="45"/>
      <c r="L20" s="45"/>
      <c r="M20" s="45"/>
      <c r="N20" s="45"/>
      <c r="O20" s="45"/>
      <c r="P20" s="45"/>
      <c r="Q20" s="45"/>
      <c r="R20" s="45"/>
      <c r="S20" s="45"/>
      <c r="T20" s="45"/>
      <c r="U20" s="45"/>
      <c r="V20" s="45"/>
      <c r="W20" s="45"/>
      <c r="X20" s="45"/>
      <c r="Y20" s="48"/>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5"/>
      <c r="BT20" s="45"/>
      <c r="BU20" s="45"/>
      <c r="BV20" s="45"/>
      <c r="BW20" s="45"/>
      <c r="BX20" s="45"/>
      <c r="BY20" s="45"/>
      <c r="BZ20" s="45"/>
      <c r="CA20" s="45"/>
      <c r="CB20" s="45"/>
      <c r="CC20" s="45"/>
      <c r="CD20" s="45"/>
      <c r="CE20" s="45"/>
      <c r="CF20" s="45"/>
      <c r="CG20" s="45"/>
      <c r="CH20" s="45"/>
      <c r="CI20" s="45"/>
      <c r="CJ20" s="45"/>
      <c r="CK20" s="45"/>
      <c r="CL20" s="45"/>
      <c r="CM20" s="45"/>
      <c r="CN20" s="45"/>
      <c r="CO20" s="45"/>
      <c r="CP20" s="45"/>
      <c r="CQ20" s="45"/>
      <c r="CR20" s="45"/>
      <c r="CS20" s="45"/>
      <c r="CT20" s="45"/>
      <c r="CU20" s="45"/>
      <c r="CV20" s="45"/>
      <c r="CW20" s="45"/>
      <c r="CX20" s="45"/>
      <c r="CY20" s="45"/>
      <c r="CZ20" s="45"/>
      <c r="DA20" s="45"/>
      <c r="DB20" s="45"/>
      <c r="DC20" s="45"/>
      <c r="DD20" s="45"/>
      <c r="DE20" s="45"/>
      <c r="DF20" s="45"/>
      <c r="DG20" s="45"/>
      <c r="DH20" s="45"/>
      <c r="DI20" s="45"/>
      <c r="DJ20" s="45"/>
      <c r="DK20" s="45"/>
      <c r="DL20" s="45"/>
      <c r="DM20" s="45"/>
      <c r="DN20" s="45"/>
      <c r="DO20" s="45"/>
      <c r="DP20" s="45"/>
    </row>
    <row r="21" spans="1:120" s="41" customFormat="1" ht="30" customHeight="1" thickBot="1">
      <c r="A21" s="10"/>
      <c r="B21" s="87" t="s">
        <v>25</v>
      </c>
      <c r="C21" s="56"/>
      <c r="D21" s="57"/>
      <c r="E21" s="58"/>
      <c r="F21" s="59"/>
      <c r="G21" s="12"/>
      <c r="H21" s="3" t="str">
        <f t="shared" si="47"/>
        <v/>
      </c>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0"/>
      <c r="BM21" s="60"/>
      <c r="BN21" s="60"/>
      <c r="BO21" s="60"/>
      <c r="BP21" s="60"/>
      <c r="BQ21" s="60"/>
      <c r="BR21" s="60"/>
      <c r="BS21" s="60"/>
      <c r="BT21" s="60"/>
      <c r="BU21" s="60"/>
      <c r="BV21" s="60"/>
      <c r="BW21" s="60"/>
      <c r="BX21" s="60"/>
      <c r="BY21" s="60"/>
      <c r="BZ21" s="60"/>
      <c r="CA21" s="60"/>
      <c r="CB21" s="60"/>
      <c r="CC21" s="60"/>
      <c r="CD21" s="60"/>
      <c r="CE21" s="60"/>
      <c r="CF21" s="60"/>
      <c r="CG21" s="60"/>
      <c r="CH21" s="60"/>
      <c r="CI21" s="60"/>
      <c r="CJ21" s="60"/>
      <c r="CK21" s="60"/>
      <c r="CL21" s="60"/>
      <c r="CM21" s="60"/>
      <c r="CN21" s="60"/>
      <c r="CO21" s="60"/>
      <c r="CP21" s="60"/>
      <c r="CQ21" s="60"/>
      <c r="CR21" s="60"/>
      <c r="CS21" s="60"/>
      <c r="CT21" s="60"/>
      <c r="CU21" s="60"/>
      <c r="CV21" s="60"/>
      <c r="CW21" s="60"/>
      <c r="CX21" s="60"/>
      <c r="CY21" s="60"/>
      <c r="CZ21" s="60"/>
      <c r="DA21" s="60"/>
      <c r="DB21" s="60"/>
      <c r="DC21" s="60"/>
      <c r="DD21" s="60"/>
      <c r="DE21" s="60"/>
      <c r="DF21" s="60"/>
      <c r="DG21" s="60"/>
      <c r="DH21" s="60"/>
      <c r="DI21" s="60"/>
      <c r="DJ21" s="60"/>
      <c r="DK21" s="60"/>
      <c r="DL21" s="60"/>
      <c r="DM21" s="60"/>
      <c r="DN21" s="60"/>
      <c r="DO21" s="60"/>
      <c r="DP21" s="60"/>
    </row>
    <row r="22" spans="1:120" s="41" customFormat="1" ht="30" customHeight="1" thickBot="1">
      <c r="A22" s="10"/>
      <c r="B22" s="88" t="s">
        <v>35</v>
      </c>
      <c r="C22" s="61"/>
      <c r="D22" s="62">
        <v>0</v>
      </c>
      <c r="E22" s="63">
        <f>F20+3</f>
        <v>45230</v>
      </c>
      <c r="F22" s="63">
        <f>E22+29</f>
        <v>45259</v>
      </c>
      <c r="G22" s="12"/>
      <c r="H22" s="3">
        <f t="shared" si="47"/>
        <v>30</v>
      </c>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5"/>
      <c r="BT22" s="45"/>
      <c r="BU22" s="45"/>
      <c r="BV22" s="45"/>
      <c r="BW22" s="45"/>
      <c r="BX22" s="45"/>
      <c r="BY22" s="45"/>
      <c r="BZ22" s="45"/>
      <c r="CA22" s="45"/>
      <c r="CB22" s="45"/>
      <c r="CC22" s="45"/>
      <c r="CD22" s="45"/>
      <c r="CE22" s="45"/>
      <c r="CF22" s="45"/>
      <c r="CG22" s="45"/>
      <c r="CH22" s="45"/>
      <c r="CI22" s="45"/>
      <c r="CJ22" s="45"/>
      <c r="CK22" s="45"/>
      <c r="CL22" s="45"/>
      <c r="CM22" s="45"/>
      <c r="CN22" s="45"/>
      <c r="CO22" s="45"/>
      <c r="CP22" s="45"/>
      <c r="CQ22" s="45"/>
      <c r="CR22" s="45"/>
      <c r="CS22" s="45"/>
      <c r="CT22" s="45"/>
      <c r="CU22" s="45"/>
      <c r="CV22" s="45"/>
      <c r="CW22" s="45"/>
      <c r="CX22" s="45"/>
      <c r="CY22" s="45"/>
      <c r="CZ22" s="45"/>
      <c r="DA22" s="45"/>
      <c r="DB22" s="45"/>
      <c r="DC22" s="45"/>
      <c r="DD22" s="45"/>
      <c r="DE22" s="45"/>
      <c r="DF22" s="45"/>
      <c r="DG22" s="45"/>
      <c r="DH22" s="45"/>
      <c r="DI22" s="45"/>
      <c r="DJ22" s="45"/>
      <c r="DK22" s="45"/>
      <c r="DL22" s="45"/>
      <c r="DM22" s="45"/>
      <c r="DN22" s="45"/>
      <c r="DO22" s="45"/>
      <c r="DP22" s="45"/>
    </row>
    <row r="23" spans="1:120" s="41" customFormat="1" ht="30" customHeight="1" thickBot="1">
      <c r="A23" s="10"/>
      <c r="B23" s="88" t="s">
        <v>36</v>
      </c>
      <c r="C23" s="61"/>
      <c r="D23" s="62">
        <v>0</v>
      </c>
      <c r="E23" s="63">
        <f>F22+1</f>
        <v>45260</v>
      </c>
      <c r="F23" s="63">
        <f>E23+2</f>
        <v>45262</v>
      </c>
      <c r="G23" s="12"/>
      <c r="H23" s="3">
        <f t="shared" si="47"/>
        <v>3</v>
      </c>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45"/>
      <c r="CJ23" s="45"/>
      <c r="CK23" s="45"/>
      <c r="CL23" s="45"/>
      <c r="CM23" s="45"/>
      <c r="CN23" s="45"/>
      <c r="CO23" s="45"/>
      <c r="CP23" s="45"/>
      <c r="CQ23" s="45"/>
      <c r="CR23" s="45"/>
      <c r="CS23" s="45"/>
      <c r="CT23" s="45"/>
      <c r="CU23" s="45"/>
      <c r="CV23" s="45"/>
      <c r="CW23" s="45"/>
      <c r="CX23" s="45"/>
      <c r="CY23" s="45"/>
      <c r="CZ23" s="45"/>
      <c r="DA23" s="45"/>
      <c r="DB23" s="45"/>
      <c r="DC23" s="45"/>
      <c r="DD23" s="45"/>
      <c r="DE23" s="45"/>
      <c r="DF23" s="45"/>
      <c r="DG23" s="45"/>
      <c r="DH23" s="45"/>
      <c r="DI23" s="45"/>
      <c r="DJ23" s="45"/>
      <c r="DK23" s="45"/>
      <c r="DL23" s="45"/>
      <c r="DM23" s="45"/>
      <c r="DN23" s="45"/>
      <c r="DO23" s="45"/>
      <c r="DP23" s="45"/>
    </row>
    <row r="24" spans="1:120" s="41" customFormat="1" ht="30" customHeight="1" thickBot="1">
      <c r="A24" s="10"/>
      <c r="B24" s="89" t="s">
        <v>28</v>
      </c>
      <c r="C24" s="64"/>
      <c r="D24" s="65"/>
      <c r="E24" s="66"/>
      <c r="F24" s="67"/>
      <c r="G24" s="12"/>
      <c r="H24" s="3" t="str">
        <f t="shared" si="47"/>
        <v/>
      </c>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68"/>
      <c r="CL24" s="68"/>
      <c r="CM24" s="68"/>
      <c r="CN24" s="68"/>
      <c r="CO24" s="68"/>
      <c r="CP24" s="68"/>
      <c r="CQ24" s="68"/>
      <c r="CR24" s="68"/>
      <c r="CS24" s="68"/>
      <c r="CT24" s="68"/>
      <c r="CU24" s="68"/>
      <c r="CV24" s="68"/>
      <c r="CW24" s="68"/>
      <c r="CX24" s="68"/>
      <c r="CY24" s="68"/>
      <c r="CZ24" s="68"/>
      <c r="DA24" s="68"/>
      <c r="DB24" s="68"/>
      <c r="DC24" s="68"/>
      <c r="DD24" s="68"/>
      <c r="DE24" s="68"/>
      <c r="DF24" s="68"/>
      <c r="DG24" s="68"/>
      <c r="DH24" s="68"/>
      <c r="DI24" s="68"/>
      <c r="DJ24" s="68"/>
      <c r="DK24" s="68"/>
      <c r="DL24" s="68"/>
      <c r="DM24" s="68"/>
      <c r="DN24" s="68"/>
      <c r="DO24" s="68"/>
      <c r="DP24" s="68"/>
    </row>
    <row r="25" spans="1:120" s="41" customFormat="1" ht="30" customHeight="1" thickBot="1">
      <c r="A25" s="10"/>
      <c r="B25" s="90" t="s">
        <v>37</v>
      </c>
      <c r="C25" s="69"/>
      <c r="D25" s="70">
        <v>0</v>
      </c>
      <c r="E25" s="71">
        <f>F23+4</f>
        <v>45266</v>
      </c>
      <c r="F25" s="71">
        <f>E25</f>
        <v>45266</v>
      </c>
      <c r="G25" s="12"/>
      <c r="H25" s="3">
        <f t="shared" si="47"/>
        <v>1</v>
      </c>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5"/>
      <c r="BT25" s="45"/>
      <c r="BU25" s="45"/>
      <c r="BV25" s="45"/>
      <c r="BW25" s="45"/>
      <c r="BX25" s="45"/>
      <c r="BY25" s="45"/>
      <c r="BZ25" s="45"/>
      <c r="CA25" s="45"/>
      <c r="CB25" s="45"/>
      <c r="CC25" s="45"/>
      <c r="CD25" s="45"/>
      <c r="CE25" s="45"/>
      <c r="CF25" s="45"/>
      <c r="CG25" s="45"/>
      <c r="CH25" s="45"/>
      <c r="CI25" s="45"/>
      <c r="CJ25" s="45"/>
      <c r="CK25" s="45"/>
      <c r="CL25" s="45"/>
      <c r="CM25" s="45"/>
      <c r="CN25" s="45"/>
      <c r="CO25" s="45"/>
      <c r="CP25" s="45"/>
      <c r="CQ25" s="45"/>
      <c r="CR25" s="45"/>
      <c r="CS25" s="45"/>
      <c r="CT25" s="45"/>
      <c r="CU25" s="45"/>
      <c r="CV25" s="45"/>
      <c r="CW25" s="45"/>
      <c r="CX25" s="45"/>
      <c r="CY25" s="45"/>
      <c r="CZ25" s="45"/>
      <c r="DA25" s="45"/>
      <c r="DB25" s="45"/>
      <c r="DC25" s="45"/>
      <c r="DD25" s="45"/>
      <c r="DE25" s="45"/>
      <c r="DF25" s="45"/>
      <c r="DG25" s="45"/>
      <c r="DH25" s="45"/>
      <c r="DI25" s="45"/>
      <c r="DJ25" s="45"/>
      <c r="DK25" s="45"/>
      <c r="DL25" s="45"/>
      <c r="DM25" s="45"/>
      <c r="DN25" s="45"/>
      <c r="DO25" s="45"/>
      <c r="DP25" s="45"/>
    </row>
    <row r="26" spans="1:120" s="41" customFormat="1" ht="30" customHeight="1" thickBot="1">
      <c r="A26" s="10"/>
      <c r="B26" s="90" t="s">
        <v>38</v>
      </c>
      <c r="C26" s="69"/>
      <c r="D26" s="70">
        <v>0</v>
      </c>
      <c r="E26" s="71">
        <f>F25+1</f>
        <v>45267</v>
      </c>
      <c r="F26" s="71">
        <f>E26</f>
        <v>45267</v>
      </c>
      <c r="G26" s="12"/>
      <c r="H26" s="3">
        <f t="shared" si="47"/>
        <v>1</v>
      </c>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c r="BO26" s="45"/>
      <c r="BP26" s="45"/>
      <c r="BQ26" s="45"/>
      <c r="BR26" s="45"/>
      <c r="BS26" s="45"/>
      <c r="BT26" s="45"/>
      <c r="BU26" s="45"/>
      <c r="BV26" s="45"/>
      <c r="BW26" s="45"/>
      <c r="BX26" s="45"/>
      <c r="BY26" s="45"/>
      <c r="BZ26" s="45"/>
      <c r="CA26" s="45"/>
      <c r="CB26" s="45"/>
      <c r="CC26" s="45"/>
      <c r="CD26" s="45"/>
      <c r="CE26" s="45"/>
      <c r="CF26" s="45"/>
      <c r="CG26" s="45"/>
      <c r="CH26" s="45"/>
      <c r="CI26" s="45"/>
      <c r="CJ26" s="45"/>
      <c r="CK26" s="45"/>
      <c r="CL26" s="45"/>
      <c r="CM26" s="45"/>
      <c r="CN26" s="45"/>
      <c r="CO26" s="45"/>
      <c r="CP26" s="45"/>
      <c r="CQ26" s="45"/>
      <c r="CR26" s="45"/>
      <c r="CS26" s="45"/>
      <c r="CT26" s="45"/>
      <c r="CU26" s="45"/>
      <c r="CV26" s="45"/>
      <c r="CW26" s="45"/>
      <c r="CX26" s="45"/>
      <c r="CY26" s="45"/>
      <c r="CZ26" s="45"/>
      <c r="DA26" s="45"/>
      <c r="DB26" s="45"/>
      <c r="DC26" s="45"/>
      <c r="DD26" s="45"/>
      <c r="DE26" s="45"/>
      <c r="DF26" s="45"/>
      <c r="DG26" s="45"/>
      <c r="DH26" s="45"/>
      <c r="DI26" s="45"/>
      <c r="DJ26" s="45"/>
      <c r="DK26" s="45"/>
      <c r="DL26" s="45"/>
      <c r="DM26" s="45"/>
      <c r="DN26" s="45"/>
      <c r="DO26" s="45"/>
      <c r="DP26" s="45"/>
    </row>
    <row r="27" spans="1:120" s="41" customFormat="1" ht="30" customHeight="1" thickBot="1">
      <c r="A27" s="10"/>
      <c r="B27" s="90" t="s">
        <v>39</v>
      </c>
      <c r="C27" s="69"/>
      <c r="D27" s="70">
        <v>0</v>
      </c>
      <c r="E27" s="71">
        <f>F26+1</f>
        <v>45268</v>
      </c>
      <c r="F27" s="71">
        <f>E27</f>
        <v>45268</v>
      </c>
      <c r="G27" s="12"/>
      <c r="H27" s="3">
        <f t="shared" si="47"/>
        <v>1</v>
      </c>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row>
    <row r="28" spans="1:120" s="41" customFormat="1" ht="30" customHeight="1" thickBot="1">
      <c r="A28" s="10"/>
      <c r="B28" s="91" t="s">
        <v>29</v>
      </c>
      <c r="C28" s="36"/>
      <c r="D28" s="37"/>
      <c r="E28" s="38"/>
      <c r="F28" s="39"/>
      <c r="G28" s="12"/>
      <c r="H28" s="3" t="str">
        <f t="shared" si="47"/>
        <v/>
      </c>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0"/>
      <c r="CF28" s="40"/>
      <c r="CG28" s="40"/>
      <c r="CH28" s="40"/>
      <c r="CI28" s="40"/>
      <c r="CJ28" s="40"/>
      <c r="CK28" s="40"/>
      <c r="CL28" s="40"/>
      <c r="CM28" s="40"/>
      <c r="CN28" s="40"/>
      <c r="CO28" s="40"/>
      <c r="CP28" s="40"/>
      <c r="CQ28" s="40"/>
      <c r="CR28" s="40"/>
      <c r="CS28" s="40"/>
      <c r="CT28" s="40"/>
      <c r="CU28" s="40"/>
      <c r="CV28" s="40"/>
      <c r="CW28" s="40"/>
      <c r="CX28" s="40"/>
      <c r="CY28" s="40"/>
      <c r="CZ28" s="40"/>
      <c r="DA28" s="40"/>
      <c r="DB28" s="40"/>
      <c r="DC28" s="40"/>
      <c r="DD28" s="40"/>
      <c r="DE28" s="40"/>
      <c r="DF28" s="40"/>
      <c r="DG28" s="40"/>
      <c r="DH28" s="40"/>
      <c r="DI28" s="40"/>
      <c r="DJ28" s="40"/>
      <c r="DK28" s="40"/>
      <c r="DL28" s="40"/>
      <c r="DM28" s="40"/>
      <c r="DN28" s="40"/>
      <c r="DO28" s="40"/>
      <c r="DP28" s="40"/>
    </row>
    <row r="29" spans="1:120" s="41" customFormat="1" ht="30" customHeight="1" thickBot="1">
      <c r="A29" s="11"/>
      <c r="B29" s="85" t="s">
        <v>40</v>
      </c>
      <c r="C29" s="42"/>
      <c r="D29" s="43">
        <v>0</v>
      </c>
      <c r="E29" s="44">
        <f>F27+1</f>
        <v>45269</v>
      </c>
      <c r="F29" s="44">
        <f>E29</f>
        <v>45269</v>
      </c>
      <c r="G29" s="12"/>
      <c r="H29" s="3">
        <f t="shared" si="47"/>
        <v>1</v>
      </c>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5"/>
      <c r="BT29" s="45"/>
      <c r="BU29" s="45"/>
      <c r="BV29" s="45"/>
      <c r="BW29" s="45"/>
      <c r="BX29" s="45"/>
      <c r="BY29" s="45"/>
      <c r="BZ29" s="45"/>
      <c r="CA29" s="45"/>
      <c r="CB29" s="45"/>
      <c r="CC29" s="45"/>
      <c r="CD29" s="45"/>
      <c r="CE29" s="45"/>
      <c r="CF29" s="45"/>
      <c r="CG29" s="45"/>
      <c r="CH29" s="45"/>
      <c r="CI29" s="45"/>
      <c r="CJ29" s="45"/>
      <c r="CK29" s="45"/>
      <c r="CL29" s="45"/>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row>
    <row r="30" spans="1:120" ht="30" customHeight="1" thickBot="1">
      <c r="B30" s="82" t="s">
        <v>41</v>
      </c>
      <c r="C30" s="46"/>
      <c r="D30" s="43">
        <v>0</v>
      </c>
      <c r="E30" s="47">
        <f>F29+1</f>
        <v>45270</v>
      </c>
      <c r="F30" s="47">
        <f>E30</f>
        <v>45270</v>
      </c>
      <c r="G30" s="12"/>
      <c r="H30" s="3">
        <f t="shared" si="47"/>
        <v>1</v>
      </c>
      <c r="I30" s="45"/>
      <c r="J30" s="45"/>
      <c r="K30" s="45"/>
      <c r="L30" s="45"/>
      <c r="M30" s="45"/>
      <c r="N30" s="45"/>
      <c r="O30" s="45"/>
      <c r="P30" s="45"/>
      <c r="Q30" s="45"/>
      <c r="R30" s="45"/>
      <c r="S30" s="45"/>
      <c r="T30" s="45"/>
      <c r="U30" s="48"/>
      <c r="V30" s="48"/>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c r="BO30" s="45"/>
      <c r="BP30" s="45"/>
      <c r="BQ30" s="45"/>
      <c r="BR30" s="45"/>
      <c r="BS30" s="45"/>
      <c r="BT30" s="45"/>
      <c r="BU30" s="45"/>
      <c r="BV30" s="45"/>
      <c r="BW30" s="45"/>
      <c r="BX30" s="45"/>
      <c r="BY30" s="45"/>
      <c r="BZ30" s="45"/>
      <c r="CA30" s="45"/>
      <c r="CB30" s="45"/>
      <c r="CC30" s="45"/>
      <c r="CD30" s="45"/>
      <c r="CE30" s="45"/>
      <c r="CF30" s="45"/>
      <c r="CG30" s="45"/>
      <c r="CH30" s="45"/>
      <c r="CI30" s="45"/>
      <c r="CJ30" s="45"/>
      <c r="CK30" s="45"/>
      <c r="CL30" s="45"/>
      <c r="CM30" s="45"/>
      <c r="CN30" s="45"/>
      <c r="CO30" s="45"/>
      <c r="CP30" s="45"/>
      <c r="CQ30" s="45"/>
      <c r="CR30" s="45"/>
      <c r="CS30" s="45"/>
      <c r="CT30" s="45"/>
      <c r="CU30" s="45"/>
      <c r="CV30" s="45"/>
      <c r="CW30" s="45"/>
      <c r="CX30" s="45"/>
      <c r="CY30" s="45"/>
      <c r="CZ30" s="45"/>
      <c r="DA30" s="45"/>
      <c r="DB30" s="45"/>
      <c r="DC30" s="45"/>
      <c r="DD30" s="45"/>
      <c r="DE30" s="45"/>
      <c r="DF30" s="45"/>
      <c r="DG30" s="45"/>
      <c r="DH30" s="45"/>
      <c r="DI30" s="45"/>
      <c r="DJ30" s="45"/>
      <c r="DK30" s="45"/>
      <c r="DL30" s="45"/>
      <c r="DM30" s="45"/>
      <c r="DN30" s="45"/>
      <c r="DO30" s="45"/>
      <c r="DP30" s="45"/>
    </row>
    <row r="31" spans="1:120" ht="30" customHeight="1" thickBot="1">
      <c r="B31" s="82" t="s">
        <v>42</v>
      </c>
      <c r="C31" s="46"/>
      <c r="D31" s="43">
        <v>0</v>
      </c>
      <c r="E31" s="47">
        <f>F30+1</f>
        <v>45271</v>
      </c>
      <c r="F31" s="47">
        <f>E31</f>
        <v>45271</v>
      </c>
      <c r="G31" s="12"/>
      <c r="H31" s="3">
        <f t="shared" si="47"/>
        <v>1</v>
      </c>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5"/>
      <c r="BT31" s="45"/>
      <c r="BU31" s="45"/>
      <c r="BV31" s="45"/>
      <c r="BW31" s="45"/>
      <c r="BX31" s="45"/>
      <c r="BY31" s="45"/>
      <c r="BZ31" s="45"/>
      <c r="CA31" s="45"/>
      <c r="CB31" s="45"/>
      <c r="CC31" s="45"/>
      <c r="CD31" s="45"/>
      <c r="CE31" s="45"/>
      <c r="CF31" s="45"/>
      <c r="CG31" s="45"/>
      <c r="CH31" s="45"/>
      <c r="CI31" s="45"/>
      <c r="CJ31" s="45"/>
      <c r="CK31" s="45"/>
      <c r="CL31" s="45"/>
      <c r="CM31" s="45"/>
      <c r="CN31" s="45"/>
      <c r="CO31" s="45"/>
      <c r="CP31" s="45"/>
      <c r="CQ31" s="45"/>
      <c r="CR31" s="45"/>
      <c r="CS31" s="45"/>
      <c r="CT31" s="45"/>
      <c r="CU31" s="45"/>
      <c r="CV31" s="45"/>
      <c r="CW31" s="45"/>
      <c r="CX31" s="45"/>
      <c r="CY31" s="45"/>
      <c r="CZ31" s="45"/>
      <c r="DA31" s="45"/>
      <c r="DB31" s="45"/>
      <c r="DC31" s="45"/>
      <c r="DD31" s="45"/>
      <c r="DE31" s="45"/>
      <c r="DF31" s="45"/>
      <c r="DG31" s="45"/>
      <c r="DH31" s="45"/>
      <c r="DI31" s="45"/>
      <c r="DJ31" s="45"/>
      <c r="DK31" s="45"/>
      <c r="DL31" s="45"/>
      <c r="DM31" s="45"/>
      <c r="DN31" s="45"/>
      <c r="DO31" s="45"/>
      <c r="DP31" s="45"/>
    </row>
    <row r="32" spans="1:120" ht="30" customHeight="1" thickBot="1">
      <c r="B32" s="86" t="s">
        <v>30</v>
      </c>
      <c r="C32" s="49"/>
      <c r="D32" s="50"/>
      <c r="E32" s="51"/>
      <c r="F32" s="52"/>
      <c r="G32" s="12"/>
      <c r="H32" s="3" t="str">
        <f t="shared" si="47"/>
        <v/>
      </c>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c r="CO32" s="41"/>
      <c r="CP32" s="41"/>
      <c r="CQ32" s="41"/>
      <c r="CR32" s="41"/>
      <c r="CS32" s="41"/>
      <c r="CT32" s="41"/>
      <c r="CU32" s="41"/>
      <c r="CV32" s="41"/>
      <c r="CW32" s="41"/>
      <c r="CX32" s="41"/>
      <c r="CY32" s="41"/>
      <c r="CZ32" s="41"/>
      <c r="DA32" s="41"/>
      <c r="DB32" s="41"/>
      <c r="DC32" s="41"/>
      <c r="DD32" s="41"/>
      <c r="DE32" s="41"/>
      <c r="DF32" s="41"/>
      <c r="DG32" s="41"/>
      <c r="DH32" s="41"/>
      <c r="DI32" s="41"/>
      <c r="DJ32" s="41"/>
      <c r="DK32" s="41"/>
      <c r="DL32" s="41"/>
      <c r="DM32" s="41"/>
      <c r="DN32" s="41"/>
      <c r="DO32" s="41"/>
      <c r="DP32" s="41"/>
    </row>
    <row r="33" spans="2:120" ht="30" customHeight="1" thickBot="1">
      <c r="B33" s="83" t="s">
        <v>43</v>
      </c>
      <c r="C33" s="53"/>
      <c r="D33" s="54">
        <v>0</v>
      </c>
      <c r="E33" s="55">
        <f>F31+1</f>
        <v>45272</v>
      </c>
      <c r="F33" s="55">
        <f>E33</f>
        <v>45272</v>
      </c>
      <c r="G33" s="12"/>
      <c r="H33" s="3">
        <f t="shared" si="47"/>
        <v>1</v>
      </c>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c r="BO33" s="45"/>
      <c r="BP33" s="45"/>
      <c r="BQ33" s="45"/>
      <c r="BR33" s="45"/>
      <c r="BS33" s="45"/>
      <c r="BT33" s="45"/>
      <c r="BU33" s="45"/>
      <c r="BV33" s="45"/>
      <c r="BW33" s="45"/>
      <c r="BX33" s="45"/>
      <c r="BY33" s="45"/>
      <c r="BZ33" s="45"/>
      <c r="CA33" s="45"/>
      <c r="CB33" s="45"/>
      <c r="CC33" s="45"/>
      <c r="CD33" s="45"/>
      <c r="CE33" s="45"/>
      <c r="CF33" s="45"/>
      <c r="CG33" s="45"/>
      <c r="CH33" s="45"/>
      <c r="CI33" s="45"/>
      <c r="CJ33" s="45"/>
      <c r="CK33" s="45"/>
      <c r="CL33" s="45"/>
      <c r="CM33" s="45"/>
      <c r="CN33" s="45"/>
      <c r="CO33" s="45"/>
      <c r="CP33" s="45"/>
      <c r="CQ33" s="45"/>
      <c r="CR33" s="45"/>
      <c r="CS33" s="45"/>
      <c r="CT33" s="45"/>
      <c r="CU33" s="45"/>
      <c r="CV33" s="45"/>
      <c r="CW33" s="45"/>
      <c r="CX33" s="45"/>
      <c r="CY33" s="45"/>
      <c r="CZ33" s="45"/>
      <c r="DA33" s="45"/>
      <c r="DB33" s="45"/>
      <c r="DC33" s="45"/>
      <c r="DD33" s="45"/>
      <c r="DE33" s="45"/>
      <c r="DF33" s="45"/>
      <c r="DG33" s="45"/>
      <c r="DH33" s="45"/>
      <c r="DI33" s="45"/>
      <c r="DJ33" s="45"/>
      <c r="DK33" s="45"/>
      <c r="DL33" s="45"/>
      <c r="DM33" s="45"/>
      <c r="DN33" s="45"/>
      <c r="DO33" s="45"/>
      <c r="DP33" s="45"/>
    </row>
    <row r="34" spans="2:120" ht="30" customHeight="1" thickBot="1">
      <c r="B34" s="83" t="s">
        <v>44</v>
      </c>
      <c r="C34" s="53"/>
      <c r="D34" s="54">
        <v>0</v>
      </c>
      <c r="E34" s="55">
        <f>F33+1</f>
        <v>45273</v>
      </c>
      <c r="F34" s="55">
        <f>E34</f>
        <v>45273</v>
      </c>
      <c r="G34" s="12"/>
      <c r="H34" s="3">
        <f t="shared" si="47"/>
        <v>1</v>
      </c>
      <c r="I34" s="45"/>
      <c r="J34" s="45"/>
      <c r="K34" s="45"/>
      <c r="L34" s="45"/>
      <c r="M34" s="45"/>
      <c r="N34" s="45"/>
      <c r="O34" s="45"/>
      <c r="P34" s="45"/>
      <c r="Q34" s="45"/>
      <c r="R34" s="45"/>
      <c r="S34" s="45"/>
      <c r="T34" s="45"/>
      <c r="U34" s="48"/>
      <c r="V34" s="48"/>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5"/>
      <c r="BT34" s="45"/>
      <c r="BU34" s="45"/>
      <c r="BV34" s="45"/>
      <c r="BW34" s="45"/>
      <c r="BX34" s="45"/>
      <c r="BY34" s="45"/>
      <c r="BZ34" s="45"/>
      <c r="CA34" s="45"/>
      <c r="CB34" s="45"/>
      <c r="CC34" s="45"/>
      <c r="CD34" s="45"/>
      <c r="CE34" s="45"/>
      <c r="CF34" s="45"/>
      <c r="CG34" s="45"/>
      <c r="CH34" s="45"/>
      <c r="CI34" s="45"/>
      <c r="CJ34" s="45"/>
      <c r="CK34" s="45"/>
      <c r="CL34" s="45"/>
      <c r="CM34" s="45"/>
      <c r="CN34" s="45"/>
      <c r="CO34" s="45"/>
      <c r="CP34" s="45"/>
      <c r="CQ34" s="45"/>
      <c r="CR34" s="45"/>
      <c r="CS34" s="45"/>
      <c r="CT34" s="45"/>
      <c r="CU34" s="45"/>
      <c r="CV34" s="45"/>
      <c r="CW34" s="45"/>
      <c r="CX34" s="45"/>
      <c r="CY34" s="45"/>
      <c r="CZ34" s="45"/>
      <c r="DA34" s="45"/>
      <c r="DB34" s="45"/>
      <c r="DC34" s="45"/>
      <c r="DD34" s="45"/>
      <c r="DE34" s="45"/>
      <c r="DF34" s="45"/>
      <c r="DG34" s="45"/>
      <c r="DH34" s="45"/>
      <c r="DI34" s="45"/>
      <c r="DJ34" s="45"/>
      <c r="DK34" s="45"/>
      <c r="DL34" s="45"/>
      <c r="DM34" s="45"/>
      <c r="DN34" s="45"/>
      <c r="DO34" s="45"/>
      <c r="DP34" s="45"/>
    </row>
    <row r="35" spans="2:120" ht="30" customHeight="1" thickBot="1">
      <c r="B35" s="83" t="s">
        <v>45</v>
      </c>
      <c r="C35" s="53"/>
      <c r="D35" s="54">
        <v>0</v>
      </c>
      <c r="E35" s="55">
        <f>F34+1</f>
        <v>45274</v>
      </c>
      <c r="F35" s="55">
        <f>E35</f>
        <v>45274</v>
      </c>
      <c r="G35" s="12"/>
      <c r="H35" s="3">
        <f t="shared" si="47"/>
        <v>1</v>
      </c>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5"/>
      <c r="BT35" s="45"/>
      <c r="BU35" s="45"/>
      <c r="BV35" s="45"/>
      <c r="BW35" s="45"/>
      <c r="BX35" s="45"/>
      <c r="BY35" s="45"/>
      <c r="BZ35" s="45"/>
      <c r="CA35" s="45"/>
      <c r="CB35" s="45"/>
      <c r="CC35" s="45"/>
      <c r="CD35" s="45"/>
      <c r="CE35" s="45"/>
      <c r="CF35" s="45"/>
      <c r="CG35" s="45"/>
      <c r="CH35" s="45"/>
      <c r="CI35" s="45"/>
      <c r="CJ35" s="45"/>
      <c r="CK35" s="45"/>
      <c r="CL35" s="45"/>
      <c r="CM35" s="45"/>
      <c r="CN35" s="45"/>
      <c r="CO35" s="45"/>
      <c r="CP35" s="45"/>
      <c r="CQ35" s="45"/>
      <c r="CR35" s="45"/>
      <c r="CS35" s="45"/>
      <c r="CT35" s="45"/>
      <c r="CU35" s="45"/>
      <c r="CV35" s="45"/>
      <c r="CW35" s="45"/>
      <c r="CX35" s="45"/>
      <c r="CY35" s="45"/>
      <c r="CZ35" s="45"/>
      <c r="DA35" s="45"/>
      <c r="DB35" s="45"/>
      <c r="DC35" s="45"/>
      <c r="DD35" s="45"/>
      <c r="DE35" s="45"/>
      <c r="DF35" s="45"/>
      <c r="DG35" s="45"/>
      <c r="DH35" s="45"/>
      <c r="DI35" s="45"/>
      <c r="DJ35" s="45"/>
      <c r="DK35" s="45"/>
      <c r="DL35" s="45"/>
      <c r="DM35" s="45"/>
      <c r="DN35" s="45"/>
      <c r="DO35" s="45"/>
      <c r="DP35" s="45"/>
    </row>
    <row r="36" spans="2:120" ht="30" customHeight="1" thickBot="1">
      <c r="B36" s="89" t="s">
        <v>53</v>
      </c>
      <c r="C36" s="64"/>
      <c r="D36" s="65"/>
      <c r="E36" s="66"/>
      <c r="F36" s="67"/>
      <c r="G36" s="12"/>
      <c r="H36" s="3" t="str">
        <f t="shared" si="47"/>
        <v/>
      </c>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68"/>
      <c r="CL36" s="68"/>
      <c r="CM36" s="68"/>
      <c r="CN36" s="68"/>
      <c r="CO36" s="68"/>
      <c r="CP36" s="68"/>
      <c r="CQ36" s="68"/>
      <c r="CR36" s="68"/>
      <c r="CS36" s="68"/>
      <c r="CT36" s="68"/>
      <c r="CU36" s="68"/>
      <c r="CV36" s="68"/>
      <c r="CW36" s="68"/>
      <c r="CX36" s="68"/>
      <c r="CY36" s="68"/>
      <c r="CZ36" s="68"/>
      <c r="DA36" s="68"/>
      <c r="DB36" s="68"/>
      <c r="DC36" s="68"/>
      <c r="DD36" s="68"/>
      <c r="DE36" s="68"/>
      <c r="DF36" s="68"/>
      <c r="DG36" s="68"/>
      <c r="DH36" s="68"/>
      <c r="DI36" s="68"/>
      <c r="DJ36" s="68"/>
      <c r="DK36" s="68"/>
      <c r="DL36" s="68"/>
      <c r="DM36" s="68"/>
      <c r="DN36" s="68"/>
      <c r="DO36" s="68"/>
      <c r="DP36" s="68"/>
    </row>
    <row r="37" spans="2:120" ht="30" customHeight="1" thickBot="1">
      <c r="B37" s="90" t="s">
        <v>55</v>
      </c>
      <c r="C37" s="69"/>
      <c r="D37" s="70">
        <v>0</v>
      </c>
      <c r="E37" s="71">
        <f>E35+1</f>
        <v>45275</v>
      </c>
      <c r="F37" s="71">
        <f>E37+30</f>
        <v>45305</v>
      </c>
      <c r="G37" s="12"/>
      <c r="H37" s="3">
        <f t="shared" si="47"/>
        <v>31</v>
      </c>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c r="BM37" s="45"/>
      <c r="BN37" s="45"/>
      <c r="BO37" s="45"/>
      <c r="BP37" s="45"/>
      <c r="BQ37" s="45"/>
      <c r="BR37" s="45"/>
      <c r="BS37" s="45"/>
      <c r="BT37" s="45"/>
      <c r="BU37" s="45"/>
      <c r="BV37" s="45"/>
      <c r="BW37" s="45"/>
      <c r="BX37" s="45"/>
      <c r="BY37" s="45"/>
      <c r="BZ37" s="45"/>
      <c r="CA37" s="45"/>
      <c r="CB37" s="45"/>
      <c r="CC37" s="45"/>
      <c r="CD37" s="45"/>
      <c r="CE37" s="45"/>
      <c r="CF37" s="45"/>
      <c r="CG37" s="45"/>
      <c r="CH37" s="45"/>
      <c r="CI37" s="45"/>
      <c r="CJ37" s="45"/>
      <c r="CK37" s="45"/>
      <c r="CL37" s="45"/>
      <c r="CM37" s="45"/>
      <c r="CN37" s="45"/>
      <c r="CO37" s="45"/>
      <c r="CP37" s="45"/>
      <c r="CQ37" s="45"/>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row>
    <row r="38" spans="2:120" ht="30" customHeight="1" thickBot="1">
      <c r="B38" s="90" t="s">
        <v>56</v>
      </c>
      <c r="C38" s="69"/>
      <c r="D38" s="70">
        <v>0</v>
      </c>
      <c r="E38" s="71">
        <f>F37+1</f>
        <v>45306</v>
      </c>
      <c r="F38" s="71">
        <f>E38</f>
        <v>45306</v>
      </c>
      <c r="G38" s="12"/>
      <c r="H38" s="3">
        <f t="shared" si="47"/>
        <v>1</v>
      </c>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5"/>
      <c r="BT38" s="45"/>
      <c r="BU38" s="45"/>
      <c r="BV38" s="45"/>
      <c r="BW38" s="45"/>
      <c r="BX38" s="45"/>
      <c r="BY38" s="45"/>
      <c r="BZ38" s="45"/>
      <c r="CA38" s="45"/>
      <c r="CB38" s="45"/>
      <c r="CC38" s="45"/>
      <c r="CD38" s="45"/>
      <c r="CE38" s="45"/>
      <c r="CF38" s="45"/>
      <c r="CG38" s="45"/>
      <c r="CH38" s="45"/>
      <c r="CI38" s="45"/>
      <c r="CJ38" s="45"/>
      <c r="CK38" s="45"/>
      <c r="CL38" s="45"/>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row>
    <row r="39" spans="2:120" ht="30" customHeight="1" thickBot="1">
      <c r="B39" s="91" t="s">
        <v>54</v>
      </c>
      <c r="C39" s="36"/>
      <c r="D39" s="37"/>
      <c r="E39" s="38"/>
      <c r="F39" s="39"/>
      <c r="G39" s="12"/>
      <c r="H39" s="3" t="str">
        <f t="shared" si="47"/>
        <v/>
      </c>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0"/>
      <c r="CM39" s="40"/>
      <c r="CN39" s="40"/>
      <c r="CO39" s="40"/>
      <c r="CP39" s="40"/>
      <c r="CQ39" s="40"/>
      <c r="CR39" s="40"/>
      <c r="CS39" s="40"/>
      <c r="CT39" s="40"/>
      <c r="CU39" s="40"/>
      <c r="CV39" s="40"/>
      <c r="CW39" s="40"/>
      <c r="CX39" s="40"/>
      <c r="CY39" s="40"/>
      <c r="CZ39" s="40"/>
      <c r="DA39" s="40"/>
      <c r="DB39" s="40"/>
      <c r="DC39" s="40"/>
      <c r="DD39" s="40"/>
      <c r="DE39" s="40"/>
      <c r="DF39" s="40"/>
      <c r="DG39" s="40"/>
      <c r="DH39" s="40"/>
      <c r="DI39" s="40"/>
      <c r="DJ39" s="40"/>
      <c r="DK39" s="40"/>
      <c r="DL39" s="40"/>
      <c r="DM39" s="40"/>
      <c r="DN39" s="40"/>
      <c r="DO39" s="40"/>
      <c r="DP39" s="40"/>
    </row>
    <row r="40" spans="2:120" ht="30" customHeight="1" thickBot="1">
      <c r="B40" s="85" t="s">
        <v>57</v>
      </c>
      <c r="C40" s="42"/>
      <c r="D40" s="43">
        <v>0</v>
      </c>
      <c r="E40" s="44">
        <f>E9</f>
        <v>45208</v>
      </c>
      <c r="F40" s="44">
        <f>E40+59</f>
        <v>45267</v>
      </c>
      <c r="G40" s="12"/>
      <c r="H40" s="3">
        <f t="shared" si="47"/>
        <v>60</v>
      </c>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45"/>
      <c r="BO40" s="45"/>
      <c r="BP40" s="45"/>
      <c r="BQ40" s="45"/>
      <c r="BR40" s="45"/>
      <c r="BS40" s="45"/>
      <c r="BT40" s="45"/>
      <c r="BU40" s="45"/>
      <c r="BV40" s="45"/>
      <c r="BW40" s="45"/>
      <c r="BX40" s="45"/>
      <c r="BY40" s="45"/>
      <c r="BZ40" s="45"/>
      <c r="CA40" s="45"/>
      <c r="CB40" s="45"/>
      <c r="CC40" s="45"/>
      <c r="CD40" s="45"/>
      <c r="CE40" s="45"/>
      <c r="CF40" s="45"/>
      <c r="CG40" s="45"/>
      <c r="CH40" s="45"/>
      <c r="CI40" s="45"/>
      <c r="CJ40" s="45"/>
      <c r="CK40" s="45"/>
      <c r="CL40" s="45"/>
      <c r="CM40" s="45"/>
      <c r="CN40" s="45"/>
      <c r="CO40" s="45"/>
      <c r="CP40" s="45"/>
      <c r="CQ40" s="45"/>
      <c r="CR40" s="45"/>
      <c r="CS40" s="45"/>
      <c r="CT40" s="45"/>
      <c r="CU40" s="45"/>
      <c r="CV40" s="45"/>
      <c r="CW40" s="45"/>
      <c r="CX40" s="45"/>
      <c r="CY40" s="45"/>
      <c r="CZ40" s="45"/>
      <c r="DA40" s="45"/>
      <c r="DB40" s="45"/>
      <c r="DC40" s="45"/>
      <c r="DD40" s="45"/>
      <c r="DE40" s="45"/>
      <c r="DF40" s="45"/>
      <c r="DG40" s="45"/>
      <c r="DH40" s="45"/>
      <c r="DI40" s="45"/>
      <c r="DJ40" s="45"/>
      <c r="DK40" s="45"/>
      <c r="DL40" s="45"/>
      <c r="DM40" s="45"/>
      <c r="DN40" s="45"/>
      <c r="DO40" s="45"/>
      <c r="DP40" s="45"/>
    </row>
    <row r="42" spans="2:120" ht="30" customHeight="1">
      <c r="F42" s="106" t="s">
        <v>58</v>
      </c>
    </row>
    <row r="49" spans="101:101" ht="30" customHeight="1">
      <c r="CW49" s="84"/>
    </row>
  </sheetData>
  <mergeCells count="26">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 ref="CV4:DB4"/>
    <mergeCell ref="DC4:DI4"/>
    <mergeCell ref="DJ4:DP4"/>
    <mergeCell ref="BM4:BS4"/>
    <mergeCell ref="BT4:BZ4"/>
    <mergeCell ref="CA4:CG4"/>
    <mergeCell ref="CH4:CN4"/>
    <mergeCell ref="CO4:CU4"/>
  </mergeCells>
  <conditionalFormatting sqref="D28 D7">
    <cfRule type="dataBar" priority="209">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1">
    <cfRule type="expression" dxfId="175" priority="192">
      <formula>AND(task_start&lt;=I$5,ROUNDDOWN((task_end-task_start+1)*task_progress,0)+task_start-1&gt;=I$5)</formula>
    </cfRule>
    <cfRule type="expression" dxfId="174" priority="193" stopIfTrue="1">
      <formula>AND(task_end&gt;=I$5,task_start&lt;J$5)</formula>
    </cfRule>
  </conditionalFormatting>
  <conditionalFormatting sqref="I13:BL20">
    <cfRule type="expression" dxfId="173" priority="190">
      <formula>AND(task_start&lt;=I$5,ROUNDDOWN((task_end-task_start+1)*task_progress,0)+task_start-1&gt;=I$5)</formula>
    </cfRule>
    <cfRule type="expression" dxfId="172" priority="191" stopIfTrue="1">
      <formula>AND(task_end&gt;=I$5,task_start&lt;J$5)</formula>
    </cfRule>
  </conditionalFormatting>
  <conditionalFormatting sqref="I22:BL23">
    <cfRule type="expression" dxfId="171" priority="188">
      <formula>AND(task_start&lt;=I$5,ROUNDDOWN((task_end-task_start+1)*task_progress,0)+task_start-1&gt;=I$5)</formula>
    </cfRule>
    <cfRule type="expression" dxfId="170" priority="189" stopIfTrue="1">
      <formula>AND(task_end&gt;=I$5,task_start&lt;J$5)</formula>
    </cfRule>
  </conditionalFormatting>
  <conditionalFormatting sqref="I25:BL27">
    <cfRule type="expression" dxfId="169" priority="222">
      <formula>AND(task_start&lt;=I$5,ROUNDDOWN((task_end-task_start+1)*task_progress,0)+task_start-1&gt;=I$5)</formula>
    </cfRule>
    <cfRule type="expression" dxfId="168" priority="223" stopIfTrue="1">
      <formula>AND(task_end&gt;=I$5,task_start&lt;J$5)</formula>
    </cfRule>
  </conditionalFormatting>
  <conditionalFormatting sqref="I4:DB27">
    <cfRule type="expression" dxfId="167" priority="187">
      <formula>AND(TODAY()&gt;=I$5, TODAY()&lt;J$5)</formula>
    </cfRule>
  </conditionalFormatting>
  <conditionalFormatting sqref="BM9:BS11">
    <cfRule type="expression" dxfId="166" priority="183">
      <formula>AND(task_start&lt;=BM$5,ROUNDDOWN((task_end-task_start+1)*task_progress,0)+task_start-1&gt;=BM$5)</formula>
    </cfRule>
    <cfRule type="expression" dxfId="165" priority="184" stopIfTrue="1">
      <formula>AND(task_end&gt;=BM$5,task_start&lt;BN$5)</formula>
    </cfRule>
  </conditionalFormatting>
  <conditionalFormatting sqref="BM13:BS20">
    <cfRule type="expression" dxfId="164" priority="181">
      <formula>AND(task_start&lt;=BM$5,ROUNDDOWN((task_end-task_start+1)*task_progress,0)+task_start-1&gt;=BM$5)</formula>
    </cfRule>
    <cfRule type="expression" dxfId="163" priority="182" stopIfTrue="1">
      <formula>AND(task_end&gt;=BM$5,task_start&lt;BN$5)</formula>
    </cfRule>
  </conditionalFormatting>
  <conditionalFormatting sqref="BM22:BS23">
    <cfRule type="expression" dxfId="162" priority="179">
      <formula>AND(task_start&lt;=BM$5,ROUNDDOWN((task_end-task_start+1)*task_progress,0)+task_start-1&gt;=BM$5)</formula>
    </cfRule>
    <cfRule type="expression" dxfId="161" priority="180" stopIfTrue="1">
      <formula>AND(task_end&gt;=BM$5,task_start&lt;BN$5)</formula>
    </cfRule>
  </conditionalFormatting>
  <conditionalFormatting sqref="BM25:BS27">
    <cfRule type="expression" dxfId="160" priority="185">
      <formula>AND(task_start&lt;=BM$5,ROUNDDOWN((task_end-task_start+1)*task_progress,0)+task_start-1&gt;=BM$5)</formula>
    </cfRule>
    <cfRule type="expression" dxfId="159" priority="186" stopIfTrue="1">
      <formula>AND(task_end&gt;=BM$5,task_start&lt;BN$5)</formula>
    </cfRule>
  </conditionalFormatting>
  <conditionalFormatting sqref="BT9:BZ11">
    <cfRule type="expression" dxfId="158" priority="174">
      <formula>AND(task_start&lt;=BT$5,ROUNDDOWN((task_end-task_start+1)*task_progress,0)+task_start-1&gt;=BT$5)</formula>
    </cfRule>
    <cfRule type="expression" dxfId="157" priority="175" stopIfTrue="1">
      <formula>AND(task_end&gt;=BT$5,task_start&lt;BU$5)</formula>
    </cfRule>
  </conditionalFormatting>
  <conditionalFormatting sqref="BT13:BZ20">
    <cfRule type="expression" dxfId="156" priority="172">
      <formula>AND(task_start&lt;=BT$5,ROUNDDOWN((task_end-task_start+1)*task_progress,0)+task_start-1&gt;=BT$5)</formula>
    </cfRule>
    <cfRule type="expression" dxfId="155" priority="173" stopIfTrue="1">
      <formula>AND(task_end&gt;=BT$5,task_start&lt;BU$5)</formula>
    </cfRule>
  </conditionalFormatting>
  <conditionalFormatting sqref="BT22:BZ23">
    <cfRule type="expression" dxfId="154" priority="170">
      <formula>AND(task_start&lt;=BT$5,ROUNDDOWN((task_end-task_start+1)*task_progress,0)+task_start-1&gt;=BT$5)</formula>
    </cfRule>
    <cfRule type="expression" dxfId="153" priority="171" stopIfTrue="1">
      <formula>AND(task_end&gt;=BT$5,task_start&lt;BU$5)</formula>
    </cfRule>
  </conditionalFormatting>
  <conditionalFormatting sqref="BT25:BZ27">
    <cfRule type="expression" dxfId="152" priority="176">
      <formula>AND(task_start&lt;=BT$5,ROUNDDOWN((task_end-task_start+1)*task_progress,0)+task_start-1&gt;=BT$5)</formula>
    </cfRule>
    <cfRule type="expression" dxfId="151" priority="177" stopIfTrue="1">
      <formula>AND(task_end&gt;=BT$5,task_start&lt;BU$5)</formula>
    </cfRule>
  </conditionalFormatting>
  <conditionalFormatting sqref="CA9:CG11">
    <cfRule type="expression" dxfId="150" priority="165">
      <formula>AND(task_start&lt;=CA$5,ROUNDDOWN((task_end-task_start+1)*task_progress,0)+task_start-1&gt;=CA$5)</formula>
    </cfRule>
    <cfRule type="expression" dxfId="149" priority="166" stopIfTrue="1">
      <formula>AND(task_end&gt;=CA$5,task_start&lt;CB$5)</formula>
    </cfRule>
  </conditionalFormatting>
  <conditionalFormatting sqref="CA13:CG20">
    <cfRule type="expression" dxfId="148" priority="163">
      <formula>AND(task_start&lt;=CA$5,ROUNDDOWN((task_end-task_start+1)*task_progress,0)+task_start-1&gt;=CA$5)</formula>
    </cfRule>
    <cfRule type="expression" dxfId="147" priority="164" stopIfTrue="1">
      <formula>AND(task_end&gt;=CA$5,task_start&lt;CB$5)</formula>
    </cfRule>
  </conditionalFormatting>
  <conditionalFormatting sqref="CA22:CG23">
    <cfRule type="expression" dxfId="146" priority="161">
      <formula>AND(task_start&lt;=CA$5,ROUNDDOWN((task_end-task_start+1)*task_progress,0)+task_start-1&gt;=CA$5)</formula>
    </cfRule>
    <cfRule type="expression" dxfId="145" priority="162" stopIfTrue="1">
      <formula>AND(task_end&gt;=CA$5,task_start&lt;CB$5)</formula>
    </cfRule>
  </conditionalFormatting>
  <conditionalFormatting sqref="CA25:CG27">
    <cfRule type="expression" dxfId="144" priority="167">
      <formula>AND(task_start&lt;=CA$5,ROUNDDOWN((task_end-task_start+1)*task_progress,0)+task_start-1&gt;=CA$5)</formula>
    </cfRule>
    <cfRule type="expression" dxfId="143" priority="168" stopIfTrue="1">
      <formula>AND(task_end&gt;=CA$5,task_start&lt;CB$5)</formula>
    </cfRule>
  </conditionalFormatting>
  <conditionalFormatting sqref="CH9:CN11">
    <cfRule type="expression" dxfId="142" priority="156">
      <formula>AND(task_start&lt;=CH$5,ROUNDDOWN((task_end-task_start+1)*task_progress,0)+task_start-1&gt;=CH$5)</formula>
    </cfRule>
    <cfRule type="expression" dxfId="141" priority="157" stopIfTrue="1">
      <formula>AND(task_end&gt;=CH$5,task_start&lt;CI$5)</formula>
    </cfRule>
  </conditionalFormatting>
  <conditionalFormatting sqref="CH13:CN20">
    <cfRule type="expression" dxfId="140" priority="154">
      <formula>AND(task_start&lt;=CH$5,ROUNDDOWN((task_end-task_start+1)*task_progress,0)+task_start-1&gt;=CH$5)</formula>
    </cfRule>
    <cfRule type="expression" dxfId="139" priority="155" stopIfTrue="1">
      <formula>AND(task_end&gt;=CH$5,task_start&lt;CI$5)</formula>
    </cfRule>
  </conditionalFormatting>
  <conditionalFormatting sqref="CH22:CN23">
    <cfRule type="expression" dxfId="138" priority="152">
      <formula>AND(task_start&lt;=CH$5,ROUNDDOWN((task_end-task_start+1)*task_progress,0)+task_start-1&gt;=CH$5)</formula>
    </cfRule>
    <cfRule type="expression" dxfId="137" priority="153" stopIfTrue="1">
      <formula>AND(task_end&gt;=CH$5,task_start&lt;CI$5)</formula>
    </cfRule>
  </conditionalFormatting>
  <conditionalFormatting sqref="CH25:CN27">
    <cfRule type="expression" dxfId="136" priority="158">
      <formula>AND(task_start&lt;=CH$5,ROUNDDOWN((task_end-task_start+1)*task_progress,0)+task_start-1&gt;=CH$5)</formula>
    </cfRule>
    <cfRule type="expression" dxfId="135" priority="159" stopIfTrue="1">
      <formula>AND(task_end&gt;=CH$5,task_start&lt;CI$5)</formula>
    </cfRule>
  </conditionalFormatting>
  <conditionalFormatting sqref="CO9:CU11">
    <cfRule type="expression" dxfId="134" priority="147">
      <formula>AND(task_start&lt;=CO$5,ROUNDDOWN((task_end-task_start+1)*task_progress,0)+task_start-1&gt;=CO$5)</formula>
    </cfRule>
    <cfRule type="expression" dxfId="133" priority="148" stopIfTrue="1">
      <formula>AND(task_end&gt;=CO$5,task_start&lt;CP$5)</formula>
    </cfRule>
  </conditionalFormatting>
  <conditionalFormatting sqref="CO13:CU20">
    <cfRule type="expression" dxfId="132" priority="145">
      <formula>AND(task_start&lt;=CO$5,ROUNDDOWN((task_end-task_start+1)*task_progress,0)+task_start-1&gt;=CO$5)</formula>
    </cfRule>
    <cfRule type="expression" dxfId="131" priority="146" stopIfTrue="1">
      <formula>AND(task_end&gt;=CO$5,task_start&lt;CP$5)</formula>
    </cfRule>
  </conditionalFormatting>
  <conditionalFormatting sqref="CO22:CU23">
    <cfRule type="expression" dxfId="130" priority="143">
      <formula>AND(task_start&lt;=CO$5,ROUNDDOWN((task_end-task_start+1)*task_progress,0)+task_start-1&gt;=CO$5)</formula>
    </cfRule>
    <cfRule type="expression" dxfId="129" priority="144" stopIfTrue="1">
      <formula>AND(task_end&gt;=CO$5,task_start&lt;CP$5)</formula>
    </cfRule>
  </conditionalFormatting>
  <conditionalFormatting sqref="CO25:CU27">
    <cfRule type="expression" dxfId="128" priority="149">
      <formula>AND(task_start&lt;=CO$5,ROUNDDOWN((task_end-task_start+1)*task_progress,0)+task_start-1&gt;=CO$5)</formula>
    </cfRule>
    <cfRule type="expression" dxfId="127" priority="150" stopIfTrue="1">
      <formula>AND(task_end&gt;=CO$5,task_start&lt;CP$5)</formula>
    </cfRule>
  </conditionalFormatting>
  <conditionalFormatting sqref="CV9:DB11">
    <cfRule type="expression" dxfId="126" priority="138">
      <formula>AND(task_start&lt;=CV$5,ROUNDDOWN((task_end-task_start+1)*task_progress,0)+task_start-1&gt;=CV$5)</formula>
    </cfRule>
    <cfRule type="expression" dxfId="125" priority="139" stopIfTrue="1">
      <formula>AND(task_end&gt;=CV$5,task_start&lt;CW$5)</formula>
    </cfRule>
  </conditionalFormatting>
  <conditionalFormatting sqref="CV13:DB20">
    <cfRule type="expression" dxfId="124" priority="136">
      <formula>AND(task_start&lt;=CV$5,ROUNDDOWN((task_end-task_start+1)*task_progress,0)+task_start-1&gt;=CV$5)</formula>
    </cfRule>
    <cfRule type="expression" dxfId="123" priority="137" stopIfTrue="1">
      <formula>AND(task_end&gt;=CV$5,task_start&lt;CW$5)</formula>
    </cfRule>
  </conditionalFormatting>
  <conditionalFormatting sqref="CV22:DB23">
    <cfRule type="expression" dxfId="122" priority="134">
      <formula>AND(task_start&lt;=CV$5,ROUNDDOWN((task_end-task_start+1)*task_progress,0)+task_start-1&gt;=CV$5)</formula>
    </cfRule>
    <cfRule type="expression" dxfId="121" priority="135" stopIfTrue="1">
      <formula>AND(task_end&gt;=CV$5,task_start&lt;CW$5)</formula>
    </cfRule>
  </conditionalFormatting>
  <conditionalFormatting sqref="CV25:DB27">
    <cfRule type="expression" dxfId="120" priority="140">
      <formula>AND(task_start&lt;=CV$5,ROUNDDOWN((task_end-task_start+1)*task_progress,0)+task_start-1&gt;=CV$5)</formula>
    </cfRule>
    <cfRule type="expression" dxfId="119" priority="141" stopIfTrue="1">
      <formula>AND(task_end&gt;=CV$5,task_start&lt;CW$5)</formula>
    </cfRule>
  </conditionalFormatting>
  <conditionalFormatting sqref="D9:D11">
    <cfRule type="dataBar" priority="132">
      <dataBar>
        <cfvo type="num" val="0"/>
        <cfvo type="num" val="1"/>
        <color theme="0"/>
      </dataBar>
      <extLst>
        <ext xmlns:x14="http://schemas.microsoft.com/office/spreadsheetml/2009/9/main" uri="{B025F937-C7B1-47D3-B67F-A62EFF666E3E}">
          <x14:id>{AE0600E3-97C3-40FC-BFBF-5E028A8A5D64}</x14:id>
        </ext>
      </extLst>
    </cfRule>
  </conditionalFormatting>
  <conditionalFormatting sqref="D13:D20">
    <cfRule type="dataBar" priority="131">
      <dataBar>
        <cfvo type="num" val="0"/>
        <cfvo type="num" val="1"/>
        <color theme="0"/>
      </dataBar>
      <extLst>
        <ext xmlns:x14="http://schemas.microsoft.com/office/spreadsheetml/2009/9/main" uri="{B025F937-C7B1-47D3-B67F-A62EFF666E3E}">
          <x14:id>{50473C28-DD05-4FE9-9DA0-8D33EC6656F4}</x14:id>
        </ext>
      </extLst>
    </cfRule>
  </conditionalFormatting>
  <conditionalFormatting sqref="I29:BL31">
    <cfRule type="expression" dxfId="118" priority="129">
      <formula>AND(task_start&lt;=I$5,ROUNDDOWN((task_end-task_start+1)*task_progress,0)+task_start-1&gt;=I$5)</formula>
    </cfRule>
    <cfRule type="expression" dxfId="117" priority="130" stopIfTrue="1">
      <formula>AND(task_end&gt;=I$5,task_start&lt;J$5)</formula>
    </cfRule>
  </conditionalFormatting>
  <conditionalFormatting sqref="I28:DB31">
    <cfRule type="expression" dxfId="116" priority="128">
      <formula>AND(TODAY()&gt;=I$5, TODAY()&lt;J$5)</formula>
    </cfRule>
  </conditionalFormatting>
  <conditionalFormatting sqref="BM29:BS31">
    <cfRule type="expression" dxfId="115" priority="126">
      <formula>AND(task_start&lt;=BM$5,ROUNDDOWN((task_end-task_start+1)*task_progress,0)+task_start-1&gt;=BM$5)</formula>
    </cfRule>
    <cfRule type="expression" dxfId="114" priority="127" stopIfTrue="1">
      <formula>AND(task_end&gt;=BM$5,task_start&lt;BN$5)</formula>
    </cfRule>
  </conditionalFormatting>
  <conditionalFormatting sqref="BT29:BZ31">
    <cfRule type="expression" dxfId="113" priority="124">
      <formula>AND(task_start&lt;=BT$5,ROUNDDOWN((task_end-task_start+1)*task_progress,0)+task_start-1&gt;=BT$5)</formula>
    </cfRule>
    <cfRule type="expression" dxfId="112" priority="125" stopIfTrue="1">
      <formula>AND(task_end&gt;=BT$5,task_start&lt;BU$5)</formula>
    </cfRule>
  </conditionalFormatting>
  <conditionalFormatting sqref="CA29:CG31">
    <cfRule type="expression" dxfId="111" priority="122">
      <formula>AND(task_start&lt;=CA$5,ROUNDDOWN((task_end-task_start+1)*task_progress,0)+task_start-1&gt;=CA$5)</formula>
    </cfRule>
    <cfRule type="expression" dxfId="110" priority="123" stopIfTrue="1">
      <formula>AND(task_end&gt;=CA$5,task_start&lt;CB$5)</formula>
    </cfRule>
  </conditionalFormatting>
  <conditionalFormatting sqref="CH29:CN31">
    <cfRule type="expression" dxfId="109" priority="120">
      <formula>AND(task_start&lt;=CH$5,ROUNDDOWN((task_end-task_start+1)*task_progress,0)+task_start-1&gt;=CH$5)</formula>
    </cfRule>
    <cfRule type="expression" dxfId="108" priority="121" stopIfTrue="1">
      <formula>AND(task_end&gt;=CH$5,task_start&lt;CI$5)</formula>
    </cfRule>
  </conditionalFormatting>
  <conditionalFormatting sqref="CO29:CU31">
    <cfRule type="expression" dxfId="107" priority="118">
      <formula>AND(task_start&lt;=CO$5,ROUNDDOWN((task_end-task_start+1)*task_progress,0)+task_start-1&gt;=CO$5)</formula>
    </cfRule>
    <cfRule type="expression" dxfId="106" priority="119" stopIfTrue="1">
      <formula>AND(task_end&gt;=CO$5,task_start&lt;CP$5)</formula>
    </cfRule>
  </conditionalFormatting>
  <conditionalFormatting sqref="CV29:DB31">
    <cfRule type="expression" dxfId="105" priority="116">
      <formula>AND(task_start&lt;=CV$5,ROUNDDOWN((task_end-task_start+1)*task_progress,0)+task_start-1&gt;=CV$5)</formula>
    </cfRule>
    <cfRule type="expression" dxfId="104" priority="117" stopIfTrue="1">
      <formula>AND(task_end&gt;=CV$5,task_start&lt;CW$5)</formula>
    </cfRule>
  </conditionalFormatting>
  <conditionalFormatting sqref="D29:D31">
    <cfRule type="dataBar" priority="115">
      <dataBar>
        <cfvo type="num" val="0"/>
        <cfvo type="num" val="1"/>
        <color theme="0"/>
      </dataBar>
      <extLst>
        <ext xmlns:x14="http://schemas.microsoft.com/office/spreadsheetml/2009/9/main" uri="{B025F937-C7B1-47D3-B67F-A62EFF666E3E}">
          <x14:id>{D6D5BB1F-B708-4519-AF93-26E49AEC9E13}</x14:id>
        </ext>
      </extLst>
    </cfRule>
  </conditionalFormatting>
  <conditionalFormatting sqref="D32">
    <cfRule type="dataBar" priority="114">
      <dataBar>
        <cfvo type="num" val="0"/>
        <cfvo type="num" val="1"/>
        <color theme="0"/>
      </dataBar>
      <extLst>
        <ext xmlns:x14="http://schemas.microsoft.com/office/spreadsheetml/2009/9/main" uri="{B025F937-C7B1-47D3-B67F-A62EFF666E3E}">
          <x14:id>{34617257-6A84-4148-9F7B-B5147A3983DB}</x14:id>
        </ext>
      </extLst>
    </cfRule>
  </conditionalFormatting>
  <conditionalFormatting sqref="I33:BL35">
    <cfRule type="expression" dxfId="103" priority="112">
      <formula>AND(task_start&lt;=I$5,ROUNDDOWN((task_end-task_start+1)*task_progress,0)+task_start-1&gt;=I$5)</formula>
    </cfRule>
    <cfRule type="expression" dxfId="102" priority="113" stopIfTrue="1">
      <formula>AND(task_end&gt;=I$5,task_start&lt;J$5)</formula>
    </cfRule>
  </conditionalFormatting>
  <conditionalFormatting sqref="I32:DB35">
    <cfRule type="expression" dxfId="101" priority="111">
      <formula>AND(TODAY()&gt;=I$5, TODAY()&lt;J$5)</formula>
    </cfRule>
  </conditionalFormatting>
  <conditionalFormatting sqref="BM33:BS35">
    <cfRule type="expression" dxfId="100" priority="109">
      <formula>AND(task_start&lt;=BM$5,ROUNDDOWN((task_end-task_start+1)*task_progress,0)+task_start-1&gt;=BM$5)</formula>
    </cfRule>
    <cfRule type="expression" dxfId="99" priority="110" stopIfTrue="1">
      <formula>AND(task_end&gt;=BM$5,task_start&lt;BN$5)</formula>
    </cfRule>
  </conditionalFormatting>
  <conditionalFormatting sqref="BT33:BZ35">
    <cfRule type="expression" dxfId="98" priority="107">
      <formula>AND(task_start&lt;=BT$5,ROUNDDOWN((task_end-task_start+1)*task_progress,0)+task_start-1&gt;=BT$5)</formula>
    </cfRule>
    <cfRule type="expression" dxfId="97" priority="108" stopIfTrue="1">
      <formula>AND(task_end&gt;=BT$5,task_start&lt;BU$5)</formula>
    </cfRule>
  </conditionalFormatting>
  <conditionalFormatting sqref="CA33:CG35">
    <cfRule type="expression" dxfId="96" priority="105">
      <formula>AND(task_start&lt;=CA$5,ROUNDDOWN((task_end-task_start+1)*task_progress,0)+task_start-1&gt;=CA$5)</formula>
    </cfRule>
    <cfRule type="expression" dxfId="95" priority="106" stopIfTrue="1">
      <formula>AND(task_end&gt;=CA$5,task_start&lt;CB$5)</formula>
    </cfRule>
  </conditionalFormatting>
  <conditionalFormatting sqref="CH33:CN35">
    <cfRule type="expression" dxfId="94" priority="103">
      <formula>AND(task_start&lt;=CH$5,ROUNDDOWN((task_end-task_start+1)*task_progress,0)+task_start-1&gt;=CH$5)</formula>
    </cfRule>
    <cfRule type="expression" dxfId="93" priority="104" stopIfTrue="1">
      <formula>AND(task_end&gt;=CH$5,task_start&lt;CI$5)</formula>
    </cfRule>
  </conditionalFormatting>
  <conditionalFormatting sqref="CO33:CU35">
    <cfRule type="expression" dxfId="92" priority="101">
      <formula>AND(task_start&lt;=CO$5,ROUNDDOWN((task_end-task_start+1)*task_progress,0)+task_start-1&gt;=CO$5)</formula>
    </cfRule>
    <cfRule type="expression" dxfId="91" priority="102" stopIfTrue="1">
      <formula>AND(task_end&gt;=CO$5,task_start&lt;CP$5)</formula>
    </cfRule>
  </conditionalFormatting>
  <conditionalFormatting sqref="CV33:DB35">
    <cfRule type="expression" dxfId="90" priority="99">
      <formula>AND(task_start&lt;=CV$5,ROUNDDOWN((task_end-task_start+1)*task_progress,0)+task_start-1&gt;=CV$5)</formula>
    </cfRule>
    <cfRule type="expression" dxfId="89" priority="100" stopIfTrue="1">
      <formula>AND(task_end&gt;=CV$5,task_start&lt;CW$5)</formula>
    </cfRule>
  </conditionalFormatting>
  <conditionalFormatting sqref="D33:D35">
    <cfRule type="dataBar" priority="98">
      <dataBar>
        <cfvo type="num" val="0"/>
        <cfvo type="num" val="1"/>
        <color theme="0"/>
      </dataBar>
      <extLst>
        <ext xmlns:x14="http://schemas.microsoft.com/office/spreadsheetml/2009/9/main" uri="{B025F937-C7B1-47D3-B67F-A62EFF666E3E}">
          <x14:id>{0476070F-EF6C-4DA9-AF89-661F52A79CD4}</x14:id>
        </ext>
      </extLst>
    </cfRule>
  </conditionalFormatting>
  <conditionalFormatting sqref="D36:D38">
    <cfRule type="dataBar" priority="79">
      <dataBar>
        <cfvo type="num" val="0"/>
        <cfvo type="num" val="1"/>
        <color theme="0"/>
      </dataBar>
      <extLst>
        <ext xmlns:x14="http://schemas.microsoft.com/office/spreadsheetml/2009/9/main" uri="{B025F937-C7B1-47D3-B67F-A62EFF666E3E}">
          <x14:id>{CFFD7FF5-4F2D-4CE4-8C18-3D223E59D180}</x14:id>
        </ext>
      </extLst>
    </cfRule>
  </conditionalFormatting>
  <conditionalFormatting sqref="I37:BL38">
    <cfRule type="expression" dxfId="73" priority="80">
      <formula>AND(task_start&lt;=I$5,ROUNDDOWN((task_end-task_start+1)*task_progress,0)+task_start-1&gt;=I$5)</formula>
    </cfRule>
    <cfRule type="expression" dxfId="72" priority="81" stopIfTrue="1">
      <formula>AND(task_end&gt;=I$5,task_start&lt;J$5)</formula>
    </cfRule>
  </conditionalFormatting>
  <conditionalFormatting sqref="I36:DB38">
    <cfRule type="expression" dxfId="71" priority="78">
      <formula>AND(TODAY()&gt;=I$5, TODAY()&lt;J$5)</formula>
    </cfRule>
  </conditionalFormatting>
  <conditionalFormatting sqref="BM37:BS38">
    <cfRule type="expression" dxfId="70" priority="76">
      <formula>AND(task_start&lt;=BM$5,ROUNDDOWN((task_end-task_start+1)*task_progress,0)+task_start-1&gt;=BM$5)</formula>
    </cfRule>
    <cfRule type="expression" dxfId="69" priority="77" stopIfTrue="1">
      <formula>AND(task_end&gt;=BM$5,task_start&lt;BN$5)</formula>
    </cfRule>
  </conditionalFormatting>
  <conditionalFormatting sqref="BT37:BZ38">
    <cfRule type="expression" dxfId="68" priority="74">
      <formula>AND(task_start&lt;=BT$5,ROUNDDOWN((task_end-task_start+1)*task_progress,0)+task_start-1&gt;=BT$5)</formula>
    </cfRule>
    <cfRule type="expression" dxfId="67" priority="75" stopIfTrue="1">
      <formula>AND(task_end&gt;=BT$5,task_start&lt;BU$5)</formula>
    </cfRule>
  </conditionalFormatting>
  <conditionalFormatting sqref="CA37:CG38">
    <cfRule type="expression" dxfId="66" priority="72">
      <formula>AND(task_start&lt;=CA$5,ROUNDDOWN((task_end-task_start+1)*task_progress,0)+task_start-1&gt;=CA$5)</formula>
    </cfRule>
    <cfRule type="expression" dxfId="65" priority="73" stopIfTrue="1">
      <formula>AND(task_end&gt;=CA$5,task_start&lt;CB$5)</formula>
    </cfRule>
  </conditionalFormatting>
  <conditionalFormatting sqref="CH37:CN38">
    <cfRule type="expression" dxfId="64" priority="70">
      <formula>AND(task_start&lt;=CH$5,ROUNDDOWN((task_end-task_start+1)*task_progress,0)+task_start-1&gt;=CH$5)</formula>
    </cfRule>
    <cfRule type="expression" dxfId="63" priority="71" stopIfTrue="1">
      <formula>AND(task_end&gt;=CH$5,task_start&lt;CI$5)</formula>
    </cfRule>
  </conditionalFormatting>
  <conditionalFormatting sqref="CO37:CU38">
    <cfRule type="expression" dxfId="62" priority="68">
      <formula>AND(task_start&lt;=CO$5,ROUNDDOWN((task_end-task_start+1)*task_progress,0)+task_start-1&gt;=CO$5)</formula>
    </cfRule>
    <cfRule type="expression" dxfId="61" priority="69" stopIfTrue="1">
      <formula>AND(task_end&gt;=CO$5,task_start&lt;CP$5)</formula>
    </cfRule>
  </conditionalFormatting>
  <conditionalFormatting sqref="CV37:DB38">
    <cfRule type="expression" dxfId="60" priority="66">
      <formula>AND(task_start&lt;=CV$5,ROUNDDOWN((task_end-task_start+1)*task_progress,0)+task_start-1&gt;=CV$5)</formula>
    </cfRule>
    <cfRule type="expression" dxfId="59" priority="67" stopIfTrue="1">
      <formula>AND(task_end&gt;=CV$5,task_start&lt;CW$5)</formula>
    </cfRule>
  </conditionalFormatting>
  <conditionalFormatting sqref="D39">
    <cfRule type="dataBar" priority="65">
      <dataBar>
        <cfvo type="num" val="0"/>
        <cfvo type="num" val="1"/>
        <color theme="0"/>
      </dataBar>
      <extLst>
        <ext xmlns:x14="http://schemas.microsoft.com/office/spreadsheetml/2009/9/main" uri="{B025F937-C7B1-47D3-B67F-A62EFF666E3E}">
          <x14:id>{1DA8D809-4FAA-4B63-996E-69E2B42E3422}</x14:id>
        </ext>
      </extLst>
    </cfRule>
  </conditionalFormatting>
  <conditionalFormatting sqref="I40:BL40">
    <cfRule type="expression" dxfId="58" priority="63">
      <formula>AND(task_start&lt;=I$5,ROUNDDOWN((task_end-task_start+1)*task_progress,0)+task_start-1&gt;=I$5)</formula>
    </cfRule>
    <cfRule type="expression" dxfId="57" priority="64" stopIfTrue="1">
      <formula>AND(task_end&gt;=I$5,task_start&lt;J$5)</formula>
    </cfRule>
  </conditionalFormatting>
  <conditionalFormatting sqref="I39:DB40">
    <cfRule type="expression" dxfId="56" priority="62">
      <formula>AND(TODAY()&gt;=I$5, TODAY()&lt;J$5)</formula>
    </cfRule>
  </conditionalFormatting>
  <conditionalFormatting sqref="BM40:BS40">
    <cfRule type="expression" dxfId="55" priority="60">
      <formula>AND(task_start&lt;=BM$5,ROUNDDOWN((task_end-task_start+1)*task_progress,0)+task_start-1&gt;=BM$5)</formula>
    </cfRule>
    <cfRule type="expression" dxfId="54" priority="61" stopIfTrue="1">
      <formula>AND(task_end&gt;=BM$5,task_start&lt;BN$5)</formula>
    </cfRule>
  </conditionalFormatting>
  <conditionalFormatting sqref="BT40:BZ40">
    <cfRule type="expression" dxfId="53" priority="58">
      <formula>AND(task_start&lt;=BT$5,ROUNDDOWN((task_end-task_start+1)*task_progress,0)+task_start-1&gt;=BT$5)</formula>
    </cfRule>
    <cfRule type="expression" dxfId="52" priority="59" stopIfTrue="1">
      <formula>AND(task_end&gt;=BT$5,task_start&lt;BU$5)</formula>
    </cfRule>
  </conditionalFormatting>
  <conditionalFormatting sqref="CA40:CG40">
    <cfRule type="expression" dxfId="51" priority="56">
      <formula>AND(task_start&lt;=CA$5,ROUNDDOWN((task_end-task_start+1)*task_progress,0)+task_start-1&gt;=CA$5)</formula>
    </cfRule>
    <cfRule type="expression" dxfId="50" priority="57" stopIfTrue="1">
      <formula>AND(task_end&gt;=CA$5,task_start&lt;CB$5)</formula>
    </cfRule>
  </conditionalFormatting>
  <conditionalFormatting sqref="CH40:CN40">
    <cfRule type="expression" dxfId="49" priority="54">
      <formula>AND(task_start&lt;=CH$5,ROUNDDOWN((task_end-task_start+1)*task_progress,0)+task_start-1&gt;=CH$5)</formula>
    </cfRule>
    <cfRule type="expression" dxfId="48" priority="55" stopIfTrue="1">
      <formula>AND(task_end&gt;=CH$5,task_start&lt;CI$5)</formula>
    </cfRule>
  </conditionalFormatting>
  <conditionalFormatting sqref="CO40:CU40">
    <cfRule type="expression" dxfId="47" priority="52">
      <formula>AND(task_start&lt;=CO$5,ROUNDDOWN((task_end-task_start+1)*task_progress,0)+task_start-1&gt;=CO$5)</formula>
    </cfRule>
    <cfRule type="expression" dxfId="46" priority="53" stopIfTrue="1">
      <formula>AND(task_end&gt;=CO$5,task_start&lt;CP$5)</formula>
    </cfRule>
  </conditionalFormatting>
  <conditionalFormatting sqref="CV40:DP40">
    <cfRule type="expression" dxfId="45" priority="50">
      <formula>AND(task_start&lt;=CV$5,ROUNDDOWN((task_end-task_start+1)*task_progress,0)+task_start-1&gt;=CV$5)</formula>
    </cfRule>
    <cfRule type="expression" dxfId="44" priority="51" stopIfTrue="1">
      <formula>AND(task_end&gt;=CV$5,task_start&lt;CW$5)</formula>
    </cfRule>
  </conditionalFormatting>
  <conditionalFormatting sqref="D40">
    <cfRule type="dataBar" priority="49">
      <dataBar>
        <cfvo type="num" val="0"/>
        <cfvo type="num" val="1"/>
        <color theme="0"/>
      </dataBar>
      <extLst>
        <ext xmlns:x14="http://schemas.microsoft.com/office/spreadsheetml/2009/9/main" uri="{B025F937-C7B1-47D3-B67F-A62EFF666E3E}">
          <x14:id>{D5598176-C3C9-4CC9-9619-88CC0BF8D2B3}</x14:id>
        </ext>
      </extLst>
    </cfRule>
  </conditionalFormatting>
  <conditionalFormatting sqref="D21:D23">
    <cfRule type="dataBar" priority="48">
      <dataBar>
        <cfvo type="num" val="0"/>
        <cfvo type="num" val="1"/>
        <color theme="0"/>
      </dataBar>
      <extLst>
        <ext xmlns:x14="http://schemas.microsoft.com/office/spreadsheetml/2009/9/main" uri="{B025F937-C7B1-47D3-B67F-A62EFF666E3E}">
          <x14:id>{8C98BEB6-096B-42EC-98DA-BC8C44EC07A6}</x14:id>
        </ext>
      </extLst>
    </cfRule>
  </conditionalFormatting>
  <conditionalFormatting sqref="D8">
    <cfRule type="dataBar" priority="47">
      <dataBar>
        <cfvo type="num" val="0"/>
        <cfvo type="num" val="1"/>
        <color theme="0"/>
      </dataBar>
      <extLst>
        <ext xmlns:x14="http://schemas.microsoft.com/office/spreadsheetml/2009/9/main" uri="{B025F937-C7B1-47D3-B67F-A62EFF666E3E}">
          <x14:id>{04E777E9-4BC1-49D8-83E1-A9961A5CC83D}</x14:id>
        </ext>
      </extLst>
    </cfRule>
  </conditionalFormatting>
  <conditionalFormatting sqref="D12">
    <cfRule type="dataBar" priority="46">
      <dataBar>
        <cfvo type="num" val="0"/>
        <cfvo type="num" val="1"/>
        <color theme="0"/>
      </dataBar>
      <extLst>
        <ext xmlns:x14="http://schemas.microsoft.com/office/spreadsheetml/2009/9/main" uri="{B025F937-C7B1-47D3-B67F-A62EFF666E3E}">
          <x14:id>{5769EA62-8A0E-4ECD-8D6F-677F1F8ED003}</x14:id>
        </ext>
      </extLst>
    </cfRule>
  </conditionalFormatting>
  <conditionalFormatting sqref="D24:D27">
    <cfRule type="dataBar" priority="45">
      <dataBar>
        <cfvo type="num" val="0"/>
        <cfvo type="num" val="1"/>
        <color theme="0"/>
      </dataBar>
      <extLst>
        <ext xmlns:x14="http://schemas.microsoft.com/office/spreadsheetml/2009/9/main" uri="{B025F937-C7B1-47D3-B67F-A62EFF666E3E}">
          <x14:id>{5A1E5BDB-F4A4-4918-AD63-249CCFDE4D35}</x14:id>
        </ext>
      </extLst>
    </cfRule>
  </conditionalFormatting>
  <conditionalFormatting sqref="DC4:DI27">
    <cfRule type="expression" dxfId="43" priority="44">
      <formula>AND(TODAY()&gt;=DC$5, TODAY()&lt;DD$5)</formula>
    </cfRule>
  </conditionalFormatting>
  <conditionalFormatting sqref="DC9:DI11">
    <cfRule type="expression" dxfId="42" priority="40">
      <formula>AND(task_start&lt;=DC$5,ROUNDDOWN((task_end-task_start+1)*task_progress,0)+task_start-1&gt;=DC$5)</formula>
    </cfRule>
    <cfRule type="expression" dxfId="41" priority="41" stopIfTrue="1">
      <formula>AND(task_end&gt;=DC$5,task_start&lt;DD$5)</formula>
    </cfRule>
  </conditionalFormatting>
  <conditionalFormatting sqref="DC13:DI20">
    <cfRule type="expression" dxfId="40" priority="38">
      <formula>AND(task_start&lt;=DC$5,ROUNDDOWN((task_end-task_start+1)*task_progress,0)+task_start-1&gt;=DC$5)</formula>
    </cfRule>
    <cfRule type="expression" dxfId="39" priority="39" stopIfTrue="1">
      <formula>AND(task_end&gt;=DC$5,task_start&lt;DD$5)</formula>
    </cfRule>
  </conditionalFormatting>
  <conditionalFormatting sqref="DC22:DI23">
    <cfRule type="expression" dxfId="38" priority="36">
      <formula>AND(task_start&lt;=DC$5,ROUNDDOWN((task_end-task_start+1)*task_progress,0)+task_start-1&gt;=DC$5)</formula>
    </cfRule>
    <cfRule type="expression" dxfId="37" priority="37" stopIfTrue="1">
      <formula>AND(task_end&gt;=DC$5,task_start&lt;DD$5)</formula>
    </cfRule>
  </conditionalFormatting>
  <conditionalFormatting sqref="DC25:DI27">
    <cfRule type="expression" dxfId="36" priority="42">
      <formula>AND(task_start&lt;=DC$5,ROUNDDOWN((task_end-task_start+1)*task_progress,0)+task_start-1&gt;=DC$5)</formula>
    </cfRule>
    <cfRule type="expression" dxfId="35" priority="43" stopIfTrue="1">
      <formula>AND(task_end&gt;=DC$5,task_start&lt;DD$5)</formula>
    </cfRule>
  </conditionalFormatting>
  <conditionalFormatting sqref="DC28:DI31">
    <cfRule type="expression" dxfId="34" priority="35">
      <formula>AND(TODAY()&gt;=DC$5, TODAY()&lt;DD$5)</formula>
    </cfRule>
  </conditionalFormatting>
  <conditionalFormatting sqref="DC29:DI31">
    <cfRule type="expression" dxfId="33" priority="33">
      <formula>AND(task_start&lt;=DC$5,ROUNDDOWN((task_end-task_start+1)*task_progress,0)+task_start-1&gt;=DC$5)</formula>
    </cfRule>
    <cfRule type="expression" dxfId="32" priority="34" stopIfTrue="1">
      <formula>AND(task_end&gt;=DC$5,task_start&lt;DD$5)</formula>
    </cfRule>
  </conditionalFormatting>
  <conditionalFormatting sqref="DC32:DI35">
    <cfRule type="expression" dxfId="31" priority="32">
      <formula>AND(TODAY()&gt;=DC$5, TODAY()&lt;DD$5)</formula>
    </cfRule>
  </conditionalFormatting>
  <conditionalFormatting sqref="DC33:DI35">
    <cfRule type="expression" dxfId="30" priority="30">
      <formula>AND(task_start&lt;=DC$5,ROUNDDOWN((task_end-task_start+1)*task_progress,0)+task_start-1&gt;=DC$5)</formula>
    </cfRule>
    <cfRule type="expression" dxfId="29" priority="31" stopIfTrue="1">
      <formula>AND(task_end&gt;=DC$5,task_start&lt;DD$5)</formula>
    </cfRule>
  </conditionalFormatting>
  <conditionalFormatting sqref="DC36:DI38">
    <cfRule type="expression" dxfId="25" priority="26">
      <formula>AND(TODAY()&gt;=DC$5, TODAY()&lt;DD$5)</formula>
    </cfRule>
  </conditionalFormatting>
  <conditionalFormatting sqref="DC37:DI38">
    <cfRule type="expression" dxfId="24" priority="24">
      <formula>AND(task_start&lt;=DC$5,ROUNDDOWN((task_end-task_start+1)*task_progress,0)+task_start-1&gt;=DC$5)</formula>
    </cfRule>
    <cfRule type="expression" dxfId="23" priority="25" stopIfTrue="1">
      <formula>AND(task_end&gt;=DC$5,task_start&lt;DD$5)</formula>
    </cfRule>
  </conditionalFormatting>
  <conditionalFormatting sqref="DC39:DI40">
    <cfRule type="expression" dxfId="22" priority="23">
      <formula>AND(TODAY()&gt;=DC$5, TODAY()&lt;DD$5)</formula>
    </cfRule>
  </conditionalFormatting>
  <conditionalFormatting sqref="DJ4:DP27">
    <cfRule type="expression" dxfId="21" priority="22">
      <formula>AND(TODAY()&gt;=DJ$5, TODAY()&lt;DK$5)</formula>
    </cfRule>
  </conditionalFormatting>
  <conditionalFormatting sqref="DJ9:DP11">
    <cfRule type="expression" dxfId="20" priority="18">
      <formula>AND(task_start&lt;=DJ$5,ROUNDDOWN((task_end-task_start+1)*task_progress,0)+task_start-1&gt;=DJ$5)</formula>
    </cfRule>
    <cfRule type="expression" dxfId="19" priority="19" stopIfTrue="1">
      <formula>AND(task_end&gt;=DJ$5,task_start&lt;DK$5)</formula>
    </cfRule>
  </conditionalFormatting>
  <conditionalFormatting sqref="DJ13:DP20">
    <cfRule type="expression" dxfId="18" priority="16">
      <formula>AND(task_start&lt;=DJ$5,ROUNDDOWN((task_end-task_start+1)*task_progress,0)+task_start-1&gt;=DJ$5)</formula>
    </cfRule>
    <cfRule type="expression" dxfId="17" priority="17" stopIfTrue="1">
      <formula>AND(task_end&gt;=DJ$5,task_start&lt;DK$5)</formula>
    </cfRule>
  </conditionalFormatting>
  <conditionalFormatting sqref="DJ22:DP23">
    <cfRule type="expression" dxfId="16" priority="14">
      <formula>AND(task_start&lt;=DJ$5,ROUNDDOWN((task_end-task_start+1)*task_progress,0)+task_start-1&gt;=DJ$5)</formula>
    </cfRule>
    <cfRule type="expression" dxfId="15" priority="15" stopIfTrue="1">
      <formula>AND(task_end&gt;=DJ$5,task_start&lt;DK$5)</formula>
    </cfRule>
  </conditionalFormatting>
  <conditionalFormatting sqref="DJ25:DP27">
    <cfRule type="expression" dxfId="14" priority="20">
      <formula>AND(task_start&lt;=DJ$5,ROUNDDOWN((task_end-task_start+1)*task_progress,0)+task_start-1&gt;=DJ$5)</formula>
    </cfRule>
    <cfRule type="expression" dxfId="13" priority="21" stopIfTrue="1">
      <formula>AND(task_end&gt;=DJ$5,task_start&lt;DK$5)</formula>
    </cfRule>
  </conditionalFormatting>
  <conditionalFormatting sqref="DJ28:DP31">
    <cfRule type="expression" dxfId="12" priority="13">
      <formula>AND(TODAY()&gt;=DJ$5, TODAY()&lt;DK$5)</formula>
    </cfRule>
  </conditionalFormatting>
  <conditionalFormatting sqref="DJ29:DP31">
    <cfRule type="expression" dxfId="11" priority="11">
      <formula>AND(task_start&lt;=DJ$5,ROUNDDOWN((task_end-task_start+1)*task_progress,0)+task_start-1&gt;=DJ$5)</formula>
    </cfRule>
    <cfRule type="expression" dxfId="10" priority="12" stopIfTrue="1">
      <formula>AND(task_end&gt;=DJ$5,task_start&lt;DK$5)</formula>
    </cfRule>
  </conditionalFormatting>
  <conditionalFormatting sqref="DJ32:DP35">
    <cfRule type="expression" dxfId="9" priority="10">
      <formula>AND(TODAY()&gt;=DJ$5, TODAY()&lt;DK$5)</formula>
    </cfRule>
  </conditionalFormatting>
  <conditionalFormatting sqref="DJ33:DP35">
    <cfRule type="expression" dxfId="8" priority="8">
      <formula>AND(task_start&lt;=DJ$5,ROUNDDOWN((task_end-task_start+1)*task_progress,0)+task_start-1&gt;=DJ$5)</formula>
    </cfRule>
    <cfRule type="expression" dxfId="7" priority="9" stopIfTrue="1">
      <formula>AND(task_end&gt;=DJ$5,task_start&lt;DK$5)</formula>
    </cfRule>
  </conditionalFormatting>
  <conditionalFormatting sqref="DJ36:DP38">
    <cfRule type="expression" dxfId="3" priority="4">
      <formula>AND(TODAY()&gt;=DJ$5, TODAY()&lt;DK$5)</formula>
    </cfRule>
  </conditionalFormatting>
  <conditionalFormatting sqref="DJ37:DP38">
    <cfRule type="expression" dxfId="2" priority="2">
      <formula>AND(task_start&lt;=DJ$5,ROUNDDOWN((task_end-task_start+1)*task_progress,0)+task_start-1&gt;=DJ$5)</formula>
    </cfRule>
    <cfRule type="expression" dxfId="1" priority="3" stopIfTrue="1">
      <formula>AND(task_end&gt;=DJ$5,task_start&lt;DK$5)</formula>
    </cfRule>
  </conditionalFormatting>
  <conditionalFormatting sqref="DJ39:DP40">
    <cfRule type="expression" dxfId="0" priority="1">
      <formula>AND(TODAY()&gt;=DJ$5, TODAY()&lt;DK$5)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2" xr:uid="{4F48FC41-E335-47F1-87AA-3333A52AD81C}"/>
    <dataValidation allowBlank="1" showInputMessage="1" showErrorMessage="1" prompt="Phase 3's sample block starts in cell B20." sqref="A21" xr:uid="{956902D1-D3B5-416D-BB69-9362D193BC0A}"/>
    <dataValidation allowBlank="1" showInputMessage="1" showErrorMessage="1" prompt="Phase 4's sample block starts in cell B26." sqref="A24"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29"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D28 D7</xm:sqref>
        </x14:conditionalFormatting>
        <x14:conditionalFormatting xmlns:xm="http://schemas.microsoft.com/office/excel/2006/main">
          <x14:cfRule type="dataBar" id="{AE0600E3-97C3-40FC-BFBF-5E028A8A5D64}">
            <x14:dataBar minLength="0" maxLength="100" gradient="0">
              <x14:cfvo type="num">
                <xm:f>0</xm:f>
              </x14:cfvo>
              <x14:cfvo type="num">
                <xm:f>1</xm:f>
              </x14:cfvo>
              <x14:negativeFillColor rgb="FFFF0000"/>
              <x14:axisColor rgb="FF000000"/>
            </x14:dataBar>
          </x14:cfRule>
          <xm:sqref>D9:D11</xm:sqref>
        </x14:conditionalFormatting>
        <x14:conditionalFormatting xmlns:xm="http://schemas.microsoft.com/office/excel/2006/main">
          <x14:cfRule type="dataBar" id="{50473C28-DD05-4FE9-9DA0-8D33EC6656F4}">
            <x14:dataBar minLength="0" maxLength="100" gradient="0">
              <x14:cfvo type="num">
                <xm:f>0</xm:f>
              </x14:cfvo>
              <x14:cfvo type="num">
                <xm:f>1</xm:f>
              </x14:cfvo>
              <x14:negativeFillColor rgb="FFFF0000"/>
              <x14:axisColor rgb="FF000000"/>
            </x14:dataBar>
          </x14:cfRule>
          <xm:sqref>D13:D20</xm:sqref>
        </x14:conditionalFormatting>
        <x14:conditionalFormatting xmlns:xm="http://schemas.microsoft.com/office/excel/2006/main">
          <x14:cfRule type="dataBar" id="{D6D5BB1F-B708-4519-AF93-26E49AEC9E13}">
            <x14:dataBar minLength="0" maxLength="100" gradient="0">
              <x14:cfvo type="num">
                <xm:f>0</xm:f>
              </x14:cfvo>
              <x14:cfvo type="num">
                <xm:f>1</xm:f>
              </x14:cfvo>
              <x14:negativeFillColor rgb="FFFF0000"/>
              <x14:axisColor rgb="FF000000"/>
            </x14:dataBar>
          </x14:cfRule>
          <xm:sqref>D29:D31</xm:sqref>
        </x14:conditionalFormatting>
        <x14:conditionalFormatting xmlns:xm="http://schemas.microsoft.com/office/excel/2006/main">
          <x14:cfRule type="dataBar" id="{34617257-6A84-4148-9F7B-B5147A3983DB}">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0476070F-EF6C-4DA9-AF89-661F52A79CD4}">
            <x14:dataBar minLength="0" maxLength="100" gradient="0">
              <x14:cfvo type="num">
                <xm:f>0</xm:f>
              </x14:cfvo>
              <x14:cfvo type="num">
                <xm:f>1</xm:f>
              </x14:cfvo>
              <x14:negativeFillColor rgb="FFFF0000"/>
              <x14:axisColor rgb="FF000000"/>
            </x14:dataBar>
          </x14:cfRule>
          <xm:sqref>D33:D35</xm:sqref>
        </x14:conditionalFormatting>
        <x14:conditionalFormatting xmlns:xm="http://schemas.microsoft.com/office/excel/2006/main">
          <x14:cfRule type="dataBar" id="{CFFD7FF5-4F2D-4CE4-8C18-3D223E59D180}">
            <x14:dataBar minLength="0" maxLength="100" gradient="0">
              <x14:cfvo type="num">
                <xm:f>0</xm:f>
              </x14:cfvo>
              <x14:cfvo type="num">
                <xm:f>1</xm:f>
              </x14:cfvo>
              <x14:negativeFillColor rgb="FFFF0000"/>
              <x14:axisColor rgb="FF000000"/>
            </x14:dataBar>
          </x14:cfRule>
          <xm:sqref>D36:D38</xm:sqref>
        </x14:conditionalFormatting>
        <x14:conditionalFormatting xmlns:xm="http://schemas.microsoft.com/office/excel/2006/main">
          <x14:cfRule type="dataBar" id="{1DA8D809-4FAA-4B63-996E-69E2B42E3422}">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D5598176-C3C9-4CC9-9619-88CC0BF8D2B3}">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8C98BEB6-096B-42EC-98DA-BC8C44EC07A6}">
            <x14:dataBar minLength="0" maxLength="100" gradient="0">
              <x14:cfvo type="num">
                <xm:f>0</xm:f>
              </x14:cfvo>
              <x14:cfvo type="num">
                <xm:f>1</xm:f>
              </x14:cfvo>
              <x14:negativeFillColor rgb="FFFF0000"/>
              <x14:axisColor rgb="FF000000"/>
            </x14:dataBar>
          </x14:cfRule>
          <xm:sqref>D21:D23</xm:sqref>
        </x14:conditionalFormatting>
        <x14:conditionalFormatting xmlns:xm="http://schemas.microsoft.com/office/excel/2006/main">
          <x14:cfRule type="dataBar" id="{04E777E9-4BC1-49D8-83E1-A9961A5CC83D}">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5769EA62-8A0E-4ECD-8D6F-677F1F8ED003}">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5A1E5BDB-F4A4-4918-AD63-249CCFDE4D35}">
            <x14:dataBar minLength="0" maxLength="100" gradient="0">
              <x14:cfvo type="num">
                <xm:f>0</xm:f>
              </x14:cfvo>
              <x14:cfvo type="num">
                <xm:f>1</xm:f>
              </x14:cfvo>
              <x14:negativeFillColor rgb="FFFF0000"/>
              <x14:axisColor rgb="FF000000"/>
            </x14:dataBar>
          </x14:cfRule>
          <xm:sqref>D24:D27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5"/>
  <cols>
    <col min="1" max="1" width="87" style="4" customWidth="1"/>
    <col min="2" max="16384" width="9" style="1"/>
  </cols>
  <sheetData>
    <row r="1" spans="1:2" ht="46.5" customHeight="1"/>
    <row r="2" spans="1:2" s="6" customFormat="1" ht="15.5">
      <c r="A2" s="75" t="s">
        <v>7</v>
      </c>
      <c r="B2" s="5"/>
    </row>
    <row r="3" spans="1:2" s="8" customFormat="1" ht="27" customHeight="1">
      <c r="A3" s="76"/>
      <c r="B3" s="9"/>
    </row>
    <row r="4" spans="1:2" s="7" customFormat="1" ht="30.5">
      <c r="A4" s="77" t="s">
        <v>6</v>
      </c>
    </row>
    <row r="5" spans="1:2" ht="74.25" customHeight="1">
      <c r="A5" s="78" t="s">
        <v>14</v>
      </c>
    </row>
    <row r="6" spans="1:2" ht="26.25" customHeight="1">
      <c r="A6" s="77" t="s">
        <v>17</v>
      </c>
    </row>
    <row r="7" spans="1:2" s="4" customFormat="1" ht="205.15" customHeight="1">
      <c r="A7" s="79" t="s">
        <v>16</v>
      </c>
    </row>
    <row r="8" spans="1:2" s="7" customFormat="1" ht="30.5">
      <c r="A8" s="77" t="s">
        <v>8</v>
      </c>
    </row>
    <row r="9" spans="1:2" ht="42">
      <c r="A9" s="78" t="s">
        <v>15</v>
      </c>
    </row>
    <row r="10" spans="1:2" s="4" customFormat="1" ht="28.15" customHeight="1">
      <c r="A10" s="80" t="s">
        <v>13</v>
      </c>
    </row>
    <row r="11" spans="1:2" s="7" customFormat="1" ht="30.5">
      <c r="A11" s="77" t="s">
        <v>5</v>
      </c>
    </row>
    <row r="12" spans="1:2" ht="28">
      <c r="A12" s="78" t="s">
        <v>12</v>
      </c>
    </row>
    <row r="13" spans="1:2" s="4" customFormat="1" ht="28.15" customHeight="1">
      <c r="A13" s="80" t="s">
        <v>1</v>
      </c>
    </row>
    <row r="14" spans="1:2" s="7" customFormat="1" ht="30.5">
      <c r="A14" s="77" t="s">
        <v>9</v>
      </c>
    </row>
    <row r="15" spans="1:2" ht="75" customHeight="1">
      <c r="A15" s="78" t="s">
        <v>10</v>
      </c>
    </row>
    <row r="16" spans="1:2" ht="70">
      <c r="A16" s="78" t="s">
        <v>11</v>
      </c>
    </row>
    <row r="17" spans="1:1">
      <c r="A17" s="81"/>
    </row>
    <row r="18" spans="1:1">
      <c r="A18" s="81"/>
    </row>
    <row r="19" spans="1:1">
      <c r="A19" s="81"/>
    </row>
    <row r="20" spans="1:1">
      <c r="A20" s="81"/>
    </row>
    <row r="21" spans="1:1">
      <c r="A21" s="81"/>
    </row>
    <row r="22" spans="1:1">
      <c r="A22" s="81"/>
    </row>
    <row r="23" spans="1:1">
      <c r="A23" s="81"/>
    </row>
    <row r="24" spans="1:1">
      <c r="A24" s="81"/>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Muhammad Farisi</cp:lastModifiedBy>
  <dcterms:created xsi:type="dcterms:W3CDTF">2022-03-11T22:41:12Z</dcterms:created>
  <dcterms:modified xsi:type="dcterms:W3CDTF">2023-10-24T10:51:09Z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