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MS_in_prep\Orquis\Data\"/>
    </mc:Choice>
  </mc:AlternateContent>
  <bookViews>
    <workbookView xWindow="0" yWindow="0" windowWidth="20490" windowHeight="7755"/>
  </bookViews>
  <sheets>
    <sheet name="Hoja1" sheetId="1" r:id="rId1"/>
  </sheets>
  <definedNames>
    <definedName name="_xlnm._FilterDatabase" localSheetId="0" hidden="1">Hoja1!$A$1:$AJ$473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78" i="1" l="1"/>
  <c r="U371" i="1"/>
  <c r="U302" i="1"/>
  <c r="U301" i="1"/>
  <c r="U300" i="1"/>
  <c r="U279" i="1"/>
  <c r="U278" i="1"/>
  <c r="U277" i="1"/>
  <c r="U196" i="1"/>
  <c r="U141" i="1"/>
  <c r="U111" i="1"/>
  <c r="U110" i="1"/>
  <c r="U105" i="1"/>
  <c r="U103" i="1"/>
  <c r="U102" i="1"/>
  <c r="U234" i="1"/>
  <c r="U155" i="1"/>
  <c r="AE95" i="1" l="1"/>
  <c r="AD95" i="1"/>
  <c r="AE93" i="1"/>
  <c r="AD93" i="1"/>
  <c r="AE85" i="1"/>
  <c r="AD85" i="1"/>
  <c r="AE83" i="1"/>
  <c r="AD83" i="1"/>
  <c r="AE82" i="1"/>
  <c r="AD82" i="1"/>
  <c r="AE48" i="1"/>
  <c r="AD48" i="1"/>
  <c r="AE47" i="1"/>
  <c r="AD47" i="1"/>
  <c r="AE46" i="1"/>
  <c r="AD46" i="1"/>
  <c r="AE45" i="1"/>
  <c r="AD45" i="1"/>
  <c r="AE44" i="1"/>
  <c r="AD44" i="1"/>
  <c r="AE43" i="1"/>
  <c r="AD43" i="1"/>
  <c r="AE42" i="1"/>
  <c r="AD42" i="1"/>
  <c r="AE37" i="1"/>
  <c r="AD37" i="1"/>
  <c r="AE36" i="1"/>
  <c r="AD36" i="1"/>
  <c r="AE35" i="1"/>
  <c r="AD35" i="1"/>
  <c r="AE94" i="1"/>
  <c r="AD94" i="1"/>
  <c r="AE92" i="1"/>
  <c r="AD92" i="1"/>
  <c r="AE91" i="1"/>
  <c r="AD91" i="1"/>
  <c r="AE87" i="1"/>
  <c r="AD87" i="1"/>
  <c r="AE86" i="1"/>
  <c r="AD86" i="1"/>
  <c r="AE81" i="1"/>
  <c r="AD81" i="1"/>
  <c r="AE80" i="1"/>
  <c r="AD80" i="1"/>
  <c r="AE79" i="1"/>
  <c r="AD79" i="1"/>
  <c r="AE78" i="1"/>
  <c r="AH78" i="1" s="1"/>
  <c r="AD78" i="1"/>
  <c r="AE77" i="1"/>
  <c r="AD77" i="1"/>
  <c r="AE76" i="1"/>
  <c r="AD76" i="1"/>
  <c r="AE49" i="1"/>
  <c r="AD49" i="1"/>
  <c r="AE33" i="1"/>
  <c r="AD33" i="1"/>
  <c r="AE32" i="1"/>
  <c r="AD32" i="1"/>
  <c r="AE31" i="1"/>
  <c r="AD31" i="1"/>
  <c r="U379" i="1"/>
  <c r="U236" i="1"/>
  <c r="U235" i="1"/>
  <c r="U209" i="1"/>
  <c r="U208" i="1"/>
  <c r="U207" i="1"/>
  <c r="U198" i="1"/>
  <c r="U187" i="1"/>
  <c r="U186" i="1"/>
  <c r="U168" i="1"/>
  <c r="U146" i="1"/>
  <c r="U144" i="1"/>
  <c r="AI42" i="1" l="1"/>
  <c r="AI46" i="1"/>
  <c r="AI35" i="1"/>
  <c r="AI37" i="1"/>
  <c r="AI43" i="1"/>
  <c r="AI45" i="1"/>
  <c r="AI47" i="1"/>
  <c r="AI32" i="1"/>
  <c r="AI49" i="1"/>
  <c r="AI31" i="1"/>
  <c r="AI33" i="1"/>
  <c r="AI36" i="1"/>
  <c r="AI44" i="1"/>
  <c r="AI48" i="1"/>
  <c r="AI79" i="1"/>
  <c r="AI81" i="1"/>
  <c r="AI87" i="1"/>
  <c r="AI92" i="1"/>
  <c r="AI82" i="1"/>
  <c r="AI85" i="1"/>
  <c r="AI95" i="1"/>
  <c r="AI86" i="1"/>
  <c r="AI94" i="1"/>
  <c r="AI83" i="1"/>
  <c r="AI93" i="1"/>
  <c r="AI91" i="1"/>
  <c r="AI80" i="1"/>
  <c r="AI78" i="1"/>
  <c r="AH76" i="1"/>
  <c r="AI76" i="1"/>
  <c r="AH32" i="1"/>
  <c r="AH49" i="1"/>
  <c r="AH77" i="1"/>
  <c r="AI77" i="1"/>
  <c r="AH33" i="1"/>
  <c r="AC3" i="1"/>
  <c r="AD3" i="1"/>
  <c r="AE3" i="1"/>
  <c r="AC4" i="1"/>
  <c r="AD4" i="1"/>
  <c r="AE4" i="1"/>
  <c r="AC5" i="1"/>
  <c r="AD5" i="1"/>
  <c r="AE5" i="1"/>
  <c r="AC6" i="1"/>
  <c r="AD6" i="1"/>
  <c r="AE6" i="1"/>
  <c r="AC7" i="1"/>
  <c r="AD7" i="1"/>
  <c r="AE7" i="1"/>
  <c r="AC8" i="1"/>
  <c r="AD8" i="1"/>
  <c r="AE8" i="1"/>
  <c r="AC9" i="1"/>
  <c r="AD9" i="1"/>
  <c r="AE9" i="1"/>
  <c r="AC10" i="1"/>
  <c r="AD10" i="1"/>
  <c r="AE10" i="1"/>
  <c r="AC11" i="1"/>
  <c r="AD11" i="1"/>
  <c r="AE11" i="1"/>
  <c r="AC12" i="1"/>
  <c r="AD12" i="1"/>
  <c r="AE12" i="1"/>
  <c r="AC13" i="1"/>
  <c r="AD13" i="1"/>
  <c r="AE13" i="1"/>
  <c r="AC14" i="1"/>
  <c r="AD14" i="1"/>
  <c r="AE14" i="1"/>
  <c r="AC15" i="1"/>
  <c r="AD15" i="1"/>
  <c r="AE15" i="1"/>
  <c r="AC16" i="1"/>
  <c r="AD16" i="1"/>
  <c r="AE16" i="1"/>
  <c r="AC17" i="1"/>
  <c r="AD17" i="1"/>
  <c r="AE17" i="1"/>
  <c r="AC18" i="1"/>
  <c r="AD18" i="1"/>
  <c r="AE18" i="1"/>
  <c r="AC19" i="1"/>
  <c r="AD19" i="1"/>
  <c r="AE19" i="1"/>
  <c r="AC20" i="1"/>
  <c r="AD20" i="1"/>
  <c r="AE20" i="1"/>
  <c r="AC21" i="1"/>
  <c r="AD21" i="1"/>
  <c r="AE21" i="1"/>
  <c r="AC22" i="1"/>
  <c r="AD22" i="1"/>
  <c r="AE22" i="1"/>
  <c r="AC23" i="1"/>
  <c r="AD23" i="1"/>
  <c r="AE23" i="1"/>
  <c r="AC24" i="1"/>
  <c r="AD24" i="1"/>
  <c r="AE24" i="1"/>
  <c r="AC25" i="1"/>
  <c r="AD25" i="1"/>
  <c r="AE25" i="1"/>
  <c r="AC26" i="1"/>
  <c r="AD26" i="1"/>
  <c r="AE26" i="1"/>
  <c r="AC27" i="1"/>
  <c r="AD27" i="1"/>
  <c r="AE27" i="1"/>
  <c r="AC28" i="1"/>
  <c r="AD28" i="1"/>
  <c r="AE28" i="1"/>
  <c r="AC29" i="1"/>
  <c r="AD29" i="1"/>
  <c r="AE29" i="1"/>
  <c r="AC30" i="1"/>
  <c r="AD30" i="1"/>
  <c r="AE30" i="1"/>
  <c r="AC31" i="1"/>
  <c r="AC32" i="1"/>
  <c r="AC33" i="1"/>
  <c r="AC34" i="1"/>
  <c r="AD34" i="1"/>
  <c r="AE34" i="1"/>
  <c r="AC35" i="1"/>
  <c r="AC36" i="1"/>
  <c r="AC37" i="1"/>
  <c r="AC38" i="1"/>
  <c r="AD38" i="1"/>
  <c r="AE38" i="1"/>
  <c r="AC39" i="1"/>
  <c r="AD39" i="1"/>
  <c r="AE39" i="1"/>
  <c r="AC40" i="1"/>
  <c r="AD40" i="1"/>
  <c r="AE40" i="1"/>
  <c r="AC41" i="1"/>
  <c r="AD41" i="1"/>
  <c r="AE41" i="1"/>
  <c r="AC42" i="1"/>
  <c r="AC43" i="1"/>
  <c r="AC44" i="1"/>
  <c r="AC45" i="1"/>
  <c r="AC46" i="1"/>
  <c r="AC47" i="1"/>
  <c r="AC48" i="1"/>
  <c r="AC49" i="1"/>
  <c r="AC50" i="1"/>
  <c r="AD50" i="1"/>
  <c r="AE50" i="1"/>
  <c r="AC51" i="1"/>
  <c r="AD51" i="1"/>
  <c r="AE51" i="1"/>
  <c r="AC52" i="1"/>
  <c r="AD52" i="1"/>
  <c r="AE52" i="1"/>
  <c r="AC53" i="1"/>
  <c r="AD53" i="1"/>
  <c r="AE53" i="1"/>
  <c r="AC54" i="1"/>
  <c r="AD54" i="1"/>
  <c r="AE54" i="1"/>
  <c r="AC55" i="1"/>
  <c r="AD55" i="1"/>
  <c r="AE55" i="1"/>
  <c r="AC56" i="1"/>
  <c r="AD56" i="1"/>
  <c r="AC57" i="1"/>
  <c r="AD57" i="1"/>
  <c r="AE57" i="1"/>
  <c r="AC58" i="1"/>
  <c r="AD58" i="1"/>
  <c r="AE58" i="1"/>
  <c r="AC59" i="1"/>
  <c r="AD59" i="1"/>
  <c r="AE59" i="1"/>
  <c r="AC60" i="1"/>
  <c r="AD60" i="1"/>
  <c r="AE60" i="1"/>
  <c r="AC61" i="1"/>
  <c r="AD61" i="1"/>
  <c r="AE61" i="1"/>
  <c r="AC62" i="1"/>
  <c r="AD62" i="1"/>
  <c r="AE62" i="1"/>
  <c r="AC63" i="1"/>
  <c r="AD63" i="1"/>
  <c r="AE63"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C77" i="1"/>
  <c r="AC78" i="1"/>
  <c r="AC79" i="1"/>
  <c r="AC80" i="1"/>
  <c r="AC81" i="1"/>
  <c r="AC82" i="1"/>
  <c r="AC83" i="1"/>
  <c r="AC84" i="1"/>
  <c r="AD84" i="1"/>
  <c r="AC85" i="1"/>
  <c r="AC86" i="1"/>
  <c r="AC87" i="1"/>
  <c r="AC88" i="1"/>
  <c r="AD88" i="1"/>
  <c r="AE88" i="1"/>
  <c r="AC89" i="1"/>
  <c r="AD89" i="1"/>
  <c r="AE89" i="1"/>
  <c r="AC90" i="1"/>
  <c r="AD90" i="1"/>
  <c r="AE90" i="1"/>
  <c r="AC91" i="1"/>
  <c r="AC92" i="1"/>
  <c r="AC93" i="1"/>
  <c r="AC94" i="1"/>
  <c r="AC95" i="1"/>
  <c r="AC96" i="1"/>
  <c r="AD96" i="1"/>
  <c r="AC97" i="1"/>
  <c r="AD97" i="1"/>
  <c r="AC98" i="1"/>
  <c r="AD98" i="1"/>
  <c r="AE98" i="1"/>
  <c r="AC99" i="1"/>
  <c r="AD99" i="1"/>
  <c r="AE99" i="1"/>
  <c r="AC100" i="1"/>
  <c r="AD100" i="1"/>
  <c r="AE100" i="1"/>
  <c r="AC101" i="1"/>
  <c r="AD101" i="1"/>
  <c r="AE101" i="1"/>
  <c r="AC102" i="1"/>
  <c r="AD102" i="1"/>
  <c r="AC103" i="1"/>
  <c r="AD103" i="1"/>
  <c r="AC104" i="1"/>
  <c r="AD104" i="1"/>
  <c r="AC105" i="1"/>
  <c r="AD105" i="1"/>
  <c r="AC106" i="1"/>
  <c r="AD106" i="1"/>
  <c r="AE106" i="1"/>
  <c r="AC107" i="1"/>
  <c r="AD107" i="1"/>
  <c r="AE107" i="1"/>
  <c r="AC108" i="1"/>
  <c r="AD108" i="1"/>
  <c r="AE108" i="1"/>
  <c r="AC109" i="1"/>
  <c r="AD109" i="1"/>
  <c r="AE109" i="1"/>
  <c r="AC110" i="1"/>
  <c r="AD110" i="1"/>
  <c r="AC111" i="1"/>
  <c r="AD111" i="1"/>
  <c r="AC112" i="1"/>
  <c r="AD112" i="1"/>
  <c r="AE112" i="1"/>
  <c r="AC113" i="1"/>
  <c r="AD113" i="1"/>
  <c r="AE113" i="1"/>
  <c r="AC114" i="1"/>
  <c r="AD114" i="1"/>
  <c r="AE114" i="1"/>
  <c r="AC115" i="1"/>
  <c r="AD115" i="1"/>
  <c r="AE115" i="1"/>
  <c r="AC116" i="1"/>
  <c r="AD116" i="1"/>
  <c r="AE116" i="1"/>
  <c r="AC117" i="1"/>
  <c r="AD117" i="1"/>
  <c r="AE117" i="1"/>
  <c r="AC118" i="1"/>
  <c r="AD118" i="1"/>
  <c r="AE118" i="1"/>
  <c r="AC119" i="1"/>
  <c r="AD119" i="1"/>
  <c r="AE119" i="1"/>
  <c r="AC120" i="1"/>
  <c r="AD120" i="1"/>
  <c r="AE120" i="1"/>
  <c r="AC121" i="1"/>
  <c r="AD121" i="1"/>
  <c r="AE121" i="1"/>
  <c r="AC122" i="1"/>
  <c r="AD122" i="1"/>
  <c r="AE122" i="1"/>
  <c r="AC123" i="1"/>
  <c r="AD123" i="1"/>
  <c r="AE123" i="1"/>
  <c r="AC124" i="1"/>
  <c r="AD124" i="1"/>
  <c r="AE124" i="1"/>
  <c r="AC125" i="1"/>
  <c r="AD125" i="1"/>
  <c r="AE125" i="1"/>
  <c r="AC126" i="1"/>
  <c r="AD126" i="1"/>
  <c r="AE126" i="1"/>
  <c r="AC127" i="1"/>
  <c r="AD127" i="1"/>
  <c r="AE127" i="1"/>
  <c r="AC128" i="1"/>
  <c r="AD128" i="1"/>
  <c r="AE128" i="1"/>
  <c r="AC129" i="1"/>
  <c r="AD129" i="1"/>
  <c r="AE129" i="1"/>
  <c r="AC130" i="1"/>
  <c r="AD130" i="1"/>
  <c r="AE130" i="1"/>
  <c r="AC131" i="1"/>
  <c r="AD131" i="1"/>
  <c r="AE131" i="1"/>
  <c r="AC132" i="1"/>
  <c r="AD132" i="1"/>
  <c r="AE132" i="1"/>
  <c r="AC133" i="1"/>
  <c r="AD133" i="1"/>
  <c r="AE133" i="1"/>
  <c r="AC134" i="1"/>
  <c r="AD134" i="1"/>
  <c r="AE134" i="1"/>
  <c r="AC135" i="1"/>
  <c r="AD135" i="1"/>
  <c r="AE135" i="1"/>
  <c r="AC136" i="1"/>
  <c r="AD136" i="1"/>
  <c r="AE136" i="1"/>
  <c r="AC137" i="1"/>
  <c r="AD137" i="1"/>
  <c r="AE137" i="1"/>
  <c r="AC138" i="1"/>
  <c r="AD138" i="1"/>
  <c r="AE138" i="1"/>
  <c r="AC139" i="1"/>
  <c r="AD139" i="1"/>
  <c r="AE139" i="1"/>
  <c r="AC140" i="1"/>
  <c r="AD140" i="1"/>
  <c r="AE140" i="1"/>
  <c r="AC141" i="1"/>
  <c r="AD141" i="1"/>
  <c r="AC142" i="1"/>
  <c r="AD142" i="1"/>
  <c r="AE142" i="1"/>
  <c r="AC143" i="1"/>
  <c r="AD143" i="1"/>
  <c r="AE143" i="1"/>
  <c r="AC144" i="1"/>
  <c r="AD144" i="1"/>
  <c r="AE144" i="1"/>
  <c r="AC145" i="1"/>
  <c r="AD145" i="1"/>
  <c r="AE145" i="1"/>
  <c r="AC146" i="1"/>
  <c r="AD146" i="1"/>
  <c r="AE146" i="1"/>
  <c r="AC147" i="1"/>
  <c r="AD147" i="1"/>
  <c r="AE147" i="1"/>
  <c r="AC148" i="1"/>
  <c r="AD148" i="1"/>
  <c r="AE148" i="1"/>
  <c r="AC149" i="1"/>
  <c r="AD149" i="1"/>
  <c r="AE149" i="1"/>
  <c r="AC150" i="1"/>
  <c r="AD150" i="1"/>
  <c r="AE150" i="1"/>
  <c r="AC151" i="1"/>
  <c r="AD151" i="1"/>
  <c r="AE151" i="1"/>
  <c r="AC152" i="1"/>
  <c r="AD152" i="1"/>
  <c r="AE152" i="1"/>
  <c r="AC153" i="1"/>
  <c r="AD153" i="1"/>
  <c r="AE153" i="1"/>
  <c r="AC154" i="1"/>
  <c r="AD154" i="1"/>
  <c r="AE154" i="1"/>
  <c r="AC155" i="1"/>
  <c r="AD155" i="1"/>
  <c r="AC156" i="1"/>
  <c r="AD156" i="1"/>
  <c r="AE156" i="1"/>
  <c r="AC157" i="1"/>
  <c r="AD157" i="1"/>
  <c r="AE157" i="1"/>
  <c r="AC158" i="1"/>
  <c r="AD158" i="1"/>
  <c r="AE158" i="1"/>
  <c r="AC159" i="1"/>
  <c r="AD159" i="1"/>
  <c r="AE159" i="1"/>
  <c r="AC160" i="1"/>
  <c r="AD160" i="1"/>
  <c r="AE160" i="1"/>
  <c r="AC161" i="1"/>
  <c r="AD161" i="1"/>
  <c r="AE161" i="1"/>
  <c r="AC162" i="1"/>
  <c r="AD162" i="1"/>
  <c r="AE162" i="1"/>
  <c r="AC163" i="1"/>
  <c r="AD163" i="1"/>
  <c r="AE163" i="1"/>
  <c r="AC164" i="1"/>
  <c r="AD164" i="1"/>
  <c r="AE164" i="1"/>
  <c r="AC165" i="1"/>
  <c r="AD165" i="1"/>
  <c r="AE165" i="1"/>
  <c r="AC166" i="1"/>
  <c r="AD166" i="1"/>
  <c r="AE166" i="1"/>
  <c r="AC167" i="1"/>
  <c r="AD167" i="1"/>
  <c r="AE167" i="1"/>
  <c r="AC168" i="1"/>
  <c r="AD168" i="1"/>
  <c r="AE168" i="1"/>
  <c r="AC169" i="1"/>
  <c r="AD169" i="1"/>
  <c r="AE169" i="1"/>
  <c r="AC170" i="1"/>
  <c r="AD170" i="1"/>
  <c r="AE170" i="1"/>
  <c r="AC171" i="1"/>
  <c r="AD171" i="1"/>
  <c r="AE171" i="1"/>
  <c r="AC172" i="1"/>
  <c r="AD172" i="1"/>
  <c r="AE172" i="1"/>
  <c r="AC173" i="1"/>
  <c r="AD173" i="1"/>
  <c r="AE173" i="1"/>
  <c r="AC174" i="1"/>
  <c r="AD174" i="1"/>
  <c r="AE174" i="1"/>
  <c r="AC175" i="1"/>
  <c r="AD175" i="1"/>
  <c r="AE175" i="1"/>
  <c r="AC176" i="1"/>
  <c r="AD176" i="1"/>
  <c r="AE176" i="1"/>
  <c r="AC177" i="1"/>
  <c r="AD177" i="1"/>
  <c r="AE177" i="1"/>
  <c r="AC178" i="1"/>
  <c r="AD178" i="1"/>
  <c r="AE178" i="1"/>
  <c r="AC179" i="1"/>
  <c r="AD179" i="1"/>
  <c r="AE179" i="1"/>
  <c r="AC180" i="1"/>
  <c r="AD180" i="1"/>
  <c r="AE180" i="1"/>
  <c r="AC181" i="1"/>
  <c r="AD181" i="1"/>
  <c r="AE181" i="1"/>
  <c r="AC182" i="1"/>
  <c r="AD182" i="1"/>
  <c r="AE182" i="1"/>
  <c r="AC183" i="1"/>
  <c r="AD183" i="1"/>
  <c r="AE183" i="1"/>
  <c r="AC184" i="1"/>
  <c r="AD184" i="1"/>
  <c r="AE184" i="1"/>
  <c r="AC185" i="1"/>
  <c r="AD185" i="1"/>
  <c r="AE185" i="1"/>
  <c r="AC186" i="1"/>
  <c r="AD186" i="1"/>
  <c r="AE186" i="1"/>
  <c r="AC187" i="1"/>
  <c r="AD187" i="1"/>
  <c r="AE187" i="1"/>
  <c r="AC188" i="1"/>
  <c r="AE188" i="1"/>
  <c r="AI188" i="1" s="1"/>
  <c r="AC189" i="1"/>
  <c r="AD189" i="1"/>
  <c r="AE189" i="1"/>
  <c r="AC190" i="1"/>
  <c r="AD190" i="1"/>
  <c r="AE190" i="1"/>
  <c r="AC191" i="1"/>
  <c r="AD191" i="1"/>
  <c r="AE191" i="1"/>
  <c r="AC192" i="1"/>
  <c r="AD192" i="1"/>
  <c r="AE192" i="1"/>
  <c r="AC193" i="1"/>
  <c r="AD193" i="1"/>
  <c r="AE193" i="1"/>
  <c r="AC194" i="1"/>
  <c r="AD194" i="1"/>
  <c r="AE194" i="1"/>
  <c r="AC195" i="1"/>
  <c r="AD195" i="1"/>
  <c r="AE195" i="1"/>
  <c r="AC196" i="1"/>
  <c r="AD196" i="1"/>
  <c r="AC197" i="1"/>
  <c r="AD197" i="1"/>
  <c r="AE197" i="1"/>
  <c r="AC198" i="1"/>
  <c r="AD198" i="1"/>
  <c r="AE198" i="1"/>
  <c r="AC199" i="1"/>
  <c r="AD199" i="1"/>
  <c r="AE199" i="1"/>
  <c r="AC200" i="1"/>
  <c r="AE200" i="1"/>
  <c r="AI200" i="1" s="1"/>
  <c r="AC201" i="1"/>
  <c r="AD201" i="1"/>
  <c r="AE201" i="1"/>
  <c r="AC202" i="1"/>
  <c r="AD202" i="1"/>
  <c r="AE202" i="1"/>
  <c r="AC203" i="1"/>
  <c r="AD203" i="1"/>
  <c r="AE203" i="1"/>
  <c r="AC204" i="1"/>
  <c r="AD204" i="1"/>
  <c r="AE204" i="1"/>
  <c r="AC205" i="1"/>
  <c r="AD205" i="1"/>
  <c r="AE205" i="1"/>
  <c r="AC206" i="1"/>
  <c r="AD206" i="1"/>
  <c r="AE206" i="1"/>
  <c r="AC207" i="1"/>
  <c r="AD207" i="1"/>
  <c r="AE207" i="1"/>
  <c r="AC208" i="1"/>
  <c r="AD208" i="1"/>
  <c r="AE208" i="1"/>
  <c r="AC209" i="1"/>
  <c r="AD209" i="1"/>
  <c r="AE209" i="1"/>
  <c r="AC210" i="1"/>
  <c r="AD210" i="1"/>
  <c r="AE210" i="1"/>
  <c r="AC211" i="1"/>
  <c r="AD211" i="1"/>
  <c r="AE211" i="1"/>
  <c r="AC212" i="1"/>
  <c r="AD212" i="1"/>
  <c r="AE212" i="1"/>
  <c r="AC213" i="1"/>
  <c r="AD213" i="1"/>
  <c r="AE213" i="1"/>
  <c r="AC214" i="1"/>
  <c r="AD214" i="1"/>
  <c r="AE214" i="1"/>
  <c r="AC215" i="1"/>
  <c r="AD215" i="1"/>
  <c r="AE215" i="1"/>
  <c r="AC216" i="1"/>
  <c r="AD216" i="1"/>
  <c r="AE216" i="1"/>
  <c r="AC217" i="1"/>
  <c r="AD217" i="1"/>
  <c r="AE217" i="1"/>
  <c r="AC218" i="1"/>
  <c r="AD218" i="1"/>
  <c r="AE218" i="1"/>
  <c r="AC219" i="1"/>
  <c r="AD219" i="1"/>
  <c r="AE219" i="1"/>
  <c r="AC220" i="1"/>
  <c r="AD220" i="1"/>
  <c r="AE220" i="1"/>
  <c r="AC221" i="1"/>
  <c r="AD221" i="1"/>
  <c r="AE221" i="1"/>
  <c r="AC222" i="1"/>
  <c r="AD222" i="1"/>
  <c r="AE222" i="1"/>
  <c r="AC223" i="1"/>
  <c r="AD223" i="1"/>
  <c r="AE223" i="1"/>
  <c r="AC224" i="1"/>
  <c r="AD224" i="1"/>
  <c r="AE224" i="1"/>
  <c r="AC225" i="1"/>
  <c r="AD225" i="1"/>
  <c r="AE225" i="1"/>
  <c r="AC226" i="1"/>
  <c r="AD226" i="1"/>
  <c r="AE226" i="1"/>
  <c r="AC227" i="1"/>
  <c r="AD227" i="1"/>
  <c r="AE227" i="1"/>
  <c r="AC228" i="1"/>
  <c r="AD228" i="1"/>
  <c r="AE228" i="1"/>
  <c r="AC229" i="1"/>
  <c r="AE229" i="1"/>
  <c r="AI229" i="1" s="1"/>
  <c r="AC230" i="1"/>
  <c r="AD230" i="1"/>
  <c r="AC231" i="1"/>
  <c r="AD231" i="1"/>
  <c r="AE231" i="1"/>
  <c r="AC232" i="1"/>
  <c r="AD232" i="1"/>
  <c r="AE232" i="1"/>
  <c r="AC233" i="1"/>
  <c r="AD233" i="1"/>
  <c r="AE233" i="1"/>
  <c r="AC234" i="1"/>
  <c r="AD234" i="1"/>
  <c r="AC235" i="1"/>
  <c r="AD235" i="1"/>
  <c r="AE235" i="1"/>
  <c r="AC236" i="1"/>
  <c r="AD236" i="1"/>
  <c r="AE236" i="1"/>
  <c r="AC237" i="1"/>
  <c r="AD237" i="1"/>
  <c r="AE237" i="1"/>
  <c r="AC238" i="1"/>
  <c r="AE238" i="1"/>
  <c r="AI238" i="1" s="1"/>
  <c r="AC239" i="1"/>
  <c r="AD239" i="1"/>
  <c r="AE239" i="1"/>
  <c r="AC240" i="1"/>
  <c r="AD240" i="1"/>
  <c r="AE240" i="1"/>
  <c r="AC241" i="1"/>
  <c r="AD241" i="1"/>
  <c r="AE241" i="1"/>
  <c r="AC242" i="1"/>
  <c r="AD242" i="1"/>
  <c r="AE242" i="1"/>
  <c r="AC243" i="1"/>
  <c r="AD243" i="1"/>
  <c r="AE243" i="1"/>
  <c r="AC244" i="1"/>
  <c r="AD244" i="1"/>
  <c r="AE244" i="1"/>
  <c r="AC245" i="1"/>
  <c r="AD245" i="1"/>
  <c r="AE245" i="1"/>
  <c r="AC246" i="1"/>
  <c r="AD246" i="1"/>
  <c r="AE246" i="1"/>
  <c r="AC247" i="1"/>
  <c r="AD247" i="1"/>
  <c r="AE247" i="1"/>
  <c r="AC248" i="1"/>
  <c r="AD248" i="1"/>
  <c r="AE248" i="1"/>
  <c r="AC249" i="1"/>
  <c r="AE249" i="1"/>
  <c r="AI249" i="1" s="1"/>
  <c r="AC250" i="1"/>
  <c r="AD250" i="1"/>
  <c r="AE250" i="1"/>
  <c r="AC251" i="1"/>
  <c r="AD251" i="1"/>
  <c r="AE251" i="1"/>
  <c r="AC252" i="1"/>
  <c r="AD252" i="1"/>
  <c r="AE252" i="1"/>
  <c r="AC253" i="1"/>
  <c r="AD253" i="1"/>
  <c r="AE253" i="1"/>
  <c r="AC254" i="1"/>
  <c r="AD254" i="1"/>
  <c r="AE254" i="1"/>
  <c r="AC255" i="1"/>
  <c r="AD255" i="1"/>
  <c r="AE255" i="1"/>
  <c r="AC256" i="1"/>
  <c r="AD256" i="1"/>
  <c r="AE256" i="1"/>
  <c r="AC257" i="1"/>
  <c r="AD257" i="1"/>
  <c r="AE257" i="1"/>
  <c r="AC258" i="1"/>
  <c r="AD258" i="1"/>
  <c r="AE258" i="1"/>
  <c r="AC259" i="1"/>
  <c r="AD259" i="1"/>
  <c r="AE259" i="1"/>
  <c r="AC260" i="1"/>
  <c r="AD260" i="1"/>
  <c r="AE260" i="1"/>
  <c r="AC261" i="1"/>
  <c r="AD261" i="1"/>
  <c r="AE261" i="1"/>
  <c r="AC262" i="1"/>
  <c r="AD262" i="1"/>
  <c r="AE262" i="1"/>
  <c r="AC263" i="1"/>
  <c r="AD263" i="1"/>
  <c r="AE263" i="1"/>
  <c r="AC264" i="1"/>
  <c r="AD264" i="1"/>
  <c r="AE264" i="1"/>
  <c r="AC265" i="1"/>
  <c r="AD265" i="1"/>
  <c r="AE265" i="1"/>
  <c r="AC266" i="1"/>
  <c r="AD266" i="1"/>
  <c r="AE266" i="1"/>
  <c r="AC267" i="1"/>
  <c r="AD267" i="1"/>
  <c r="AE267" i="1"/>
  <c r="AC268" i="1"/>
  <c r="AD268" i="1"/>
  <c r="AE268" i="1"/>
  <c r="AC269" i="1"/>
  <c r="AD269" i="1"/>
  <c r="AE269" i="1"/>
  <c r="AC270" i="1"/>
  <c r="AD270" i="1"/>
  <c r="AE270" i="1"/>
  <c r="AC271" i="1"/>
  <c r="AD271" i="1"/>
  <c r="AE271" i="1"/>
  <c r="AC272" i="1"/>
  <c r="AD272" i="1"/>
  <c r="AE272" i="1"/>
  <c r="AC273" i="1"/>
  <c r="AD273" i="1"/>
  <c r="AE273" i="1"/>
  <c r="AC274" i="1"/>
  <c r="AD274" i="1"/>
  <c r="AE274" i="1"/>
  <c r="AC275" i="1"/>
  <c r="AD275" i="1"/>
  <c r="AE275" i="1"/>
  <c r="AC276" i="1"/>
  <c r="AD276" i="1"/>
  <c r="AE276" i="1"/>
  <c r="AC277" i="1"/>
  <c r="AD277" i="1"/>
  <c r="AE277" i="1"/>
  <c r="AC278" i="1"/>
  <c r="AD278" i="1"/>
  <c r="AC279" i="1"/>
  <c r="AD279" i="1"/>
  <c r="AC280" i="1"/>
  <c r="AD280" i="1"/>
  <c r="AE280" i="1"/>
  <c r="AC281" i="1"/>
  <c r="AD281" i="1"/>
  <c r="AE281" i="1"/>
  <c r="AC282" i="1"/>
  <c r="AD282" i="1"/>
  <c r="AE282" i="1"/>
  <c r="AC283" i="1"/>
  <c r="AD283" i="1"/>
  <c r="AE283" i="1"/>
  <c r="AC284" i="1"/>
  <c r="AD284" i="1"/>
  <c r="AE284" i="1"/>
  <c r="AC285" i="1"/>
  <c r="AD285" i="1"/>
  <c r="AE285" i="1"/>
  <c r="AC286" i="1"/>
  <c r="AD286" i="1"/>
  <c r="AE286" i="1"/>
  <c r="AC287" i="1"/>
  <c r="AD287" i="1"/>
  <c r="AE287" i="1"/>
  <c r="AC288" i="1"/>
  <c r="AD288" i="1"/>
  <c r="AE288" i="1"/>
  <c r="AC289" i="1"/>
  <c r="AD289" i="1"/>
  <c r="AE289" i="1"/>
  <c r="AC290" i="1"/>
  <c r="AD290" i="1"/>
  <c r="AE290" i="1"/>
  <c r="AC291" i="1"/>
  <c r="AD291" i="1"/>
  <c r="AE291" i="1"/>
  <c r="AC292" i="1"/>
  <c r="AD292" i="1"/>
  <c r="AE292" i="1"/>
  <c r="AC293" i="1"/>
  <c r="AD293" i="1"/>
  <c r="AE293" i="1"/>
  <c r="AC294" i="1"/>
  <c r="AD294" i="1"/>
  <c r="AE294" i="1"/>
  <c r="AC295" i="1"/>
  <c r="AD295" i="1"/>
  <c r="AE295" i="1"/>
  <c r="AC296" i="1"/>
  <c r="AD296" i="1"/>
  <c r="AE296" i="1"/>
  <c r="AC297" i="1"/>
  <c r="AD297" i="1"/>
  <c r="AE297" i="1"/>
  <c r="AC298" i="1"/>
  <c r="AD298" i="1"/>
  <c r="AE298" i="1"/>
  <c r="AC299" i="1"/>
  <c r="AD299" i="1"/>
  <c r="AE299" i="1"/>
  <c r="AC300" i="1"/>
  <c r="AD300" i="1"/>
  <c r="AC301" i="1"/>
  <c r="AD301" i="1"/>
  <c r="AC302" i="1"/>
  <c r="AD302" i="1"/>
  <c r="AE302" i="1"/>
  <c r="AC303" i="1"/>
  <c r="AD303" i="1"/>
  <c r="AE303" i="1"/>
  <c r="AC304" i="1"/>
  <c r="AD304" i="1"/>
  <c r="AE304" i="1"/>
  <c r="AC305" i="1"/>
  <c r="AD305" i="1"/>
  <c r="AE305" i="1"/>
  <c r="AC306" i="1"/>
  <c r="AD306" i="1"/>
  <c r="AE306" i="1"/>
  <c r="AC307" i="1"/>
  <c r="AD307" i="1"/>
  <c r="AE307" i="1"/>
  <c r="AC308" i="1"/>
  <c r="AD308" i="1"/>
  <c r="AE308" i="1"/>
  <c r="AC309" i="1"/>
  <c r="AD309" i="1"/>
  <c r="AE309" i="1"/>
  <c r="AC310" i="1"/>
  <c r="AD310" i="1"/>
  <c r="AE310" i="1"/>
  <c r="AC311" i="1"/>
  <c r="AD311" i="1"/>
  <c r="AE311" i="1"/>
  <c r="AC312" i="1"/>
  <c r="AD312" i="1"/>
  <c r="AE312" i="1"/>
  <c r="AC313" i="1"/>
  <c r="AD313" i="1"/>
  <c r="AE313" i="1"/>
  <c r="AC314" i="1"/>
  <c r="AD314" i="1"/>
  <c r="AE314" i="1"/>
  <c r="AC315" i="1"/>
  <c r="AD315" i="1"/>
  <c r="AE315" i="1"/>
  <c r="AC316" i="1"/>
  <c r="AD316" i="1"/>
  <c r="AE316" i="1"/>
  <c r="AC317" i="1"/>
  <c r="AD317" i="1"/>
  <c r="AE317" i="1"/>
  <c r="AC318" i="1"/>
  <c r="AD318" i="1"/>
  <c r="AE318" i="1"/>
  <c r="AC319" i="1"/>
  <c r="AD319" i="1"/>
  <c r="AE319" i="1"/>
  <c r="AC320" i="1"/>
  <c r="AD320" i="1"/>
  <c r="AE320" i="1"/>
  <c r="AC321" i="1"/>
  <c r="AD321" i="1"/>
  <c r="AE321" i="1"/>
  <c r="AC322" i="1"/>
  <c r="AD322" i="1"/>
  <c r="AE322" i="1"/>
  <c r="AC323" i="1"/>
  <c r="AD323" i="1"/>
  <c r="AE323" i="1"/>
  <c r="AC324" i="1"/>
  <c r="AD324" i="1"/>
  <c r="AE324" i="1"/>
  <c r="AC325" i="1"/>
  <c r="AD325" i="1"/>
  <c r="AE325" i="1"/>
  <c r="AC326" i="1"/>
  <c r="AD326" i="1"/>
  <c r="AE326" i="1"/>
  <c r="AC327" i="1"/>
  <c r="AD327" i="1"/>
  <c r="AE327" i="1"/>
  <c r="AC328" i="1"/>
  <c r="AD328" i="1"/>
  <c r="AE328" i="1"/>
  <c r="AC329" i="1"/>
  <c r="AD329" i="1"/>
  <c r="AE329" i="1"/>
  <c r="AC330" i="1"/>
  <c r="AD330" i="1"/>
  <c r="AE330" i="1"/>
  <c r="AC331" i="1"/>
  <c r="AD331" i="1"/>
  <c r="AE331" i="1"/>
  <c r="AC332" i="1"/>
  <c r="AD332" i="1"/>
  <c r="AE332" i="1"/>
  <c r="AC333" i="1"/>
  <c r="AD333" i="1"/>
  <c r="AE333" i="1"/>
  <c r="AC334" i="1"/>
  <c r="AD334" i="1"/>
  <c r="AE334" i="1"/>
  <c r="AC335" i="1"/>
  <c r="AD335" i="1"/>
  <c r="AE335" i="1"/>
  <c r="AC336" i="1"/>
  <c r="AD336" i="1"/>
  <c r="AE336" i="1"/>
  <c r="AC337" i="1"/>
  <c r="AD337" i="1"/>
  <c r="AE337" i="1"/>
  <c r="AC338" i="1"/>
  <c r="AD338" i="1"/>
  <c r="AE338" i="1"/>
  <c r="AC339" i="1"/>
  <c r="AD339" i="1"/>
  <c r="AE339" i="1"/>
  <c r="AC340" i="1"/>
  <c r="AD340" i="1"/>
  <c r="AE340" i="1"/>
  <c r="AC341" i="1"/>
  <c r="AD341" i="1"/>
  <c r="AE341" i="1"/>
  <c r="AC342" i="1"/>
  <c r="AD342" i="1"/>
  <c r="AE342" i="1"/>
  <c r="AC343" i="1"/>
  <c r="AD343" i="1"/>
  <c r="AE343" i="1"/>
  <c r="AC344" i="1"/>
  <c r="AD344" i="1"/>
  <c r="AE344" i="1"/>
  <c r="AC345" i="1"/>
  <c r="AD345" i="1"/>
  <c r="AE345" i="1"/>
  <c r="AC346" i="1"/>
  <c r="AD346" i="1"/>
  <c r="AE346" i="1"/>
  <c r="AC347" i="1"/>
  <c r="AD347" i="1"/>
  <c r="AE347" i="1"/>
  <c r="AC348" i="1"/>
  <c r="AD348" i="1"/>
  <c r="AE348" i="1"/>
  <c r="AC349" i="1"/>
  <c r="AD349" i="1"/>
  <c r="AE349" i="1"/>
  <c r="AC350" i="1"/>
  <c r="AD350" i="1"/>
  <c r="AE350" i="1"/>
  <c r="AC351" i="1"/>
  <c r="AD351" i="1"/>
  <c r="AE351" i="1"/>
  <c r="AC352" i="1"/>
  <c r="AD352" i="1"/>
  <c r="AE352" i="1"/>
  <c r="AC353" i="1"/>
  <c r="AD353" i="1"/>
  <c r="AE353" i="1"/>
  <c r="AC354" i="1"/>
  <c r="AD354" i="1"/>
  <c r="AE354" i="1"/>
  <c r="AC355" i="1"/>
  <c r="AD355" i="1"/>
  <c r="AE355" i="1"/>
  <c r="AC356" i="1"/>
  <c r="AD356" i="1"/>
  <c r="AE356" i="1"/>
  <c r="AC357" i="1"/>
  <c r="AD357" i="1"/>
  <c r="AE357" i="1"/>
  <c r="AC358" i="1"/>
  <c r="AD358" i="1"/>
  <c r="AE358" i="1"/>
  <c r="AC359" i="1"/>
  <c r="AD359" i="1"/>
  <c r="AE359" i="1"/>
  <c r="AC360" i="1"/>
  <c r="AD360" i="1"/>
  <c r="AE360" i="1"/>
  <c r="AC361" i="1"/>
  <c r="AD361" i="1"/>
  <c r="AE361" i="1"/>
  <c r="AC362" i="1"/>
  <c r="AD362" i="1"/>
  <c r="AE362" i="1"/>
  <c r="AC363" i="1"/>
  <c r="AD363" i="1"/>
  <c r="AE363" i="1"/>
  <c r="AC364" i="1"/>
  <c r="AD364" i="1"/>
  <c r="AE364" i="1"/>
  <c r="AC365" i="1"/>
  <c r="AD365" i="1"/>
  <c r="AE365" i="1"/>
  <c r="AC366" i="1"/>
  <c r="AD366" i="1"/>
  <c r="AE366" i="1"/>
  <c r="AC367" i="1"/>
  <c r="AD367" i="1"/>
  <c r="AE367" i="1"/>
  <c r="AC368" i="1"/>
  <c r="AD368" i="1"/>
  <c r="AE368" i="1"/>
  <c r="AC369" i="1"/>
  <c r="AD369" i="1"/>
  <c r="AE369" i="1"/>
  <c r="AC370" i="1"/>
  <c r="AD370" i="1"/>
  <c r="AE370" i="1"/>
  <c r="AC371" i="1"/>
  <c r="AD371" i="1"/>
  <c r="AC372" i="1"/>
  <c r="AD372" i="1"/>
  <c r="AE372" i="1"/>
  <c r="AC373" i="1"/>
  <c r="AD373" i="1"/>
  <c r="AE373" i="1"/>
  <c r="AC374" i="1"/>
  <c r="AD374" i="1"/>
  <c r="AE374" i="1"/>
  <c r="AC375" i="1"/>
  <c r="AD375" i="1"/>
  <c r="AE375" i="1"/>
  <c r="AC376" i="1"/>
  <c r="AD376" i="1"/>
  <c r="AE376" i="1"/>
  <c r="AC377" i="1"/>
  <c r="AD377" i="1"/>
  <c r="AE377" i="1"/>
  <c r="AC378" i="1"/>
  <c r="AD378" i="1"/>
  <c r="AC379" i="1"/>
  <c r="AD379" i="1"/>
  <c r="AE379" i="1"/>
  <c r="AC380" i="1"/>
  <c r="AD380" i="1"/>
  <c r="AE380" i="1"/>
  <c r="AC381" i="1"/>
  <c r="AD381" i="1"/>
  <c r="AE381" i="1"/>
  <c r="AC382" i="1"/>
  <c r="AD382" i="1"/>
  <c r="AE382" i="1"/>
  <c r="AC383" i="1"/>
  <c r="AD383" i="1"/>
  <c r="AE383" i="1"/>
  <c r="AC384" i="1"/>
  <c r="AD384" i="1"/>
  <c r="AE384" i="1"/>
  <c r="AC385" i="1"/>
  <c r="AD385" i="1"/>
  <c r="AE385" i="1"/>
  <c r="AC386" i="1"/>
  <c r="AD386" i="1"/>
  <c r="AE386" i="1"/>
  <c r="AC387" i="1"/>
  <c r="AD387" i="1"/>
  <c r="AE387" i="1"/>
  <c r="AC388" i="1"/>
  <c r="AD388" i="1"/>
  <c r="AE388" i="1"/>
  <c r="AC389" i="1"/>
  <c r="AD389" i="1"/>
  <c r="AE389" i="1"/>
  <c r="AC390" i="1"/>
  <c r="AD390" i="1"/>
  <c r="AE390" i="1"/>
  <c r="AC391" i="1"/>
  <c r="AD391" i="1"/>
  <c r="AE391" i="1"/>
  <c r="AC392" i="1"/>
  <c r="AD392" i="1"/>
  <c r="AE392" i="1"/>
  <c r="AC393" i="1"/>
  <c r="AD393" i="1"/>
  <c r="AE393" i="1"/>
  <c r="AC394" i="1"/>
  <c r="AD394" i="1"/>
  <c r="AE394" i="1"/>
  <c r="AC395" i="1"/>
  <c r="AD395" i="1"/>
  <c r="AE395" i="1"/>
  <c r="AC396" i="1"/>
  <c r="AD396" i="1"/>
  <c r="AE396" i="1"/>
  <c r="AC397" i="1"/>
  <c r="AD397" i="1"/>
  <c r="AE397" i="1"/>
  <c r="AC398" i="1"/>
  <c r="AD398" i="1"/>
  <c r="AE398" i="1"/>
  <c r="AC399" i="1"/>
  <c r="AD399" i="1"/>
  <c r="AE399" i="1"/>
  <c r="AC400" i="1"/>
  <c r="AD400" i="1"/>
  <c r="AE400" i="1"/>
  <c r="AC401" i="1"/>
  <c r="AD401" i="1"/>
  <c r="AE401" i="1"/>
  <c r="AC402" i="1"/>
  <c r="AD402" i="1"/>
  <c r="AE402" i="1"/>
  <c r="AC403" i="1"/>
  <c r="AD403" i="1"/>
  <c r="AE403" i="1"/>
  <c r="AC404" i="1"/>
  <c r="AD404" i="1"/>
  <c r="AE404" i="1"/>
  <c r="AC405" i="1"/>
  <c r="AD405" i="1"/>
  <c r="AE405" i="1"/>
  <c r="AC406" i="1"/>
  <c r="AD406" i="1"/>
  <c r="AE406" i="1"/>
  <c r="AC407" i="1"/>
  <c r="AD407" i="1"/>
  <c r="AE407" i="1"/>
  <c r="AC408" i="1"/>
  <c r="AD408" i="1"/>
  <c r="AE408" i="1"/>
  <c r="AC409" i="1"/>
  <c r="AD409" i="1"/>
  <c r="AE409" i="1"/>
  <c r="AC410" i="1"/>
  <c r="AD410" i="1"/>
  <c r="AE410" i="1"/>
  <c r="AC411" i="1"/>
  <c r="AD411" i="1"/>
  <c r="AE411" i="1"/>
  <c r="AC412" i="1"/>
  <c r="AD412" i="1"/>
  <c r="AE412" i="1"/>
  <c r="AC413" i="1"/>
  <c r="AD413" i="1"/>
  <c r="AE413" i="1"/>
  <c r="AC414" i="1"/>
  <c r="AD414" i="1"/>
  <c r="AE414" i="1"/>
  <c r="AC415" i="1"/>
  <c r="AD415" i="1"/>
  <c r="AE415" i="1"/>
  <c r="AC416" i="1"/>
  <c r="AD416" i="1"/>
  <c r="AE416" i="1"/>
  <c r="AC417" i="1"/>
  <c r="AD417" i="1"/>
  <c r="AE417" i="1"/>
  <c r="AC418" i="1"/>
  <c r="AD418" i="1"/>
  <c r="AE418" i="1"/>
  <c r="AC419" i="1"/>
  <c r="AD419" i="1"/>
  <c r="AE419" i="1"/>
  <c r="AC420" i="1"/>
  <c r="AD420" i="1"/>
  <c r="AE420" i="1"/>
  <c r="AC421" i="1"/>
  <c r="AD421" i="1"/>
  <c r="AE421" i="1"/>
  <c r="AC422" i="1"/>
  <c r="AD422" i="1"/>
  <c r="AE422" i="1"/>
  <c r="AC423" i="1"/>
  <c r="AD423" i="1"/>
  <c r="AE423" i="1"/>
  <c r="AC424" i="1"/>
  <c r="AD424" i="1"/>
  <c r="AE424" i="1"/>
  <c r="AC425" i="1"/>
  <c r="AD425" i="1"/>
  <c r="AE425" i="1"/>
  <c r="AC426" i="1"/>
  <c r="AD426" i="1"/>
  <c r="AE426" i="1"/>
  <c r="AC427" i="1"/>
  <c r="AD427" i="1"/>
  <c r="AE427" i="1"/>
  <c r="AC428" i="1"/>
  <c r="AD428" i="1"/>
  <c r="AE428" i="1"/>
  <c r="AC429" i="1"/>
  <c r="AD429" i="1"/>
  <c r="AE429" i="1"/>
  <c r="AC430" i="1"/>
  <c r="AD430" i="1"/>
  <c r="AE430" i="1"/>
  <c r="AC431" i="1"/>
  <c r="AD431" i="1"/>
  <c r="AE431" i="1"/>
  <c r="AC432" i="1"/>
  <c r="AD432" i="1"/>
  <c r="AE432" i="1"/>
  <c r="AC433" i="1"/>
  <c r="AD433" i="1"/>
  <c r="AE433" i="1"/>
  <c r="AC434" i="1"/>
  <c r="AD434" i="1"/>
  <c r="AE434" i="1"/>
  <c r="AC435" i="1"/>
  <c r="AD435" i="1"/>
  <c r="AE435" i="1"/>
  <c r="AC436" i="1"/>
  <c r="AD436" i="1"/>
  <c r="AE436" i="1"/>
  <c r="AC437" i="1"/>
  <c r="AD437" i="1"/>
  <c r="AE437" i="1"/>
  <c r="AC438" i="1"/>
  <c r="AD438" i="1"/>
  <c r="AE438" i="1"/>
  <c r="AC439" i="1"/>
  <c r="AD439" i="1"/>
  <c r="AE439" i="1"/>
  <c r="AC440" i="1"/>
  <c r="AD440" i="1"/>
  <c r="AE440" i="1"/>
  <c r="AC441" i="1"/>
  <c r="AD441" i="1"/>
  <c r="AE441" i="1"/>
  <c r="AC442" i="1"/>
  <c r="AD442" i="1"/>
  <c r="AE442" i="1"/>
  <c r="AC443" i="1"/>
  <c r="AD443" i="1"/>
  <c r="AE443" i="1"/>
  <c r="AC444" i="1"/>
  <c r="AD444" i="1"/>
  <c r="AE444" i="1"/>
  <c r="AC445" i="1"/>
  <c r="AD445" i="1"/>
  <c r="AE445" i="1"/>
  <c r="AC446" i="1"/>
  <c r="AD446" i="1"/>
  <c r="AE446" i="1"/>
  <c r="AC447" i="1"/>
  <c r="AD447" i="1"/>
  <c r="AE447" i="1"/>
  <c r="AC448" i="1"/>
  <c r="AD448" i="1"/>
  <c r="AE448" i="1"/>
  <c r="AC449" i="1"/>
  <c r="AD449" i="1"/>
  <c r="AE449" i="1"/>
  <c r="AC450" i="1"/>
  <c r="AD450" i="1"/>
  <c r="AE450" i="1"/>
  <c r="AC451" i="1"/>
  <c r="AD451" i="1"/>
  <c r="AE451" i="1"/>
  <c r="AC452" i="1"/>
  <c r="AD452" i="1"/>
  <c r="AE452" i="1"/>
  <c r="AC453" i="1"/>
  <c r="AD453" i="1"/>
  <c r="AE453" i="1"/>
  <c r="AC454" i="1"/>
  <c r="AD454" i="1"/>
  <c r="AE454" i="1"/>
  <c r="AC455" i="1"/>
  <c r="AD455" i="1"/>
  <c r="AE455" i="1"/>
  <c r="AC456" i="1"/>
  <c r="AD456" i="1"/>
  <c r="AE456" i="1"/>
  <c r="AC457" i="1"/>
  <c r="AD457" i="1"/>
  <c r="AE457" i="1"/>
  <c r="AC458" i="1"/>
  <c r="AD458" i="1"/>
  <c r="AE458" i="1"/>
  <c r="AC459" i="1"/>
  <c r="AD459" i="1"/>
  <c r="AE459" i="1"/>
  <c r="AC460" i="1"/>
  <c r="AD460" i="1"/>
  <c r="AE460" i="1"/>
  <c r="AC461" i="1"/>
  <c r="AD461" i="1"/>
  <c r="AE461" i="1"/>
  <c r="AC462" i="1"/>
  <c r="AD462" i="1"/>
  <c r="AE462" i="1"/>
  <c r="AC463" i="1"/>
  <c r="AD463" i="1"/>
  <c r="AE463" i="1"/>
  <c r="AC464" i="1"/>
  <c r="AD464" i="1"/>
  <c r="AE464" i="1"/>
  <c r="AC465" i="1"/>
  <c r="AD465" i="1"/>
  <c r="AE465" i="1"/>
  <c r="AC466" i="1"/>
  <c r="AD466" i="1"/>
  <c r="AE466" i="1"/>
  <c r="AC467" i="1"/>
  <c r="AD467" i="1"/>
  <c r="AE467" i="1"/>
  <c r="AC468" i="1"/>
  <c r="AD468" i="1"/>
  <c r="AE468" i="1"/>
  <c r="AC469" i="1"/>
  <c r="AD469" i="1"/>
  <c r="AE469" i="1"/>
  <c r="AC470" i="1"/>
  <c r="AD470" i="1"/>
  <c r="AE470" i="1"/>
  <c r="AC471" i="1"/>
  <c r="AD471" i="1"/>
  <c r="AE471" i="1"/>
  <c r="AC472" i="1"/>
  <c r="AD472" i="1"/>
  <c r="AE472" i="1"/>
  <c r="AC473" i="1"/>
  <c r="AD473" i="1"/>
  <c r="AE473" i="1"/>
  <c r="AE2" i="1"/>
  <c r="AD2" i="1"/>
  <c r="AC2" i="1"/>
  <c r="AE234" i="1"/>
  <c r="AE196" i="1"/>
  <c r="AE155" i="1"/>
  <c r="AE141" i="1"/>
  <c r="AE111" i="1"/>
  <c r="AE110" i="1"/>
  <c r="AE105" i="1"/>
  <c r="AE103" i="1"/>
  <c r="AE102" i="1"/>
  <c r="AE278" i="1"/>
  <c r="AE279" i="1"/>
  <c r="AE378" i="1"/>
  <c r="AE371" i="1"/>
  <c r="AE301" i="1"/>
  <c r="AE300" i="1"/>
  <c r="AI300" i="1" l="1"/>
  <c r="AI196" i="1"/>
  <c r="AI375" i="1"/>
  <c r="AI368" i="1"/>
  <c r="AI364" i="1"/>
  <c r="AI357" i="1"/>
  <c r="AI350" i="1"/>
  <c r="AI346" i="1"/>
  <c r="AI340" i="1"/>
  <c r="AI336" i="1"/>
  <c r="AI333" i="1"/>
  <c r="AI330" i="1"/>
  <c r="AI325" i="1"/>
  <c r="AI321" i="1"/>
  <c r="AI317" i="1"/>
  <c r="AI313" i="1"/>
  <c r="AI309" i="1"/>
  <c r="AI305" i="1"/>
  <c r="AI299" i="1"/>
  <c r="AI295" i="1"/>
  <c r="AI291" i="1"/>
  <c r="AI287" i="1"/>
  <c r="AI283" i="1"/>
  <c r="AI273" i="1"/>
  <c r="AI269" i="1"/>
  <c r="AI265" i="1"/>
  <c r="AI261" i="1"/>
  <c r="AI257" i="1"/>
  <c r="AI253" i="1"/>
  <c r="AI246" i="1"/>
  <c r="AI242" i="1"/>
  <c r="AI235" i="1"/>
  <c r="AI232" i="1"/>
  <c r="AI226" i="1"/>
  <c r="AI222" i="1"/>
  <c r="AI218" i="1"/>
  <c r="AI214" i="1"/>
  <c r="AI210" i="1"/>
  <c r="AI206" i="1"/>
  <c r="AI202" i="1"/>
  <c r="AI199" i="1"/>
  <c r="AI192" i="1"/>
  <c r="AI185" i="1"/>
  <c r="AI181" i="1"/>
  <c r="AI177" i="1"/>
  <c r="AI173" i="1"/>
  <c r="AI169" i="1"/>
  <c r="AI165" i="1"/>
  <c r="AI161" i="1"/>
  <c r="AI157" i="1"/>
  <c r="AI154" i="1"/>
  <c r="AI150" i="1"/>
  <c r="AI146" i="1"/>
  <c r="AI142" i="1"/>
  <c r="AI139" i="1"/>
  <c r="AI135" i="1"/>
  <c r="AI131" i="1"/>
  <c r="AI127" i="1"/>
  <c r="AI123" i="1"/>
  <c r="AI119" i="1"/>
  <c r="AI115" i="1"/>
  <c r="AI141" i="1"/>
  <c r="AI473" i="1"/>
  <c r="AI465" i="1"/>
  <c r="AI461" i="1"/>
  <c r="AI457" i="1"/>
  <c r="AI453" i="1"/>
  <c r="AI449" i="1"/>
  <c r="AI445" i="1"/>
  <c r="AI441" i="1"/>
  <c r="AI437" i="1"/>
  <c r="AI433" i="1"/>
  <c r="AI429" i="1"/>
  <c r="AI425" i="1"/>
  <c r="AI408" i="1"/>
  <c r="AI404" i="1"/>
  <c r="AI234" i="1"/>
  <c r="AI53" i="1"/>
  <c r="AI41" i="1"/>
  <c r="AI29" i="1"/>
  <c r="AI25" i="1"/>
  <c r="AI21" i="1"/>
  <c r="AI17" i="1"/>
  <c r="AI13" i="1"/>
  <c r="AI9" i="1"/>
  <c r="AI5" i="1"/>
  <c r="AI400" i="1"/>
  <c r="AI396" i="1"/>
  <c r="AI392" i="1"/>
  <c r="AI388" i="1"/>
  <c r="AI384" i="1"/>
  <c r="AI380" i="1"/>
  <c r="AI377" i="1"/>
  <c r="AI373" i="1"/>
  <c r="AI370" i="1"/>
  <c r="AI366" i="1"/>
  <c r="AI362" i="1"/>
  <c r="AI359" i="1"/>
  <c r="AI355" i="1"/>
  <c r="AI352" i="1"/>
  <c r="AI348" i="1"/>
  <c r="AI344" i="1"/>
  <c r="AI342" i="1"/>
  <c r="AI338" i="1"/>
  <c r="AI334" i="1"/>
  <c r="AI323" i="1"/>
  <c r="AI319" i="1"/>
  <c r="AI315" i="1"/>
  <c r="AI311" i="1"/>
  <c r="AI307" i="1"/>
  <c r="AI303" i="1"/>
  <c r="AI297" i="1"/>
  <c r="AI293" i="1"/>
  <c r="AI289" i="1"/>
  <c r="AI285" i="1"/>
  <c r="AI281" i="1"/>
  <c r="AI275" i="1"/>
  <c r="AI271" i="1"/>
  <c r="AI267" i="1"/>
  <c r="AI263" i="1"/>
  <c r="AI259" i="1"/>
  <c r="AI255" i="1"/>
  <c r="AI251" i="1"/>
  <c r="AI244" i="1"/>
  <c r="AI240" i="1"/>
  <c r="AI237" i="1"/>
  <c r="AI228" i="1"/>
  <c r="AI224" i="1"/>
  <c r="AI220" i="1"/>
  <c r="AI216" i="1"/>
  <c r="AI212" i="1"/>
  <c r="AI208" i="1"/>
  <c r="AI204" i="1"/>
  <c r="AI197" i="1"/>
  <c r="AI194" i="1"/>
  <c r="AI190" i="1"/>
  <c r="AI187" i="1"/>
  <c r="AI183" i="1"/>
  <c r="AI179" i="1"/>
  <c r="AI167" i="1"/>
  <c r="AI163" i="1"/>
  <c r="AI152" i="1"/>
  <c r="AI148" i="1"/>
  <c r="AI144" i="1"/>
  <c r="AI137" i="1"/>
  <c r="AI133" i="1"/>
  <c r="AI129" i="1"/>
  <c r="AI125" i="1"/>
  <c r="AI121" i="1"/>
  <c r="AI117" i="1"/>
  <c r="AI113" i="1"/>
  <c r="AI107" i="1"/>
  <c r="AI99" i="1"/>
  <c r="AI74" i="1"/>
  <c r="AI70" i="1"/>
  <c r="AI66" i="1"/>
  <c r="AI62" i="1"/>
  <c r="AI58" i="1"/>
  <c r="AI54" i="1"/>
  <c r="AI50" i="1"/>
  <c r="AI38" i="1"/>
  <c r="AI30" i="1"/>
  <c r="AI26" i="1"/>
  <c r="AI22" i="1"/>
  <c r="AI18" i="1"/>
  <c r="AI14" i="1"/>
  <c r="AI10" i="1"/>
  <c r="AI6" i="1"/>
  <c r="AI155" i="1"/>
  <c r="AI55" i="1"/>
  <c r="AI51" i="1"/>
  <c r="AI39" i="1"/>
  <c r="AI27" i="1"/>
  <c r="AI23" i="1"/>
  <c r="AI19" i="1"/>
  <c r="AI15" i="1"/>
  <c r="AI11" i="1"/>
  <c r="AI7" i="1"/>
  <c r="AI3" i="1"/>
  <c r="AI278" i="1"/>
  <c r="AI110" i="1"/>
  <c r="AI2" i="1"/>
  <c r="AI471" i="1"/>
  <c r="AI467" i="1"/>
  <c r="AI463" i="1"/>
  <c r="AI459" i="1"/>
  <c r="AI455" i="1"/>
  <c r="AI451" i="1"/>
  <c r="AI447" i="1"/>
  <c r="AI443" i="1"/>
  <c r="AI415" i="1"/>
  <c r="AI411" i="1"/>
  <c r="AI410" i="1"/>
  <c r="AI398" i="1"/>
  <c r="AI394" i="1"/>
  <c r="AI390" i="1"/>
  <c r="AI386" i="1"/>
  <c r="AI109" i="1"/>
  <c r="AI101" i="1"/>
  <c r="AI89" i="1"/>
  <c r="AI72" i="1"/>
  <c r="AI68" i="1"/>
  <c r="AI64" i="1"/>
  <c r="AI60" i="1"/>
  <c r="AI52" i="1"/>
  <c r="AI40" i="1"/>
  <c r="AI34" i="1"/>
  <c r="AI28" i="1"/>
  <c r="AI24" i="1"/>
  <c r="AI20" i="1"/>
  <c r="AI16" i="1"/>
  <c r="AI12" i="1"/>
  <c r="AI8" i="1"/>
  <c r="AI4" i="1"/>
  <c r="AI102" i="1"/>
  <c r="AI472" i="1"/>
  <c r="AI468" i="1"/>
  <c r="AI464" i="1"/>
  <c r="AI460" i="1"/>
  <c r="AI456" i="1"/>
  <c r="AI452" i="1"/>
  <c r="AI448" i="1"/>
  <c r="AI444" i="1"/>
  <c r="AI440" i="1"/>
  <c r="AI436" i="1"/>
  <c r="AI432" i="1"/>
  <c r="AI428" i="1"/>
  <c r="AI424" i="1"/>
  <c r="AI420" i="1"/>
  <c r="AI416" i="1"/>
  <c r="AI412" i="1"/>
  <c r="AI407" i="1"/>
  <c r="AI403" i="1"/>
  <c r="AI399" i="1"/>
  <c r="AI395" i="1"/>
  <c r="AI391" i="1"/>
  <c r="AI387" i="1"/>
  <c r="AI379" i="1"/>
  <c r="AI376" i="1"/>
  <c r="AI372" i="1"/>
  <c r="AI369" i="1"/>
  <c r="AI365" i="1"/>
  <c r="AI361" i="1"/>
  <c r="AI351" i="1"/>
  <c r="AI347" i="1"/>
  <c r="AI341" i="1"/>
  <c r="AI337" i="1"/>
  <c r="AI331" i="1"/>
  <c r="AI328" i="1"/>
  <c r="AI326" i="1"/>
  <c r="AI322" i="1"/>
  <c r="AI439" i="1"/>
  <c r="AI435" i="1"/>
  <c r="AI431" i="1"/>
  <c r="AI427" i="1"/>
  <c r="AI423" i="1"/>
  <c r="AI419" i="1"/>
  <c r="AI406" i="1"/>
  <c r="AI402" i="1"/>
  <c r="AI382" i="1"/>
  <c r="AI318" i="1"/>
  <c r="AI314" i="1"/>
  <c r="AI306" i="1"/>
  <c r="AI302" i="1"/>
  <c r="AI296" i="1"/>
  <c r="AI292" i="1"/>
  <c r="AI288" i="1"/>
  <c r="AI284" i="1"/>
  <c r="AI280" i="1"/>
  <c r="AI274" i="1"/>
  <c r="AI270" i="1"/>
  <c r="AI266" i="1"/>
  <c r="AI262" i="1"/>
  <c r="AI258" i="1"/>
  <c r="AI254" i="1"/>
  <c r="AI250" i="1"/>
  <c r="AI247" i="1"/>
  <c r="AI243" i="1"/>
  <c r="AI239" i="1"/>
  <c r="AI236" i="1"/>
  <c r="AI227" i="1"/>
  <c r="AI223" i="1"/>
  <c r="AI219" i="1"/>
  <c r="AI215" i="1"/>
  <c r="AI211" i="1"/>
  <c r="AI207" i="1"/>
  <c r="AI193" i="1"/>
  <c r="AI189" i="1"/>
  <c r="AI186" i="1"/>
  <c r="AI182" i="1"/>
  <c r="AI178" i="1"/>
  <c r="AI174" i="1"/>
  <c r="AI170" i="1"/>
  <c r="AI166" i="1"/>
  <c r="AI162" i="1"/>
  <c r="AI158" i="1"/>
  <c r="AI151" i="1"/>
  <c r="AI147" i="1"/>
  <c r="AI143" i="1"/>
  <c r="AI140" i="1"/>
  <c r="AI136" i="1"/>
  <c r="AI132" i="1"/>
  <c r="AI128" i="1"/>
  <c r="AI124" i="1"/>
  <c r="AI120" i="1"/>
  <c r="AI116" i="1"/>
  <c r="AI112" i="1"/>
  <c r="AI106" i="1"/>
  <c r="AI98" i="1"/>
  <c r="AI90" i="1"/>
  <c r="AI73" i="1"/>
  <c r="AI69" i="1"/>
  <c r="AI65" i="1"/>
  <c r="AI61" i="1"/>
  <c r="AI57" i="1"/>
  <c r="AI358" i="1"/>
  <c r="AI354" i="1"/>
  <c r="AI310" i="1"/>
  <c r="AI203" i="1"/>
  <c r="AI383" i="1"/>
  <c r="AI233" i="1"/>
  <c r="AI371" i="1"/>
  <c r="AI378" i="1"/>
  <c r="AI103" i="1"/>
  <c r="AI469" i="1"/>
  <c r="AI421" i="1"/>
  <c r="AI417" i="1"/>
  <c r="AI413" i="1"/>
  <c r="AI248" i="1"/>
  <c r="AI175" i="1"/>
  <c r="AI171" i="1"/>
  <c r="AI159" i="1"/>
  <c r="AI111" i="1"/>
  <c r="AI301" i="1"/>
  <c r="AI279" i="1"/>
  <c r="AI105" i="1"/>
  <c r="AI470" i="1"/>
  <c r="AI466" i="1"/>
  <c r="AI462" i="1"/>
  <c r="AI458" i="1"/>
  <c r="AI454" i="1"/>
  <c r="AI450" i="1"/>
  <c r="AI446" i="1"/>
  <c r="AI442" i="1"/>
  <c r="AI438" i="1"/>
  <c r="AI434" i="1"/>
  <c r="AI430" i="1"/>
  <c r="AI426" i="1"/>
  <c r="AI422" i="1"/>
  <c r="AI418" i="1"/>
  <c r="AI414" i="1"/>
  <c r="AI409" i="1"/>
  <c r="AI405" i="1"/>
  <c r="AI401" i="1"/>
  <c r="AI397" i="1"/>
  <c r="AI393" i="1"/>
  <c r="AI389" i="1"/>
  <c r="AI385" i="1"/>
  <c r="AI381" i="1"/>
  <c r="AI374" i="1"/>
  <c r="AI367" i="1"/>
  <c r="AI363" i="1"/>
  <c r="AI360" i="1"/>
  <c r="AI356" i="1"/>
  <c r="AI353" i="1"/>
  <c r="AI349" i="1"/>
  <c r="AI345" i="1"/>
  <c r="AI343" i="1"/>
  <c r="AI339" i="1"/>
  <c r="AI335" i="1"/>
  <c r="AI332" i="1"/>
  <c r="AI329" i="1"/>
  <c r="AI327" i="1"/>
  <c r="AI324" i="1"/>
  <c r="AI320" i="1"/>
  <c r="AI316" i="1"/>
  <c r="AI312" i="1"/>
  <c r="AI308" i="1"/>
  <c r="AI304" i="1"/>
  <c r="AI298" i="1"/>
  <c r="AI294" i="1"/>
  <c r="AI290" i="1"/>
  <c r="AI286" i="1"/>
  <c r="AI282" i="1"/>
  <c r="AI276" i="1"/>
  <c r="AI272" i="1"/>
  <c r="AI268" i="1"/>
  <c r="AI264" i="1"/>
  <c r="AI260" i="1"/>
  <c r="AI256" i="1"/>
  <c r="AI252" i="1"/>
  <c r="AI245" i="1"/>
  <c r="AI241" i="1"/>
  <c r="AI231" i="1"/>
  <c r="AI225" i="1"/>
  <c r="AI221" i="1"/>
  <c r="AI217" i="1"/>
  <c r="AI213" i="1"/>
  <c r="AI209" i="1"/>
  <c r="AI205" i="1"/>
  <c r="AI201" i="1"/>
  <c r="AI198" i="1"/>
  <c r="AI195" i="1"/>
  <c r="AI191" i="1"/>
  <c r="AI184" i="1"/>
  <c r="AI180" i="1"/>
  <c r="AI176" i="1"/>
  <c r="AI172" i="1"/>
  <c r="AI168" i="1"/>
  <c r="AI164" i="1"/>
  <c r="AI160" i="1"/>
  <c r="AI156" i="1"/>
  <c r="AI153" i="1"/>
  <c r="AI149" i="1"/>
  <c r="AI145" i="1"/>
  <c r="AI138" i="1"/>
  <c r="AI134" i="1"/>
  <c r="AI130" i="1"/>
  <c r="AI126" i="1"/>
  <c r="AI122" i="1"/>
  <c r="AI118" i="1"/>
  <c r="AI114" i="1"/>
  <c r="AI108" i="1"/>
  <c r="AI100" i="1"/>
  <c r="AI88" i="1"/>
  <c r="AI75" i="1"/>
  <c r="AI71" i="1"/>
  <c r="AI67" i="1"/>
  <c r="AI63" i="1"/>
  <c r="AI59" i="1"/>
  <c r="AF76" i="1"/>
  <c r="AG76" i="1"/>
  <c r="AF33" i="1"/>
  <c r="AG33" i="1"/>
  <c r="AF77" i="1"/>
  <c r="AG77" i="1"/>
  <c r="AF32" i="1"/>
  <c r="AG32" i="1"/>
  <c r="AF78" i="1"/>
  <c r="AG78" i="1"/>
  <c r="AF49" i="1"/>
  <c r="AG49" i="1"/>
  <c r="AG473" i="1"/>
  <c r="AH473" i="1"/>
  <c r="AG469" i="1"/>
  <c r="AH469" i="1"/>
  <c r="AG465" i="1"/>
  <c r="AH465" i="1"/>
  <c r="AG461" i="1"/>
  <c r="AH461" i="1"/>
  <c r="AG449" i="1"/>
  <c r="AH449" i="1"/>
  <c r="AG441" i="1"/>
  <c r="AH441" i="1"/>
  <c r="AG429" i="1"/>
  <c r="AH429" i="1"/>
  <c r="AG421" i="1"/>
  <c r="AH421" i="1"/>
  <c r="AG413" i="1"/>
  <c r="AH413" i="1"/>
  <c r="AG406" i="1"/>
  <c r="AH406" i="1"/>
  <c r="AG402" i="1"/>
  <c r="AH402" i="1"/>
  <c r="AG394" i="1"/>
  <c r="AH394" i="1"/>
  <c r="AG386" i="1"/>
  <c r="AH386" i="1"/>
  <c r="AG378" i="1"/>
  <c r="AH378" i="1"/>
  <c r="AG370" i="1"/>
  <c r="AH370" i="1"/>
  <c r="AG362" i="1"/>
  <c r="AH362" i="1"/>
  <c r="AG352" i="1"/>
  <c r="AH352" i="1"/>
  <c r="AH344" i="1"/>
  <c r="AG344" i="1"/>
  <c r="AG338" i="1"/>
  <c r="AH338" i="1"/>
  <c r="AG315" i="1"/>
  <c r="AH315" i="1"/>
  <c r="AG307" i="1"/>
  <c r="AH307" i="1"/>
  <c r="AG300" i="1"/>
  <c r="AH300" i="1"/>
  <c r="AG296" i="1"/>
  <c r="AH296" i="1"/>
  <c r="AG288" i="1"/>
  <c r="AH288" i="1"/>
  <c r="AG274" i="1"/>
  <c r="AH274" i="1"/>
  <c r="AG266" i="1"/>
  <c r="AH266" i="1"/>
  <c r="AG258" i="1"/>
  <c r="AH258" i="1"/>
  <c r="AG250" i="1"/>
  <c r="AH250" i="1"/>
  <c r="AH238" i="1"/>
  <c r="AG222" i="1"/>
  <c r="AH222" i="1"/>
  <c r="AG210" i="1"/>
  <c r="AH210" i="1"/>
  <c r="AG206" i="1"/>
  <c r="AH206" i="1"/>
  <c r="AG198" i="1"/>
  <c r="AH198" i="1"/>
  <c r="AG190" i="1"/>
  <c r="AH190" i="1"/>
  <c r="AG182" i="1"/>
  <c r="AH182" i="1"/>
  <c r="AG174" i="1"/>
  <c r="AH174" i="1"/>
  <c r="AG166" i="1"/>
  <c r="AH166" i="1"/>
  <c r="AG158" i="1"/>
  <c r="AH158" i="1"/>
  <c r="AG150" i="1"/>
  <c r="AH150" i="1"/>
  <c r="AG142" i="1"/>
  <c r="AH142" i="1"/>
  <c r="AG134" i="1"/>
  <c r="AH134" i="1"/>
  <c r="AG126" i="1"/>
  <c r="AH126" i="1"/>
  <c r="AG118" i="1"/>
  <c r="AH118" i="1"/>
  <c r="AG110" i="1"/>
  <c r="AH110" i="1"/>
  <c r="AG102" i="1"/>
  <c r="AH102" i="1"/>
  <c r="AG94" i="1"/>
  <c r="AH94" i="1"/>
  <c r="AG86" i="1"/>
  <c r="AH86" i="1"/>
  <c r="AG70" i="1"/>
  <c r="AH70" i="1"/>
  <c r="AG62" i="1"/>
  <c r="AH62" i="1"/>
  <c r="AG54" i="1"/>
  <c r="AH54" i="1"/>
  <c r="AG46" i="1"/>
  <c r="AH46" i="1"/>
  <c r="AG38" i="1"/>
  <c r="AH38" i="1"/>
  <c r="AG30" i="1"/>
  <c r="AH30" i="1"/>
  <c r="AG26" i="1"/>
  <c r="AH26" i="1"/>
  <c r="AG22" i="1"/>
  <c r="AH22" i="1"/>
  <c r="AG14" i="1"/>
  <c r="AH14" i="1"/>
  <c r="AG6" i="1"/>
  <c r="AH6" i="1"/>
  <c r="AG470" i="1"/>
  <c r="AH470" i="1"/>
  <c r="AG462" i="1"/>
  <c r="AH462" i="1"/>
  <c r="AG458" i="1"/>
  <c r="AH458" i="1"/>
  <c r="AG450" i="1"/>
  <c r="AH450" i="1"/>
  <c r="AG446" i="1"/>
  <c r="AH446" i="1"/>
  <c r="AG438" i="1"/>
  <c r="AH438" i="1"/>
  <c r="AG430" i="1"/>
  <c r="AH430" i="1"/>
  <c r="AG426" i="1"/>
  <c r="AH426" i="1"/>
  <c r="AG418" i="1"/>
  <c r="AH418" i="1"/>
  <c r="AG360" i="1"/>
  <c r="AH360" i="1"/>
  <c r="AG353" i="1"/>
  <c r="AH353" i="1"/>
  <c r="AH345" i="1"/>
  <c r="AG345" i="1"/>
  <c r="AG339" i="1"/>
  <c r="AH339" i="1"/>
  <c r="AG332" i="1"/>
  <c r="AH332" i="1"/>
  <c r="AG329" i="1"/>
  <c r="AH329" i="1"/>
  <c r="AG324" i="1"/>
  <c r="AH324" i="1"/>
  <c r="AG304" i="1"/>
  <c r="AH304" i="1"/>
  <c r="AG297" i="1"/>
  <c r="AH297" i="1"/>
  <c r="AG293" i="1"/>
  <c r="AH293" i="1"/>
  <c r="AG289" i="1"/>
  <c r="AH289" i="1"/>
  <c r="AG285" i="1"/>
  <c r="AH285" i="1"/>
  <c r="AG282" i="1"/>
  <c r="AH282" i="1"/>
  <c r="AG279" i="1"/>
  <c r="AH279" i="1"/>
  <c r="AG275" i="1"/>
  <c r="AH275" i="1"/>
  <c r="AG271" i="1"/>
  <c r="AH271" i="1"/>
  <c r="AG267" i="1"/>
  <c r="AH267" i="1"/>
  <c r="AG263" i="1"/>
  <c r="AH263" i="1"/>
  <c r="AG259" i="1"/>
  <c r="AH259" i="1"/>
  <c r="AG255" i="1"/>
  <c r="AH255" i="1"/>
  <c r="AG251" i="1"/>
  <c r="AH251" i="1"/>
  <c r="AG247" i="1"/>
  <c r="AH247" i="1"/>
  <c r="AG243" i="1"/>
  <c r="AH243" i="1"/>
  <c r="AG239" i="1"/>
  <c r="AH239" i="1"/>
  <c r="AG235" i="1"/>
  <c r="AH235" i="1"/>
  <c r="AG231" i="1"/>
  <c r="AH231" i="1"/>
  <c r="AG223" i="1"/>
  <c r="AH223" i="1"/>
  <c r="AG215" i="1"/>
  <c r="AH215" i="1"/>
  <c r="AG207" i="1"/>
  <c r="AH207" i="1"/>
  <c r="AG195" i="1"/>
  <c r="AH195" i="1"/>
  <c r="AG191" i="1"/>
  <c r="AH191" i="1"/>
  <c r="AG179" i="1"/>
  <c r="AH179" i="1"/>
  <c r="AH171" i="1"/>
  <c r="AG171" i="1"/>
  <c r="AH163" i="1"/>
  <c r="AG163" i="1"/>
  <c r="AH155" i="1"/>
  <c r="AG155" i="1"/>
  <c r="AH147" i="1"/>
  <c r="AG147" i="1"/>
  <c r="AH139" i="1"/>
  <c r="AG139" i="1"/>
  <c r="AG131" i="1"/>
  <c r="AH131" i="1"/>
  <c r="AG119" i="1"/>
  <c r="AH119" i="1"/>
  <c r="AG111" i="1"/>
  <c r="AH111" i="1"/>
  <c r="AG107" i="1"/>
  <c r="AH107" i="1"/>
  <c r="AG95" i="1"/>
  <c r="AH95" i="1"/>
  <c r="AG83" i="1"/>
  <c r="AH83" i="1"/>
  <c r="AG67" i="1"/>
  <c r="AH67" i="1"/>
  <c r="AG59" i="1"/>
  <c r="AH59" i="1"/>
  <c r="AG55" i="1"/>
  <c r="AH55" i="1"/>
  <c r="AG47" i="1"/>
  <c r="AH47" i="1"/>
  <c r="AG43" i="1"/>
  <c r="AH43" i="1"/>
  <c r="AG35" i="1"/>
  <c r="AH35" i="1"/>
  <c r="AG27" i="1"/>
  <c r="AH27" i="1"/>
  <c r="AG23" i="1"/>
  <c r="AH23" i="1"/>
  <c r="AG19" i="1"/>
  <c r="AH19" i="1"/>
  <c r="AG15" i="1"/>
  <c r="AH15" i="1"/>
  <c r="AF13" i="1"/>
  <c r="AG11" i="1"/>
  <c r="AH11" i="1"/>
  <c r="AG7" i="1"/>
  <c r="AH7" i="1"/>
  <c r="AG3" i="1"/>
  <c r="AH3" i="1"/>
  <c r="AG471" i="1"/>
  <c r="AH471" i="1"/>
  <c r="AG467" i="1"/>
  <c r="AH467" i="1"/>
  <c r="AG463" i="1"/>
  <c r="AH463" i="1"/>
  <c r="AG459" i="1"/>
  <c r="AH459" i="1"/>
  <c r="AG455" i="1"/>
  <c r="AH455" i="1"/>
  <c r="AG451" i="1"/>
  <c r="AH451" i="1"/>
  <c r="AG447" i="1"/>
  <c r="AH447" i="1"/>
  <c r="AG443" i="1"/>
  <c r="AH443" i="1"/>
  <c r="AG439" i="1"/>
  <c r="AH439" i="1"/>
  <c r="AG435" i="1"/>
  <c r="AH435" i="1"/>
  <c r="AG431" i="1"/>
  <c r="AH431" i="1"/>
  <c r="AG427" i="1"/>
  <c r="AH427" i="1"/>
  <c r="AG423" i="1"/>
  <c r="AH423" i="1"/>
  <c r="AG419" i="1"/>
  <c r="AH419" i="1"/>
  <c r="AG415" i="1"/>
  <c r="AH415" i="1"/>
  <c r="AG411" i="1"/>
  <c r="AH411" i="1"/>
  <c r="AG408" i="1"/>
  <c r="AH408" i="1"/>
  <c r="AG404" i="1"/>
  <c r="AH404" i="1"/>
  <c r="AG400" i="1"/>
  <c r="AH400" i="1"/>
  <c r="AG396" i="1"/>
  <c r="AH396" i="1"/>
  <c r="AG392" i="1"/>
  <c r="AH392" i="1"/>
  <c r="AG388" i="1"/>
  <c r="AH388" i="1"/>
  <c r="AG384" i="1"/>
  <c r="AH384" i="1"/>
  <c r="AG380" i="1"/>
  <c r="AH380" i="1"/>
  <c r="AG376" i="1"/>
  <c r="AH376" i="1"/>
  <c r="AG372" i="1"/>
  <c r="AH372" i="1"/>
  <c r="AG368" i="1"/>
  <c r="AH368" i="1"/>
  <c r="AG364" i="1"/>
  <c r="AH364" i="1"/>
  <c r="AG357" i="1"/>
  <c r="AH357" i="1"/>
  <c r="AG350" i="1"/>
  <c r="AH350" i="1"/>
  <c r="AH346" i="1"/>
  <c r="AG346" i="1"/>
  <c r="AG340" i="1"/>
  <c r="AH340" i="1"/>
  <c r="AG336" i="1"/>
  <c r="AH336" i="1"/>
  <c r="AG333" i="1"/>
  <c r="AH333" i="1"/>
  <c r="AG330" i="1"/>
  <c r="AH330" i="1"/>
  <c r="AG325" i="1"/>
  <c r="AH325" i="1"/>
  <c r="AG321" i="1"/>
  <c r="AH321" i="1"/>
  <c r="AG317" i="1"/>
  <c r="AH317" i="1"/>
  <c r="AG313" i="1"/>
  <c r="AH313" i="1"/>
  <c r="AG309" i="1"/>
  <c r="AH309" i="1"/>
  <c r="AG305" i="1"/>
  <c r="AH305" i="1"/>
  <c r="AG301" i="1"/>
  <c r="AH301" i="1"/>
  <c r="AG298" i="1"/>
  <c r="AH298" i="1"/>
  <c r="AG294" i="1"/>
  <c r="AH294" i="1"/>
  <c r="AG290" i="1"/>
  <c r="AH290" i="1"/>
  <c r="AG286" i="1"/>
  <c r="AH286" i="1"/>
  <c r="AG283" i="1"/>
  <c r="AH283" i="1"/>
  <c r="AG280" i="1"/>
  <c r="AH280" i="1"/>
  <c r="AG276" i="1"/>
  <c r="AH276" i="1"/>
  <c r="AG272" i="1"/>
  <c r="AH272" i="1"/>
  <c r="AG268" i="1"/>
  <c r="AH268" i="1"/>
  <c r="AG264" i="1"/>
  <c r="AH264" i="1"/>
  <c r="AG260" i="1"/>
  <c r="AH260" i="1"/>
  <c r="AG256" i="1"/>
  <c r="AH256" i="1"/>
  <c r="AG252" i="1"/>
  <c r="AH252" i="1"/>
  <c r="AG248" i="1"/>
  <c r="AH248" i="1"/>
  <c r="AG244" i="1"/>
  <c r="AH244" i="1"/>
  <c r="AG240" i="1"/>
  <c r="AH240" i="1"/>
  <c r="AG236" i="1"/>
  <c r="AH236" i="1"/>
  <c r="AG232" i="1"/>
  <c r="AH232" i="1"/>
  <c r="AG228" i="1"/>
  <c r="AH228" i="1"/>
  <c r="AG224" i="1"/>
  <c r="AH224" i="1"/>
  <c r="AG220" i="1"/>
  <c r="AH220" i="1"/>
  <c r="AG216" i="1"/>
  <c r="AH216" i="1"/>
  <c r="AG212" i="1"/>
  <c r="AH212" i="1"/>
  <c r="AG208" i="1"/>
  <c r="AH208" i="1"/>
  <c r="AG204" i="1"/>
  <c r="AH204" i="1"/>
  <c r="AH200" i="1"/>
  <c r="AG196" i="1"/>
  <c r="AH196" i="1"/>
  <c r="AG192" i="1"/>
  <c r="AH192" i="1"/>
  <c r="AH188" i="1"/>
  <c r="AG184" i="1"/>
  <c r="AH184" i="1"/>
  <c r="AG180" i="1"/>
  <c r="AH180" i="1"/>
  <c r="AG176" i="1"/>
  <c r="AH176" i="1"/>
  <c r="AG172" i="1"/>
  <c r="AH172" i="1"/>
  <c r="AG168" i="1"/>
  <c r="AH168" i="1"/>
  <c r="AG164" i="1"/>
  <c r="AH164" i="1"/>
  <c r="AG160" i="1"/>
  <c r="AH160" i="1"/>
  <c r="AG156" i="1"/>
  <c r="AH156" i="1"/>
  <c r="AG152" i="1"/>
  <c r="AH152" i="1"/>
  <c r="AG148" i="1"/>
  <c r="AH148" i="1"/>
  <c r="AG144" i="1"/>
  <c r="AH144" i="1"/>
  <c r="AG140" i="1"/>
  <c r="AH140" i="1"/>
  <c r="AG136" i="1"/>
  <c r="AH136" i="1"/>
  <c r="AG132" i="1"/>
  <c r="AH132" i="1"/>
  <c r="AG128" i="1"/>
  <c r="AH128" i="1"/>
  <c r="AG124" i="1"/>
  <c r="AH124" i="1"/>
  <c r="AG120" i="1"/>
  <c r="AH120" i="1"/>
  <c r="AG116" i="1"/>
  <c r="AH116" i="1"/>
  <c r="AG112" i="1"/>
  <c r="AH112" i="1"/>
  <c r="AG108" i="1"/>
  <c r="AH108" i="1"/>
  <c r="AG100" i="1"/>
  <c r="AH100" i="1"/>
  <c r="AG92" i="1"/>
  <c r="AH92" i="1"/>
  <c r="AG88" i="1"/>
  <c r="AH88" i="1"/>
  <c r="AG80" i="1"/>
  <c r="AH80" i="1"/>
  <c r="AG72" i="1"/>
  <c r="AH72" i="1"/>
  <c r="AG68" i="1"/>
  <c r="AH68" i="1"/>
  <c r="AG64" i="1"/>
  <c r="AH64" i="1"/>
  <c r="AG60" i="1"/>
  <c r="AH60" i="1"/>
  <c r="AG52" i="1"/>
  <c r="AH52" i="1"/>
  <c r="AG48" i="1"/>
  <c r="AH48" i="1"/>
  <c r="AG44" i="1"/>
  <c r="AH44" i="1"/>
  <c r="AG40" i="1"/>
  <c r="AH40" i="1"/>
  <c r="AG36" i="1"/>
  <c r="AH36" i="1"/>
  <c r="AG28" i="1"/>
  <c r="AH28" i="1"/>
  <c r="AG24" i="1"/>
  <c r="AH24" i="1"/>
  <c r="AG20" i="1"/>
  <c r="AH20" i="1"/>
  <c r="AG16" i="1"/>
  <c r="AH16" i="1"/>
  <c r="AG12" i="1"/>
  <c r="AH12" i="1"/>
  <c r="AG8" i="1"/>
  <c r="AH8" i="1"/>
  <c r="AG4" i="1"/>
  <c r="AH4" i="1"/>
  <c r="AG457" i="1"/>
  <c r="AH457" i="1"/>
  <c r="AG453" i="1"/>
  <c r="AH453" i="1"/>
  <c r="AG445" i="1"/>
  <c r="AH445" i="1"/>
  <c r="AG437" i="1"/>
  <c r="AH437" i="1"/>
  <c r="AG433" i="1"/>
  <c r="AH433" i="1"/>
  <c r="AG425" i="1"/>
  <c r="AH425" i="1"/>
  <c r="AG417" i="1"/>
  <c r="AH417" i="1"/>
  <c r="AG410" i="1"/>
  <c r="AH410" i="1"/>
  <c r="AG398" i="1"/>
  <c r="AH398" i="1"/>
  <c r="AG390" i="1"/>
  <c r="AH390" i="1"/>
  <c r="AG382" i="1"/>
  <c r="AG374" i="1"/>
  <c r="AH374" i="1"/>
  <c r="AG366" i="1"/>
  <c r="AH366" i="1"/>
  <c r="AG359" i="1"/>
  <c r="AH359" i="1"/>
  <c r="AG355" i="1"/>
  <c r="AH355" i="1"/>
  <c r="AG348" i="1"/>
  <c r="AH348" i="1"/>
  <c r="AG342" i="1"/>
  <c r="AH342" i="1"/>
  <c r="AG334" i="1"/>
  <c r="AH334" i="1"/>
  <c r="AG323" i="1"/>
  <c r="AH323" i="1"/>
  <c r="AG319" i="1"/>
  <c r="AH319" i="1"/>
  <c r="AG311" i="1"/>
  <c r="AH311" i="1"/>
  <c r="AG303" i="1"/>
  <c r="AH303" i="1"/>
  <c r="AG292" i="1"/>
  <c r="AH292" i="1"/>
  <c r="AG278" i="1"/>
  <c r="AH278" i="1"/>
  <c r="AG270" i="1"/>
  <c r="AH270" i="1"/>
  <c r="AG262" i="1"/>
  <c r="AH262" i="1"/>
  <c r="AG254" i="1"/>
  <c r="AH254" i="1"/>
  <c r="AG246" i="1"/>
  <c r="AH246" i="1"/>
  <c r="AG242" i="1"/>
  <c r="AH242" i="1"/>
  <c r="AG234" i="1"/>
  <c r="AH234" i="1"/>
  <c r="AG226" i="1"/>
  <c r="AH226" i="1"/>
  <c r="AG218" i="1"/>
  <c r="AH218" i="1"/>
  <c r="AG214" i="1"/>
  <c r="AH214" i="1"/>
  <c r="AG202" i="1"/>
  <c r="AH202" i="1"/>
  <c r="AG194" i="1"/>
  <c r="AH194" i="1"/>
  <c r="AG186" i="1"/>
  <c r="AH186" i="1"/>
  <c r="AG178" i="1"/>
  <c r="AH178" i="1"/>
  <c r="AG170" i="1"/>
  <c r="AH170" i="1"/>
  <c r="AG162" i="1"/>
  <c r="AH162" i="1"/>
  <c r="AG154" i="1"/>
  <c r="AH154" i="1"/>
  <c r="AG146" i="1"/>
  <c r="AH146" i="1"/>
  <c r="AG138" i="1"/>
  <c r="AH138" i="1"/>
  <c r="AG130" i="1"/>
  <c r="AH130" i="1"/>
  <c r="AG122" i="1"/>
  <c r="AH122" i="1"/>
  <c r="AG114" i="1"/>
  <c r="AH114" i="1"/>
  <c r="AG106" i="1"/>
  <c r="AH106" i="1"/>
  <c r="AG98" i="1"/>
  <c r="AH98" i="1"/>
  <c r="AG90" i="1"/>
  <c r="AH90" i="1"/>
  <c r="AG82" i="1"/>
  <c r="AH82" i="1"/>
  <c r="AG74" i="1"/>
  <c r="AH74" i="1"/>
  <c r="AG66" i="1"/>
  <c r="AH66" i="1"/>
  <c r="AG58" i="1"/>
  <c r="AH58" i="1"/>
  <c r="AG50" i="1"/>
  <c r="AH50" i="1"/>
  <c r="AG42" i="1"/>
  <c r="AH42" i="1"/>
  <c r="AG34" i="1"/>
  <c r="AH34" i="1"/>
  <c r="AG18" i="1"/>
  <c r="AH18" i="1"/>
  <c r="AG10" i="1"/>
  <c r="AH10" i="1"/>
  <c r="AG466" i="1"/>
  <c r="AH466" i="1"/>
  <c r="AG454" i="1"/>
  <c r="AH454" i="1"/>
  <c r="AG442" i="1"/>
  <c r="AH442" i="1"/>
  <c r="AG434" i="1"/>
  <c r="AH434" i="1"/>
  <c r="AG422" i="1"/>
  <c r="AH422" i="1"/>
  <c r="AG414" i="1"/>
  <c r="AH414" i="1"/>
  <c r="AG407" i="1"/>
  <c r="AH407" i="1"/>
  <c r="AG403" i="1"/>
  <c r="AH403" i="1"/>
  <c r="AG399" i="1"/>
  <c r="AH399" i="1"/>
  <c r="AG395" i="1"/>
  <c r="AH395" i="1"/>
  <c r="AG391" i="1"/>
  <c r="AH391" i="1"/>
  <c r="AG387" i="1"/>
  <c r="AH387" i="1"/>
  <c r="AG383" i="1"/>
  <c r="AH383" i="1"/>
  <c r="AG379" i="1"/>
  <c r="AH379" i="1"/>
  <c r="AG375" i="1"/>
  <c r="AH375" i="1"/>
  <c r="AG371" i="1"/>
  <c r="AH371" i="1"/>
  <c r="AG367" i="1"/>
  <c r="AH367" i="1"/>
  <c r="AG363" i="1"/>
  <c r="AH363" i="1"/>
  <c r="AG356" i="1"/>
  <c r="AH356" i="1"/>
  <c r="AG349" i="1"/>
  <c r="AH349" i="1"/>
  <c r="AG343" i="1"/>
  <c r="AH343" i="1"/>
  <c r="AG335" i="1"/>
  <c r="AH335" i="1"/>
  <c r="AG327" i="1"/>
  <c r="AH327" i="1"/>
  <c r="AG320" i="1"/>
  <c r="AH320" i="1"/>
  <c r="AG316" i="1"/>
  <c r="AH316" i="1"/>
  <c r="AG312" i="1"/>
  <c r="AH312" i="1"/>
  <c r="AG308" i="1"/>
  <c r="AH308" i="1"/>
  <c r="AG227" i="1"/>
  <c r="AH227" i="1"/>
  <c r="AG219" i="1"/>
  <c r="AH219" i="1"/>
  <c r="AG211" i="1"/>
  <c r="AH211" i="1"/>
  <c r="AG203" i="1"/>
  <c r="AH203" i="1"/>
  <c r="AG199" i="1"/>
  <c r="AH199" i="1"/>
  <c r="AG187" i="1"/>
  <c r="AH187" i="1"/>
  <c r="AG183" i="1"/>
  <c r="AH183" i="1"/>
  <c r="AG175" i="1"/>
  <c r="AH175" i="1"/>
  <c r="AG167" i="1"/>
  <c r="AH167" i="1"/>
  <c r="AG159" i="1"/>
  <c r="AH159" i="1"/>
  <c r="AG151" i="1"/>
  <c r="AH151" i="1"/>
  <c r="AG143" i="1"/>
  <c r="AH143" i="1"/>
  <c r="AG135" i="1"/>
  <c r="AH135" i="1"/>
  <c r="AG127" i="1"/>
  <c r="AH127" i="1"/>
  <c r="AG123" i="1"/>
  <c r="AH123" i="1"/>
  <c r="AG115" i="1"/>
  <c r="AH115" i="1"/>
  <c r="AF109" i="1"/>
  <c r="AG103" i="1"/>
  <c r="AH103" i="1"/>
  <c r="AG99" i="1"/>
  <c r="AH99" i="1"/>
  <c r="AG91" i="1"/>
  <c r="AH91" i="1"/>
  <c r="AG87" i="1"/>
  <c r="AH87" i="1"/>
  <c r="AG79" i="1"/>
  <c r="AH79" i="1"/>
  <c r="AG75" i="1"/>
  <c r="AH75" i="1"/>
  <c r="AG71" i="1"/>
  <c r="AH71" i="1"/>
  <c r="AG63" i="1"/>
  <c r="AH63" i="1"/>
  <c r="AG51" i="1"/>
  <c r="AH51" i="1"/>
  <c r="AF45" i="1"/>
  <c r="AG39" i="1"/>
  <c r="AH39" i="1"/>
  <c r="AG31" i="1"/>
  <c r="AH31" i="1"/>
  <c r="AG2" i="1"/>
  <c r="AH2" i="1"/>
  <c r="AG472" i="1"/>
  <c r="AH472" i="1"/>
  <c r="AG468" i="1"/>
  <c r="AH468" i="1"/>
  <c r="AG464" i="1"/>
  <c r="AH464" i="1"/>
  <c r="AG460" i="1"/>
  <c r="AH460" i="1"/>
  <c r="AF459" i="1"/>
  <c r="AG456" i="1"/>
  <c r="AH456" i="1"/>
  <c r="AG452" i="1"/>
  <c r="AH452" i="1"/>
  <c r="AG448" i="1"/>
  <c r="AH448" i="1"/>
  <c r="AG444" i="1"/>
  <c r="AH444" i="1"/>
  <c r="AF443" i="1"/>
  <c r="AG440" i="1"/>
  <c r="AH440" i="1"/>
  <c r="AG436" i="1"/>
  <c r="AH436" i="1"/>
  <c r="AG432" i="1"/>
  <c r="AH432" i="1"/>
  <c r="AG428" i="1"/>
  <c r="AH428" i="1"/>
  <c r="AF427" i="1"/>
  <c r="AG424" i="1"/>
  <c r="AH424" i="1"/>
  <c r="AG420" i="1"/>
  <c r="AH420" i="1"/>
  <c r="AG416" i="1"/>
  <c r="AH416" i="1"/>
  <c r="AG412" i="1"/>
  <c r="AH412" i="1"/>
  <c r="AG409" i="1"/>
  <c r="AH409" i="1"/>
  <c r="AG405" i="1"/>
  <c r="AH405" i="1"/>
  <c r="AG401" i="1"/>
  <c r="AH401" i="1"/>
  <c r="AG397" i="1"/>
  <c r="AH397" i="1"/>
  <c r="AG393" i="1"/>
  <c r="AH393" i="1"/>
  <c r="AG389" i="1"/>
  <c r="AH389" i="1"/>
  <c r="AG385" i="1"/>
  <c r="AH385" i="1"/>
  <c r="AG381" i="1"/>
  <c r="AH381" i="1"/>
  <c r="AG377" i="1"/>
  <c r="AH377" i="1"/>
  <c r="AG373" i="1"/>
  <c r="AH373" i="1"/>
  <c r="AG369" i="1"/>
  <c r="AH369" i="1"/>
  <c r="AG365" i="1"/>
  <c r="AH365" i="1"/>
  <c r="AG361" i="1"/>
  <c r="AH361" i="1"/>
  <c r="AG358" i="1"/>
  <c r="AH358" i="1"/>
  <c r="AG354" i="1"/>
  <c r="AH354" i="1"/>
  <c r="AG351" i="1"/>
  <c r="AH351" i="1"/>
  <c r="AG347" i="1"/>
  <c r="AH347" i="1"/>
  <c r="AG341" i="1"/>
  <c r="AH341" i="1"/>
  <c r="AG337" i="1"/>
  <c r="AH337" i="1"/>
  <c r="AG331" i="1"/>
  <c r="AH331" i="1"/>
  <c r="AG328" i="1"/>
  <c r="AH328" i="1"/>
  <c r="AG326" i="1"/>
  <c r="AH326" i="1"/>
  <c r="AG322" i="1"/>
  <c r="AH322" i="1"/>
  <c r="AG318" i="1"/>
  <c r="AH318" i="1"/>
  <c r="AG314" i="1"/>
  <c r="AH314" i="1"/>
  <c r="AG310" i="1"/>
  <c r="AH310" i="1"/>
  <c r="AG306" i="1"/>
  <c r="AH306" i="1"/>
  <c r="AG302" i="1"/>
  <c r="AH302" i="1"/>
  <c r="AG299" i="1"/>
  <c r="AH299" i="1"/>
  <c r="AG295" i="1"/>
  <c r="AH295" i="1"/>
  <c r="AG291" i="1"/>
  <c r="AH291" i="1"/>
  <c r="AG287" i="1"/>
  <c r="AH287" i="1"/>
  <c r="AG284" i="1"/>
  <c r="AH284" i="1"/>
  <c r="AG281" i="1"/>
  <c r="AH281" i="1"/>
  <c r="AH277" i="1"/>
  <c r="AG277" i="1"/>
  <c r="AG273" i="1"/>
  <c r="AH273" i="1"/>
  <c r="AH269" i="1"/>
  <c r="AG269" i="1"/>
  <c r="AG265" i="1"/>
  <c r="AH265" i="1"/>
  <c r="AH261" i="1"/>
  <c r="AG261" i="1"/>
  <c r="AG257" i="1"/>
  <c r="AH257" i="1"/>
  <c r="AH253" i="1"/>
  <c r="AG253" i="1"/>
  <c r="AH249" i="1"/>
  <c r="AG245" i="1"/>
  <c r="AH245" i="1"/>
  <c r="AG241" i="1"/>
  <c r="AH241" i="1"/>
  <c r="AG237" i="1"/>
  <c r="AH237" i="1"/>
  <c r="AG233" i="1"/>
  <c r="AH233" i="1"/>
  <c r="AH229" i="1"/>
  <c r="AG225" i="1"/>
  <c r="AH225" i="1"/>
  <c r="AG221" i="1"/>
  <c r="AH221" i="1"/>
  <c r="AG217" i="1"/>
  <c r="AH217" i="1"/>
  <c r="AG213" i="1"/>
  <c r="AH213" i="1"/>
  <c r="AG209" i="1"/>
  <c r="AH209" i="1"/>
  <c r="AG205" i="1"/>
  <c r="AH205" i="1"/>
  <c r="AG201" i="1"/>
  <c r="AH201" i="1"/>
  <c r="AG197" i="1"/>
  <c r="AH197" i="1"/>
  <c r="AG193" i="1"/>
  <c r="AH193" i="1"/>
  <c r="AG189" i="1"/>
  <c r="AH189" i="1"/>
  <c r="AG185" i="1"/>
  <c r="AH185" i="1"/>
  <c r="AG181" i="1"/>
  <c r="AH181" i="1"/>
  <c r="AG177" i="1"/>
  <c r="AH177" i="1"/>
  <c r="AG173" i="1"/>
  <c r="AH173" i="1"/>
  <c r="AG169" i="1"/>
  <c r="AH169" i="1"/>
  <c r="AG165" i="1"/>
  <c r="AH165" i="1"/>
  <c r="AG161" i="1"/>
  <c r="AH161" i="1"/>
  <c r="AG157" i="1"/>
  <c r="AH157" i="1"/>
  <c r="AG153" i="1"/>
  <c r="AH153" i="1"/>
  <c r="AF152" i="1"/>
  <c r="AG149" i="1"/>
  <c r="AH149" i="1"/>
  <c r="AG145" i="1"/>
  <c r="AH145" i="1"/>
  <c r="AG141" i="1"/>
  <c r="AH141" i="1"/>
  <c r="AG137" i="1"/>
  <c r="AH137" i="1"/>
  <c r="AG133" i="1"/>
  <c r="AH133" i="1"/>
  <c r="AG129" i="1"/>
  <c r="AH129" i="1"/>
  <c r="AG125" i="1"/>
  <c r="AH125" i="1"/>
  <c r="AG121" i="1"/>
  <c r="AH121" i="1"/>
  <c r="AF120" i="1"/>
  <c r="AG117" i="1"/>
  <c r="AH117" i="1"/>
  <c r="AG113" i="1"/>
  <c r="AH113" i="1"/>
  <c r="AG109" i="1"/>
  <c r="AH109" i="1"/>
  <c r="AG105" i="1"/>
  <c r="AH105" i="1"/>
  <c r="AG101" i="1"/>
  <c r="AH101" i="1"/>
  <c r="AG93" i="1"/>
  <c r="AH93" i="1"/>
  <c r="AG89" i="1"/>
  <c r="AH89" i="1"/>
  <c r="AF88" i="1"/>
  <c r="AG85" i="1"/>
  <c r="AH85" i="1"/>
  <c r="AG81" i="1"/>
  <c r="AH81" i="1"/>
  <c r="AG73" i="1"/>
  <c r="AH73" i="1"/>
  <c r="AG69" i="1"/>
  <c r="AH69" i="1"/>
  <c r="AG65" i="1"/>
  <c r="AH65" i="1"/>
  <c r="AG61" i="1"/>
  <c r="AH61" i="1"/>
  <c r="AG57" i="1"/>
  <c r="AH57" i="1"/>
  <c r="AG53" i="1"/>
  <c r="AH53" i="1"/>
  <c r="AG45" i="1"/>
  <c r="AH45" i="1"/>
  <c r="AG41" i="1"/>
  <c r="AH41" i="1"/>
  <c r="AG37" i="1"/>
  <c r="AH37" i="1"/>
  <c r="AG29" i="1"/>
  <c r="AH29" i="1"/>
  <c r="AG25" i="1"/>
  <c r="AH25" i="1"/>
  <c r="AG21" i="1"/>
  <c r="AH21" i="1"/>
  <c r="AG17" i="1"/>
  <c r="AH17" i="1"/>
  <c r="AG13" i="1"/>
  <c r="AH13" i="1"/>
  <c r="AG9" i="1"/>
  <c r="AH9" i="1"/>
  <c r="AG5" i="1"/>
  <c r="AH5" i="1"/>
  <c r="AF303" i="1"/>
  <c r="AF292" i="1"/>
  <c r="AF288" i="1"/>
  <c r="AF278" i="1"/>
  <c r="AF274" i="1"/>
  <c r="AF262" i="1"/>
  <c r="AF258" i="1"/>
  <c r="AF246" i="1"/>
  <c r="AF242" i="1"/>
  <c r="AF230" i="1"/>
  <c r="AF226" i="1"/>
  <c r="AF214" i="1"/>
  <c r="AF210" i="1"/>
  <c r="AF198" i="1"/>
  <c r="AF194" i="1"/>
  <c r="AF182" i="1"/>
  <c r="AF178" i="1"/>
  <c r="AF166" i="1"/>
  <c r="AF162" i="1"/>
  <c r="AF150" i="1"/>
  <c r="AF146" i="1"/>
  <c r="AF134" i="1"/>
  <c r="AF130" i="1"/>
  <c r="AF118" i="1"/>
  <c r="AF114" i="1"/>
  <c r="AF102" i="1"/>
  <c r="AF98" i="1"/>
  <c r="AF86" i="1"/>
  <c r="AF82" i="1"/>
  <c r="AF70" i="1"/>
  <c r="AF66" i="1"/>
  <c r="AF62" i="1"/>
  <c r="AF58" i="1"/>
  <c r="AF54" i="1"/>
  <c r="AF50" i="1"/>
  <c r="AF38" i="1"/>
  <c r="AF34" i="1"/>
  <c r="AF22" i="1"/>
  <c r="AF18" i="1"/>
  <c r="AF14" i="1"/>
  <c r="AF6" i="1"/>
  <c r="AF473" i="1"/>
  <c r="AF469" i="1"/>
  <c r="AF457" i="1"/>
  <c r="AF449" i="1"/>
  <c r="AF445" i="1"/>
  <c r="AF441" i="1"/>
  <c r="AF437" i="1"/>
  <c r="AF433" i="1"/>
  <c r="AF425" i="1"/>
  <c r="AF421" i="1"/>
  <c r="AF413" i="1"/>
  <c r="AF410" i="1"/>
  <c r="AF406" i="1"/>
  <c r="AF402" i="1"/>
  <c r="AF398" i="1"/>
  <c r="AF394" i="1"/>
  <c r="AF386" i="1"/>
  <c r="AF382" i="1"/>
  <c r="AF378" i="1"/>
  <c r="AF374" i="1"/>
  <c r="AF366" i="1"/>
  <c r="AF359" i="1"/>
  <c r="AF355" i="1"/>
  <c r="AF352" i="1"/>
  <c r="AF348" i="1"/>
  <c r="AF344" i="1"/>
  <c r="AF342" i="1"/>
  <c r="AF334" i="1"/>
  <c r="AF309" i="1"/>
  <c r="AF280" i="1"/>
  <c r="AF248" i="1"/>
  <c r="AF216" i="1"/>
  <c r="AF184" i="1"/>
  <c r="AF2" i="1"/>
  <c r="AF465" i="1"/>
  <c r="AF461" i="1"/>
  <c r="AF453" i="1"/>
  <c r="AF429" i="1"/>
  <c r="AF417" i="1"/>
  <c r="AF390" i="1"/>
  <c r="AF370" i="1"/>
  <c r="AF362" i="1"/>
  <c r="AF338" i="1"/>
  <c r="AF323" i="1"/>
  <c r="AF319" i="1"/>
  <c r="AF307" i="1"/>
  <c r="AF431" i="1"/>
  <c r="AF416" i="1"/>
  <c r="AF328" i="1"/>
  <c r="AF318" i="1"/>
  <c r="AF299" i="1"/>
  <c r="AF287" i="1"/>
  <c r="AF269" i="1"/>
  <c r="AF257" i="1"/>
  <c r="AF237" i="1"/>
  <c r="AF225" i="1"/>
  <c r="AF205" i="1"/>
  <c r="AF193" i="1"/>
  <c r="AF173" i="1"/>
  <c r="AF161" i="1"/>
  <c r="AF141" i="1"/>
  <c r="AF129" i="1"/>
  <c r="AF97" i="1"/>
  <c r="AF65" i="1"/>
  <c r="AF470" i="1"/>
  <c r="AF454" i="1"/>
  <c r="AF399" i="1"/>
  <c r="AF395" i="1"/>
  <c r="AF387" i="1"/>
  <c r="AF383" i="1"/>
  <c r="AF379" i="1"/>
  <c r="AF375" i="1"/>
  <c r="AF371" i="1"/>
  <c r="AF367" i="1"/>
  <c r="AF363" i="1"/>
  <c r="AF360" i="1"/>
  <c r="AF356" i="1"/>
  <c r="AF353" i="1"/>
  <c r="AF349" i="1"/>
  <c r="AF345" i="1"/>
  <c r="AF343" i="1"/>
  <c r="AF339" i="1"/>
  <c r="AF335" i="1"/>
  <c r="AF332" i="1"/>
  <c r="AF329" i="1"/>
  <c r="AF327" i="1"/>
  <c r="AF324" i="1"/>
  <c r="AF320" i="1"/>
  <c r="AF316" i="1"/>
  <c r="AF312" i="1"/>
  <c r="AF308" i="1"/>
  <c r="AF304" i="1"/>
  <c r="AF297" i="1"/>
  <c r="AF293" i="1"/>
  <c r="AF466" i="1"/>
  <c r="AF462" i="1"/>
  <c r="AF458" i="1"/>
  <c r="AF450" i="1"/>
  <c r="AF442" i="1"/>
  <c r="AF438" i="1"/>
  <c r="AF430" i="1"/>
  <c r="AF426" i="1"/>
  <c r="AF414" i="1"/>
  <c r="AF403" i="1"/>
  <c r="AF471" i="1"/>
  <c r="AF467" i="1"/>
  <c r="AF463" i="1"/>
  <c r="AF455" i="1"/>
  <c r="AF451" i="1"/>
  <c r="AF447" i="1"/>
  <c r="AF439" i="1"/>
  <c r="AF435" i="1"/>
  <c r="AF446" i="1"/>
  <c r="AF434" i="1"/>
  <c r="AF422" i="1"/>
  <c r="AF418" i="1"/>
  <c r="AF407" i="1"/>
  <c r="AF391" i="1"/>
  <c r="AF93" i="1"/>
  <c r="AF81" i="1"/>
  <c r="AF61" i="1"/>
  <c r="AF29" i="1"/>
  <c r="AF17" i="1"/>
  <c r="AF289" i="1"/>
  <c r="AF285" i="1"/>
  <c r="AF282" i="1"/>
  <c r="AF279" i="1"/>
  <c r="AF275" i="1"/>
  <c r="AF271" i="1"/>
  <c r="AF267" i="1"/>
  <c r="AF263" i="1"/>
  <c r="AF259" i="1"/>
  <c r="AF255" i="1"/>
  <c r="AF251" i="1"/>
  <c r="AF247" i="1"/>
  <c r="AF243" i="1"/>
  <c r="AF239" i="1"/>
  <c r="AF235" i="1"/>
  <c r="AF231" i="1"/>
  <c r="AF227" i="1"/>
  <c r="AF223" i="1"/>
  <c r="AF219" i="1"/>
  <c r="AF215" i="1"/>
  <c r="AF211" i="1"/>
  <c r="AF207" i="1"/>
  <c r="AF203" i="1"/>
  <c r="AF199" i="1"/>
  <c r="AF195" i="1"/>
  <c r="AF191" i="1"/>
  <c r="AF187" i="1"/>
  <c r="AF183" i="1"/>
  <c r="AF179" i="1"/>
  <c r="AF175" i="1"/>
  <c r="AF171" i="1"/>
  <c r="AF167" i="1"/>
  <c r="AF163" i="1"/>
  <c r="AF159" i="1"/>
  <c r="AF155" i="1"/>
  <c r="AF151" i="1"/>
  <c r="AF147" i="1"/>
  <c r="AF143" i="1"/>
  <c r="AF139" i="1"/>
  <c r="AF135" i="1"/>
  <c r="AF131" i="1"/>
  <c r="AF127" i="1"/>
  <c r="AF123" i="1"/>
  <c r="AF119" i="1"/>
  <c r="AF115" i="1"/>
  <c r="AF111" i="1"/>
  <c r="AF107" i="1"/>
  <c r="AF103" i="1"/>
  <c r="AF99" i="1"/>
  <c r="AF95" i="1"/>
  <c r="AF91" i="1"/>
  <c r="AF87" i="1"/>
  <c r="AF83" i="1"/>
  <c r="AF79" i="1"/>
  <c r="AF75" i="1"/>
  <c r="AF71" i="1"/>
  <c r="AF67" i="1"/>
  <c r="AF63" i="1"/>
  <c r="AF59" i="1"/>
  <c r="AF56" i="1"/>
  <c r="AF55" i="1"/>
  <c r="AF51" i="1"/>
  <c r="AF47" i="1"/>
  <c r="AF43" i="1"/>
  <c r="AF39" i="1"/>
  <c r="AF35" i="1"/>
  <c r="AF31" i="1"/>
  <c r="AF27" i="1"/>
  <c r="AF24" i="1"/>
  <c r="AF23" i="1"/>
  <c r="AF19" i="1"/>
  <c r="AF15" i="1"/>
  <c r="AF11" i="1"/>
  <c r="AF7" i="1"/>
  <c r="AF3" i="1"/>
  <c r="AF423" i="1"/>
  <c r="AF419" i="1"/>
  <c r="AF415" i="1"/>
  <c r="AF411" i="1"/>
  <c r="AF408" i="1"/>
  <c r="AF404" i="1"/>
  <c r="AF400" i="1"/>
  <c r="AF396" i="1"/>
  <c r="AF392" i="1"/>
  <c r="AF388" i="1"/>
  <c r="AF384" i="1"/>
  <c r="AF380" i="1"/>
  <c r="AF376" i="1"/>
  <c r="AF372" i="1"/>
  <c r="AF368" i="1"/>
  <c r="AF364" i="1"/>
  <c r="AF357" i="1"/>
  <c r="AF350" i="1"/>
  <c r="AF346" i="1"/>
  <c r="AF340" i="1"/>
  <c r="AF336" i="1"/>
  <c r="AF333" i="1"/>
  <c r="AF330" i="1"/>
  <c r="AF325" i="1"/>
  <c r="AF321" i="1"/>
  <c r="AF317" i="1"/>
  <c r="AF313" i="1"/>
  <c r="AF305" i="1"/>
  <c r="AF301" i="1"/>
  <c r="AF298" i="1"/>
  <c r="AF294" i="1"/>
  <c r="AF290" i="1"/>
  <c r="AF286" i="1"/>
  <c r="AF283" i="1"/>
  <c r="AF276" i="1"/>
  <c r="AF272" i="1"/>
  <c r="AF268" i="1"/>
  <c r="AF264" i="1"/>
  <c r="AF260" i="1"/>
  <c r="AF256" i="1"/>
  <c r="AF252" i="1"/>
  <c r="AF244" i="1"/>
  <c r="AF240" i="1"/>
  <c r="AF236" i="1"/>
  <c r="AF232" i="1"/>
  <c r="AF228" i="1"/>
  <c r="AF224" i="1"/>
  <c r="AF220" i="1"/>
  <c r="AF212" i="1"/>
  <c r="AF208" i="1"/>
  <c r="AF204" i="1"/>
  <c r="AF196" i="1"/>
  <c r="AF192" i="1"/>
  <c r="AF180" i="1"/>
  <c r="AF176" i="1"/>
  <c r="AF172" i="1"/>
  <c r="AF168" i="1"/>
  <c r="AF164" i="1"/>
  <c r="AF160" i="1"/>
  <c r="AF156" i="1"/>
  <c r="AF148" i="1"/>
  <c r="AF144" i="1"/>
  <c r="AF140" i="1"/>
  <c r="AF136" i="1"/>
  <c r="AF132" i="1"/>
  <c r="AF128" i="1"/>
  <c r="AF124" i="1"/>
  <c r="AF116" i="1"/>
  <c r="AF108" i="1"/>
  <c r="AF104" i="1"/>
  <c r="AF92" i="1"/>
  <c r="AF72" i="1"/>
  <c r="AF60" i="1"/>
  <c r="AF44" i="1"/>
  <c r="AF40" i="1"/>
  <c r="AF28" i="1"/>
  <c r="AF12" i="1"/>
  <c r="AF8" i="1"/>
  <c r="AF472" i="1"/>
  <c r="AF468" i="1"/>
  <c r="AF464" i="1"/>
  <c r="AF460" i="1"/>
  <c r="AF456" i="1"/>
  <c r="AF452" i="1"/>
  <c r="AF448" i="1"/>
  <c r="AF444" i="1"/>
  <c r="AF440" i="1"/>
  <c r="AF436" i="1"/>
  <c r="AF432" i="1"/>
  <c r="AF428" i="1"/>
  <c r="AF424" i="1"/>
  <c r="AF420" i="1"/>
  <c r="AF331" i="1"/>
  <c r="AF314" i="1"/>
  <c r="AF302" i="1"/>
  <c r="AF284" i="1"/>
  <c r="AF273" i="1"/>
  <c r="AF253" i="1"/>
  <c r="AF241" i="1"/>
  <c r="AF221" i="1"/>
  <c r="AF209" i="1"/>
  <c r="AF189" i="1"/>
  <c r="AF177" i="1"/>
  <c r="AF157" i="1"/>
  <c r="AF145" i="1"/>
  <c r="AF125" i="1"/>
  <c r="AF113" i="1"/>
  <c r="AF112" i="1"/>
  <c r="AF100" i="1"/>
  <c r="AF96" i="1"/>
  <c r="AF84" i="1"/>
  <c r="AF80" i="1"/>
  <c r="AF68" i="1"/>
  <c r="AF64" i="1"/>
  <c r="AF52" i="1"/>
  <c r="AF48" i="1"/>
  <c r="AF36" i="1"/>
  <c r="AF20" i="1"/>
  <c r="AF16" i="1"/>
  <c r="AF4" i="1"/>
  <c r="AF412" i="1"/>
  <c r="AF409" i="1"/>
  <c r="AF405" i="1"/>
  <c r="AF401" i="1"/>
  <c r="AF397" i="1"/>
  <c r="AF393" i="1"/>
  <c r="AF389" i="1"/>
  <c r="AF385" i="1"/>
  <c r="AF381" i="1"/>
  <c r="AF377" i="1"/>
  <c r="AF373" i="1"/>
  <c r="AF369" i="1"/>
  <c r="AF365" i="1"/>
  <c r="AF361" i="1"/>
  <c r="AF358" i="1"/>
  <c r="AF354" i="1"/>
  <c r="AF351" i="1"/>
  <c r="AF347" i="1"/>
  <c r="AF341" i="1"/>
  <c r="AF337" i="1"/>
  <c r="AF326" i="1"/>
  <c r="AF322" i="1"/>
  <c r="AF310" i="1"/>
  <c r="AF306" i="1"/>
  <c r="AF295" i="1"/>
  <c r="AF291" i="1"/>
  <c r="AF281" i="1"/>
  <c r="AF277" i="1"/>
  <c r="AF265" i="1"/>
  <c r="AF261" i="1"/>
  <c r="AF245" i="1"/>
  <c r="AF233" i="1"/>
  <c r="AF217" i="1"/>
  <c r="AF213" i="1"/>
  <c r="AF201" i="1"/>
  <c r="AF197" i="1"/>
  <c r="AF185" i="1"/>
  <c r="AF181" i="1"/>
  <c r="AF169" i="1"/>
  <c r="AF165" i="1"/>
  <c r="AF153" i="1"/>
  <c r="AF149" i="1"/>
  <c r="AF137" i="1"/>
  <c r="AF133" i="1"/>
  <c r="AF121" i="1"/>
  <c r="AF117" i="1"/>
  <c r="AF105" i="1"/>
  <c r="AF101" i="1"/>
  <c r="AF89" i="1"/>
  <c r="AF85" i="1"/>
  <c r="AF73" i="1"/>
  <c r="AF69" i="1"/>
  <c r="AF57" i="1"/>
  <c r="AF53" i="1"/>
  <c r="AF41" i="1"/>
  <c r="AF37" i="1"/>
  <c r="AF25" i="1"/>
  <c r="AF21" i="1"/>
  <c r="AF9" i="1"/>
  <c r="AF5" i="1"/>
  <c r="AF315" i="1"/>
  <c r="AF311" i="1"/>
  <c r="AF300" i="1"/>
  <c r="AF296" i="1"/>
  <c r="AF270" i="1"/>
  <c r="AF266" i="1"/>
  <c r="AF254" i="1"/>
  <c r="AF250" i="1"/>
  <c r="AF234" i="1"/>
  <c r="AF222" i="1"/>
  <c r="AF218" i="1"/>
  <c r="AF206" i="1"/>
  <c r="AF202" i="1"/>
  <c r="AF190" i="1"/>
  <c r="AF186" i="1"/>
  <c r="AF174" i="1"/>
  <c r="AF170" i="1"/>
  <c r="AF158" i="1"/>
  <c r="AF154" i="1"/>
  <c r="AF142" i="1"/>
  <c r="AF138" i="1"/>
  <c r="AF126" i="1"/>
  <c r="AF122" i="1"/>
  <c r="AF110" i="1"/>
  <c r="AF106" i="1"/>
  <c r="AF94" i="1"/>
  <c r="AF90" i="1"/>
  <c r="AF74" i="1"/>
  <c r="AF46" i="1"/>
  <c r="AF42" i="1"/>
  <c r="AF30" i="1"/>
  <c r="AF26" i="1"/>
  <c r="AF10" i="1"/>
</calcChain>
</file>

<file path=xl/sharedStrings.xml><?xml version="1.0" encoding="utf-8"?>
<sst xmlns="http://schemas.openxmlformats.org/spreadsheetml/2006/main" count="3091" uniqueCount="142">
  <si>
    <t>Fecha</t>
  </si>
  <si>
    <t>Localidad</t>
  </si>
  <si>
    <t>ID Forófito</t>
  </si>
  <si>
    <t>NUF (#)</t>
  </si>
  <si>
    <t>n hojas</t>
  </si>
  <si>
    <t>E1</t>
  </si>
  <si>
    <t>Stelis spathulata</t>
  </si>
  <si>
    <t>E2</t>
  </si>
  <si>
    <t>Restrepia antennifera</t>
  </si>
  <si>
    <t>E3</t>
  </si>
  <si>
    <t>Stelis vulcanica</t>
  </si>
  <si>
    <t>Lepanthes sp.2</t>
  </si>
  <si>
    <t>Campylocentrum micranthum</t>
  </si>
  <si>
    <t>Lepanthes sp.3</t>
  </si>
  <si>
    <t>Cryptocentrum latifolium</t>
  </si>
  <si>
    <t>Lepanthes sp.1</t>
  </si>
  <si>
    <t>Epidendrum porpax</t>
  </si>
  <si>
    <t>Lepanthes sp</t>
  </si>
  <si>
    <t>Encyclia prostechea</t>
  </si>
  <si>
    <t>Pleurothallis hystrix</t>
  </si>
  <si>
    <t>Stelis argentata</t>
  </si>
  <si>
    <t>Lepanthopsis floripecten</t>
  </si>
  <si>
    <t>Dichaea hystricina</t>
  </si>
  <si>
    <t>Dichaea pendula</t>
  </si>
  <si>
    <t>Area (cm)</t>
  </si>
  <si>
    <t>Dry weigth (g)</t>
  </si>
  <si>
    <t>Thick1_tip</t>
  </si>
  <si>
    <t>Thick2_mid</t>
  </si>
  <si>
    <t>Thick3_base</t>
  </si>
  <si>
    <t>LFM (g)</t>
  </si>
  <si>
    <t>0.1 (5 hojitas)</t>
  </si>
  <si>
    <t>0.07 (5 hojitas)</t>
  </si>
  <si>
    <t>0.06 (6 hojitas)</t>
  </si>
  <si>
    <t>0.08 (5 hojitas)</t>
  </si>
  <si>
    <t>0.07 (2 hojas)</t>
  </si>
  <si>
    <t>0.0153 (24 hojitas)</t>
  </si>
  <si>
    <t>0.0118 (9 hojas)</t>
  </si>
  <si>
    <t>0.09 (5 hojas)</t>
  </si>
  <si>
    <t>0.0343 (20 h)</t>
  </si>
  <si>
    <t>0.11 (9 h)</t>
  </si>
  <si>
    <t>0.0118 (17 hojitas)</t>
  </si>
  <si>
    <t>0.09 (6 h)</t>
  </si>
  <si>
    <t>0.1 (9h)</t>
  </si>
  <si>
    <t>0.0245 (21 h)</t>
  </si>
  <si>
    <t>0.0312 (9 h)</t>
  </si>
  <si>
    <t>0.0384 (14 H)</t>
  </si>
  <si>
    <t>0.041 (2 h)</t>
  </si>
  <si>
    <t>0.0401 (24 hojitas)</t>
  </si>
  <si>
    <t>0.02 (8 hojitas)</t>
  </si>
  <si>
    <t>Mormolyca rufescens</t>
  </si>
  <si>
    <t>Oncidium adelaide</t>
  </si>
  <si>
    <t>Stelis sp.2</t>
  </si>
  <si>
    <t>Maxillaria fritzii</t>
  </si>
  <si>
    <t>202b</t>
  </si>
  <si>
    <t>Maxillaria ochracea</t>
  </si>
  <si>
    <t>Maxillaria</t>
  </si>
  <si>
    <t>Oncidium pictum</t>
  </si>
  <si>
    <t>0.04 (5hojas)</t>
  </si>
  <si>
    <t>0.11 5 hojs</t>
  </si>
  <si>
    <t>0.09 5 hojas</t>
  </si>
  <si>
    <t>0.09 (5hojas)</t>
  </si>
  <si>
    <t>0.06 (6hojas)</t>
  </si>
  <si>
    <t>0.07 (5 hojas)</t>
  </si>
  <si>
    <t>0.08 (3h)</t>
  </si>
  <si>
    <t>0.04 (2h)</t>
  </si>
  <si>
    <t>0.01 (6h)</t>
  </si>
  <si>
    <t>E5</t>
  </si>
  <si>
    <t>E4</t>
  </si>
  <si>
    <t>Estrato_Orq</t>
  </si>
  <si>
    <t>RY</t>
  </si>
  <si>
    <t>LL NUF (cm)</t>
  </si>
  <si>
    <t>Habit1</t>
  </si>
  <si>
    <t>Habit2</t>
  </si>
  <si>
    <t>Leafy stem</t>
  </si>
  <si>
    <t>Scandent</t>
  </si>
  <si>
    <t>Monopodial</t>
  </si>
  <si>
    <t>Erect</t>
  </si>
  <si>
    <t>Ramicaule</t>
  </si>
  <si>
    <t>Platystele consobrina</t>
  </si>
  <si>
    <t>Pseudobulb</t>
  </si>
  <si>
    <t>Prostrate</t>
  </si>
  <si>
    <t xml:space="preserve"> </t>
  </si>
  <si>
    <t>NEW_ID_CODE</t>
  </si>
  <si>
    <t>N_chl_meas</t>
  </si>
  <si>
    <t>Chl_a</t>
  </si>
  <si>
    <t>Chl_b</t>
  </si>
  <si>
    <t>a/b</t>
  </si>
  <si>
    <t>Chl_ab</t>
  </si>
  <si>
    <t>Lankesteriana cuspidata</t>
  </si>
  <si>
    <t>Epidendrum RY</t>
  </si>
  <si>
    <t>Stelis sp.1</t>
  </si>
  <si>
    <t>Pleurothallis tripterantha</t>
  </si>
  <si>
    <t>Stelis popayanensis</t>
  </si>
  <si>
    <t>Myoxanthus affinis</t>
  </si>
  <si>
    <t>LH</t>
  </si>
  <si>
    <t>Epidendrum LH</t>
  </si>
  <si>
    <t>Oncidium chrysomorphum</t>
  </si>
  <si>
    <t>Sygmatostalix sergii</t>
  </si>
  <si>
    <t xml:space="preserve"> 25/10/2017</t>
  </si>
  <si>
    <t>26/10/2017</t>
  </si>
  <si>
    <t>27/11/2017</t>
  </si>
  <si>
    <t>28/11/2017</t>
  </si>
  <si>
    <t>29/11/2017</t>
  </si>
  <si>
    <t>F11</t>
  </si>
  <si>
    <t>F12</t>
  </si>
  <si>
    <t>F13</t>
  </si>
  <si>
    <t>F14</t>
  </si>
  <si>
    <t>F15</t>
  </si>
  <si>
    <t>F16</t>
  </si>
  <si>
    <t>F17</t>
  </si>
  <si>
    <t>F18</t>
  </si>
  <si>
    <t>F10</t>
  </si>
  <si>
    <t>Epidendrum sp.1</t>
  </si>
  <si>
    <t>Sp Orq_NHOC2</t>
  </si>
  <si>
    <t>Fertil (1=si, 0=no)</t>
  </si>
  <si>
    <t>Flores</t>
  </si>
  <si>
    <t>Frutos</t>
  </si>
  <si>
    <t>LT</t>
  </si>
  <si>
    <t>F01</t>
  </si>
  <si>
    <t>F02</t>
  </si>
  <si>
    <t>F03</t>
  </si>
  <si>
    <t>F04</t>
  </si>
  <si>
    <t>F05</t>
  </si>
  <si>
    <t>F06</t>
  </si>
  <si>
    <t>F07</t>
  </si>
  <si>
    <t>F08</t>
  </si>
  <si>
    <t>F09</t>
  </si>
  <si>
    <t>Area *8.188x3</t>
  </si>
  <si>
    <t>Comments</t>
  </si>
  <si>
    <t>LA/</t>
  </si>
  <si>
    <t>LDM/</t>
  </si>
  <si>
    <t>LFM/</t>
  </si>
  <si>
    <t>Number of leaves</t>
  </si>
  <si>
    <t xml:space="preserve">For small orchids, LA, LDF and LFM were measured in more than one leaf. This column shows LFM of all leaves and number of leaves in brackets. The next column contains the number of leaves to compute LA, LDM and LFM per leaf (LA/ LDM/ and LFM/). These latter are the valid columns for analyses. </t>
  </si>
  <si>
    <t>SLA</t>
  </si>
  <si>
    <t>LS*</t>
  </si>
  <si>
    <t>Succulence**</t>
  </si>
  <si>
    <t>* Succulence of Mantovani (1999). This measure requires saturated water content. We do not have it. I use LFM-LDM/LA (cols AC atoAE)</t>
  </si>
  <si>
    <t>** Succulence in Perez Harguindeguy 2013 (LT*LFM)</t>
  </si>
  <si>
    <t>LWC***</t>
  </si>
  <si>
    <t>***LWC in Vendramini et al. 2002 (1-LDM/LFM)</t>
  </si>
  <si>
    <t>Outlier de LT dentro del género y de LT~LS dentro del dataset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</si>
</sst>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6" x14ac:knownFonts="1">
    <font>
      <sz val="11"/>
      <color theme="1"/>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rgb="FF000000"/>
      <name val="Calibri"/>
      <family val="2"/>
    </font>
    <font>
      <sz val="11"/>
      <name val="Calibri"/>
      <family val="2"/>
    </font>
    <font>
      <sz val="11"/>
      <color rgb="FF006100"/>
      <name val="Calibri"/>
      <family val="2"/>
    </font>
    <font>
      <sz val="11"/>
      <color rgb="FF9C6500"/>
      <name val="Calibri"/>
      <family val="2"/>
    </font>
    <font>
      <sz val="11"/>
      <color rgb="FF9C0006"/>
      <name val="Calibri"/>
      <family val="2"/>
    </font>
    <font>
      <b/>
      <sz val="11"/>
      <name val="Calibri"/>
      <family val="2"/>
    </font>
    <font>
      <sz val="11"/>
      <color rgb="FFFFFFFF"/>
      <name val="Calibri"/>
      <family val="2"/>
    </font>
    <font>
      <sz val="10"/>
      <color rgb="FF000000"/>
      <name val="Times New Roman"/>
      <family val="1"/>
    </font>
    <font>
      <i/>
      <sz val="11"/>
      <color theme="1"/>
      <name val="Calibri"/>
      <family val="2"/>
      <scheme val="minor"/>
    </font>
    <font>
      <sz val="11"/>
      <color rgb="FF006100"/>
      <name val="Calibri"/>
      <family val="2"/>
      <scheme val="minor"/>
    </font>
    <font>
      <b/>
      <sz val="11"/>
      <name val="Calibri"/>
      <family val="2"/>
      <scheme val="minor"/>
    </font>
    <font>
      <sz val="11"/>
      <color theme="1"/>
      <name val="Calibri"/>
      <family val="2"/>
      <scheme val="minor"/>
    </font>
  </fonts>
  <fills count="24">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rgb="FFFFFF00"/>
        <bgColor rgb="FFFFFF00"/>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E2EFD9"/>
        <bgColor rgb="FFE2EFD9"/>
      </patternFill>
    </fill>
    <fill>
      <patternFill patternType="solid">
        <fgColor rgb="FF8EAADB"/>
        <bgColor rgb="FF8EAADB"/>
      </patternFill>
    </fill>
    <fill>
      <patternFill patternType="solid">
        <fgColor rgb="FFD9E2F3"/>
        <bgColor rgb="FFD9E2F3"/>
      </patternFill>
    </fill>
    <fill>
      <patternFill patternType="solid">
        <fgColor theme="2"/>
        <bgColor indexed="64"/>
      </patternFill>
    </fill>
    <fill>
      <patternFill patternType="solid">
        <fgColor theme="2"/>
        <bgColor rgb="FFC6EFCE"/>
      </patternFill>
    </fill>
    <fill>
      <patternFill patternType="solid">
        <fgColor theme="2"/>
        <bgColor rgb="FFFFEB9C"/>
      </patternFill>
    </fill>
    <fill>
      <patternFill patternType="solid">
        <fgColor theme="2"/>
        <bgColor rgb="FFFFC7CE"/>
      </patternFill>
    </fill>
    <fill>
      <patternFill patternType="solid">
        <fgColor theme="2"/>
        <bgColor rgb="FFFFFF00"/>
      </patternFill>
    </fill>
    <fill>
      <patternFill patternType="solid">
        <fgColor theme="2"/>
        <bgColor rgb="FF8EAADB"/>
      </patternFill>
    </fill>
    <fill>
      <patternFill patternType="solid">
        <fgColor theme="2"/>
        <bgColor rgb="FFE2EFD9"/>
      </patternFill>
    </fill>
    <fill>
      <patternFill patternType="solid">
        <fgColor theme="2"/>
        <bgColor rgb="FFD9E2F3"/>
      </patternFill>
    </fill>
    <fill>
      <patternFill patternType="solid">
        <fgColor rgb="FFC6EFCE"/>
      </patternFill>
    </fill>
    <fill>
      <patternFill patternType="solid">
        <fgColor theme="9" tint="0.79998168889431442"/>
        <bgColor rgb="FFC5E0B3"/>
      </patternFill>
    </fill>
    <fill>
      <patternFill patternType="solid">
        <fgColor rgb="FFFFFFCC"/>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13" fillId="20" borderId="0" applyNumberFormat="0" applyBorder="0" applyAlignment="0" applyProtection="0"/>
    <xf numFmtId="0" fontId="15" fillId="22" borderId="2" applyNumberFormat="0" applyFont="0" applyAlignment="0" applyProtection="0"/>
  </cellStyleXfs>
  <cellXfs count="59">
    <xf numFmtId="0" fontId="0" fillId="0" borderId="0" xfId="0"/>
    <xf numFmtId="0" fontId="0" fillId="0" borderId="0" xfId="0" applyFont="1" applyAlignment="1"/>
    <xf numFmtId="0" fontId="0" fillId="0" borderId="0" xfId="0" applyFont="1"/>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left"/>
    </xf>
    <xf numFmtId="0" fontId="0" fillId="5" borderId="0" xfId="0" applyFont="1" applyFill="1" applyBorder="1" applyAlignment="1">
      <alignment horizontal="center" vertical="center"/>
    </xf>
    <xf numFmtId="0" fontId="6" fillId="6" borderId="0" xfId="0" applyFont="1" applyFill="1" applyBorder="1"/>
    <xf numFmtId="0" fontId="7" fillId="7" borderId="0" xfId="0" applyFont="1" applyFill="1" applyBorder="1"/>
    <xf numFmtId="0" fontId="8" fillId="8" borderId="0" xfId="0" applyFont="1" applyFill="1" applyBorder="1"/>
    <xf numFmtId="0" fontId="5" fillId="0" borderId="0" xfId="0" applyFont="1" applyAlignment="1">
      <alignment horizontal="center" vertical="center"/>
    </xf>
    <xf numFmtId="0" fontId="5" fillId="0" borderId="0" xfId="0" applyFont="1"/>
    <xf numFmtId="0" fontId="10" fillId="10" borderId="0" xfId="0" applyFont="1" applyFill="1" applyBorder="1"/>
    <xf numFmtId="0" fontId="0" fillId="9" borderId="0" xfId="0" applyFont="1" applyFill="1" applyBorder="1"/>
    <xf numFmtId="0" fontId="0" fillId="11" borderId="0" xfId="0" applyFont="1" applyFill="1" applyBorder="1"/>
    <xf numFmtId="0" fontId="5" fillId="0" borderId="0" xfId="0" applyFont="1" applyAlignment="1"/>
    <xf numFmtId="0" fontId="0" fillId="0" borderId="0" xfId="0" applyFont="1" applyAlignment="1">
      <alignment horizontal="right" vertical="center"/>
    </xf>
    <xf numFmtId="0" fontId="11" fillId="0" borderId="0" xfId="0" applyFont="1"/>
    <xf numFmtId="0" fontId="8" fillId="8" borderId="0" xfId="0" applyFont="1" applyFill="1" applyBorder="1" applyAlignment="1">
      <alignment horizontal="center"/>
    </xf>
    <xf numFmtId="0" fontId="10" fillId="10" borderId="0" xfId="0" applyFont="1" applyFill="1" applyBorder="1" applyAlignment="1">
      <alignment horizontal="center"/>
    </xf>
    <xf numFmtId="0" fontId="0" fillId="9" borderId="0" xfId="0" applyFont="1" applyFill="1" applyBorder="1" applyAlignment="1">
      <alignment horizontal="center"/>
    </xf>
    <xf numFmtId="0" fontId="0" fillId="11" borderId="0" xfId="0" applyFont="1" applyFill="1" applyBorder="1" applyAlignment="1">
      <alignment horizontal="center"/>
    </xf>
    <xf numFmtId="0" fontId="4" fillId="12" borderId="0" xfId="0" applyFont="1" applyFill="1" applyAlignment="1">
      <alignment horizontal="center" vertical="center"/>
    </xf>
    <xf numFmtId="0" fontId="6" fillId="13" borderId="0" xfId="0" applyFont="1" applyFill="1" applyBorder="1" applyAlignment="1">
      <alignment horizontal="center" vertical="center"/>
    </xf>
    <xf numFmtId="0" fontId="7" fillId="14" borderId="0" xfId="0" applyFont="1" applyFill="1" applyBorder="1" applyAlignment="1">
      <alignment horizontal="center" vertical="center"/>
    </xf>
    <xf numFmtId="0" fontId="8" fillId="15" borderId="0" xfId="0" applyFont="1" applyFill="1" applyBorder="1" applyAlignment="1">
      <alignment horizontal="center" vertical="center"/>
    </xf>
    <xf numFmtId="0" fontId="0" fillId="12" borderId="0" xfId="0" applyFill="1" applyAlignment="1">
      <alignment horizontal="center" vertical="center"/>
    </xf>
    <xf numFmtId="0" fontId="4" fillId="16" borderId="0" xfId="0" applyFont="1" applyFill="1" applyBorder="1" applyAlignment="1">
      <alignment horizontal="center" vertical="center"/>
    </xf>
    <xf numFmtId="0" fontId="0" fillId="18" borderId="0" xfId="0" applyFont="1" applyFill="1" applyBorder="1" applyAlignment="1">
      <alignment horizontal="center" vertical="center"/>
    </xf>
    <xf numFmtId="0" fontId="0" fillId="19" borderId="0" xfId="0" applyFont="1" applyFill="1" applyBorder="1" applyAlignment="1">
      <alignment horizontal="center" vertical="center"/>
    </xf>
    <xf numFmtId="0" fontId="9" fillId="17" borderId="0" xfId="0" applyFont="1" applyFill="1" applyBorder="1" applyAlignment="1">
      <alignment horizontal="center" vertical="center"/>
    </xf>
    <xf numFmtId="0" fontId="3" fillId="4" borderId="1" xfId="3" applyAlignment="1"/>
    <xf numFmtId="0" fontId="3" fillId="4" borderId="1" xfId="3"/>
    <xf numFmtId="14" fontId="0" fillId="0" borderId="0" xfId="0" applyNumberFormat="1"/>
    <xf numFmtId="0" fontId="12" fillId="12" borderId="0" xfId="0" applyFont="1" applyFill="1" applyAlignment="1">
      <alignment horizontal="left"/>
    </xf>
    <xf numFmtId="0" fontId="0" fillId="12" borderId="0" xfId="0" applyFont="1" applyFill="1" applyAlignment="1"/>
    <xf numFmtId="0" fontId="8" fillId="8" borderId="0" xfId="0" applyFont="1" applyFill="1" applyBorder="1" applyAlignment="1"/>
    <xf numFmtId="2" fontId="0" fillId="0" borderId="0" xfId="0" applyNumberFormat="1" applyFont="1" applyAlignment="1">
      <alignment horizontal="center" vertical="center"/>
    </xf>
    <xf numFmtId="0" fontId="14" fillId="0" borderId="0" xfId="0" applyFont="1"/>
    <xf numFmtId="0" fontId="14" fillId="0" borderId="0" xfId="0" applyFont="1" applyAlignment="1"/>
    <xf numFmtId="0" fontId="14" fillId="12" borderId="0" xfId="0" applyFont="1" applyFill="1" applyAlignment="1">
      <alignment horizontal="center" vertical="center"/>
    </xf>
    <xf numFmtId="0" fontId="14" fillId="12" borderId="0" xfId="0" applyFont="1" applyFill="1" applyAlignment="1">
      <alignment horizontal="center"/>
    </xf>
    <xf numFmtId="0" fontId="14" fillId="3" borderId="0" xfId="2" applyFont="1" applyAlignment="1"/>
    <xf numFmtId="0" fontId="14" fillId="3" borderId="0" xfId="2" applyFont="1" applyBorder="1" applyAlignment="1">
      <alignment vertical="center"/>
    </xf>
    <xf numFmtId="0" fontId="9" fillId="6" borderId="0" xfId="0" applyFont="1" applyFill="1" applyBorder="1" applyAlignment="1">
      <alignment vertical="center"/>
    </xf>
    <xf numFmtId="0" fontId="14" fillId="20" borderId="0" xfId="4" applyFont="1" applyBorder="1" applyAlignment="1">
      <alignment vertical="center"/>
    </xf>
    <xf numFmtId="0" fontId="14" fillId="21" borderId="0" xfId="0" applyFont="1" applyFill="1" applyBorder="1" applyAlignment="1">
      <alignment vertical="center"/>
    </xf>
    <xf numFmtId="0" fontId="14" fillId="2" borderId="0" xfId="1" applyFont="1"/>
    <xf numFmtId="0" fontId="14" fillId="0" borderId="0" xfId="2" applyFont="1" applyFill="1" applyAlignment="1">
      <alignment horizontal="center"/>
    </xf>
    <xf numFmtId="0" fontId="0" fillId="23" borderId="0" xfId="0" applyFont="1" applyFill="1" applyAlignment="1"/>
    <xf numFmtId="164" fontId="14" fillId="0" borderId="0" xfId="0" applyNumberFormat="1" applyFont="1" applyAlignment="1"/>
    <xf numFmtId="164" fontId="0" fillId="0" borderId="0" xfId="0" applyNumberFormat="1" applyFont="1" applyAlignment="1"/>
    <xf numFmtId="164" fontId="0" fillId="23" borderId="0" xfId="0" applyNumberFormat="1" applyFont="1" applyFill="1" applyAlignment="1"/>
    <xf numFmtId="0" fontId="0" fillId="22" borderId="2" xfId="5" applyFont="1" applyAlignment="1"/>
    <xf numFmtId="0" fontId="0" fillId="22" borderId="2" xfId="5" applyFont="1"/>
    <xf numFmtId="0" fontId="0" fillId="0" borderId="0" xfId="0" applyFont="1" applyFill="1" applyAlignment="1"/>
    <xf numFmtId="0" fontId="5" fillId="22" borderId="2" xfId="5" applyFont="1" applyAlignment="1">
      <alignment horizontal="center" vertical="center"/>
    </xf>
    <xf numFmtId="0" fontId="3" fillId="22" borderId="2" xfId="5" applyFont="1"/>
    <xf numFmtId="164" fontId="0" fillId="0" borderId="0" xfId="0" applyNumberFormat="1" applyFont="1" applyFill="1" applyAlignment="1"/>
  </cellXfs>
  <cellStyles count="6">
    <cellStyle name="Buena" xfId="4" builtinId="26"/>
    <cellStyle name="Cálculo" xfId="3" builtinId="22"/>
    <cellStyle name="Incorrecto" xfId="1" builtinId="27"/>
    <cellStyle name="Neutral" xfId="2" builtinId="28"/>
    <cellStyle name="Normal" xfId="0" builtinId="0"/>
    <cellStyle name="Notas"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86"/>
  <sheetViews>
    <sheetView tabSelected="1" workbookViewId="0">
      <pane ySplit="1" topLeftCell="A2" activePane="bottomLeft" state="frozen"/>
      <selection activeCell="T1" sqref="T1"/>
      <selection pane="bottomLeft" activeCell="N6" sqref="N6"/>
    </sheetView>
  </sheetViews>
  <sheetFormatPr baseColWidth="10" defaultColWidth="14.42578125" defaultRowHeight="15" x14ac:dyDescent="0.25"/>
  <cols>
    <col min="1" max="1" width="10.7109375" customWidth="1"/>
    <col min="2" max="3" width="10.7109375" style="1" customWidth="1"/>
    <col min="4" max="4" width="11.140625" style="1" customWidth="1"/>
    <col min="5" max="5" width="14.42578125" style="26"/>
    <col min="6" max="6" width="14.42578125" style="35"/>
    <col min="7" max="9" width="7.5703125" style="1" customWidth="1"/>
    <col min="10" max="10" width="7.42578125" style="1" customWidth="1"/>
    <col min="11" max="12" width="10.7109375" style="1" customWidth="1"/>
    <col min="15" max="15" width="10.7109375" style="1" customWidth="1"/>
    <col min="16" max="30" width="14.42578125" style="1"/>
    <col min="31" max="31" width="14.42578125" style="51"/>
    <col min="32" max="16384" width="14.42578125" style="1"/>
  </cols>
  <sheetData>
    <row r="1" spans="1:36" s="39" customFormat="1" x14ac:dyDescent="0.25">
      <c r="A1" s="38" t="s">
        <v>0</v>
      </c>
      <c r="B1" s="39" t="s">
        <v>1</v>
      </c>
      <c r="C1" s="39" t="s">
        <v>2</v>
      </c>
      <c r="D1" s="48" t="s">
        <v>68</v>
      </c>
      <c r="E1" s="40" t="s">
        <v>82</v>
      </c>
      <c r="F1" s="41" t="s">
        <v>113</v>
      </c>
      <c r="G1" s="42" t="s">
        <v>114</v>
      </c>
      <c r="H1" s="42" t="s">
        <v>115</v>
      </c>
      <c r="I1" s="42" t="s">
        <v>116</v>
      </c>
      <c r="J1" s="42" t="s">
        <v>4</v>
      </c>
      <c r="K1" s="42" t="s">
        <v>3</v>
      </c>
      <c r="L1" s="42" t="s">
        <v>70</v>
      </c>
      <c r="M1" s="43" t="s">
        <v>71</v>
      </c>
      <c r="N1" s="43" t="s">
        <v>72</v>
      </c>
      <c r="O1" s="44" t="s">
        <v>24</v>
      </c>
      <c r="P1" s="45" t="s">
        <v>25</v>
      </c>
      <c r="Q1" s="46" t="s">
        <v>26</v>
      </c>
      <c r="R1" s="46" t="s">
        <v>27</v>
      </c>
      <c r="S1" s="46" t="s">
        <v>28</v>
      </c>
      <c r="T1" s="45" t="s">
        <v>117</v>
      </c>
      <c r="U1" s="45" t="s">
        <v>29</v>
      </c>
      <c r="V1" s="47" t="s">
        <v>83</v>
      </c>
      <c r="W1" s="47" t="s">
        <v>84</v>
      </c>
      <c r="X1" s="47" t="s">
        <v>85</v>
      </c>
      <c r="Y1" s="47" t="s">
        <v>86</v>
      </c>
      <c r="Z1" s="47" t="s">
        <v>87</v>
      </c>
      <c r="AA1" s="39" t="s">
        <v>128</v>
      </c>
      <c r="AB1" s="39" t="s">
        <v>132</v>
      </c>
      <c r="AC1" s="39" t="s">
        <v>129</v>
      </c>
      <c r="AD1" s="39" t="s">
        <v>130</v>
      </c>
      <c r="AE1" s="50" t="s">
        <v>131</v>
      </c>
      <c r="AF1" s="39" t="s">
        <v>134</v>
      </c>
      <c r="AG1" s="39" t="s">
        <v>135</v>
      </c>
      <c r="AH1" s="39" t="s">
        <v>136</v>
      </c>
      <c r="AI1" s="39" t="s">
        <v>139</v>
      </c>
      <c r="AJ1" s="39" t="s">
        <v>128</v>
      </c>
    </row>
    <row r="2" spans="1:36" x14ac:dyDescent="0.25">
      <c r="A2" s="33">
        <v>42776</v>
      </c>
      <c r="B2" s="2" t="s">
        <v>94</v>
      </c>
      <c r="C2" s="3" t="s">
        <v>118</v>
      </c>
      <c r="D2" s="3" t="s">
        <v>66</v>
      </c>
      <c r="E2" s="22">
        <v>2</v>
      </c>
      <c r="F2" s="34" t="s">
        <v>6</v>
      </c>
      <c r="G2" s="5">
        <v>0</v>
      </c>
      <c r="H2" s="5"/>
      <c r="I2" s="5"/>
      <c r="J2" s="4"/>
      <c r="K2" s="3">
        <v>6</v>
      </c>
      <c r="L2" s="3">
        <v>4.5</v>
      </c>
      <c r="M2" t="s">
        <v>77</v>
      </c>
      <c r="N2" t="s">
        <v>76</v>
      </c>
      <c r="O2" s="3">
        <v>0.82499999999999996</v>
      </c>
      <c r="P2" s="3">
        <v>1.03E-2</v>
      </c>
      <c r="Q2" s="3">
        <v>0.4</v>
      </c>
      <c r="R2" s="3">
        <v>0.54</v>
      </c>
      <c r="S2" s="3">
        <v>0.68</v>
      </c>
      <c r="T2" s="37">
        <v>0.54</v>
      </c>
      <c r="U2" s="4">
        <v>0.05</v>
      </c>
      <c r="AA2" s="1" t="s">
        <v>133</v>
      </c>
      <c r="AB2" s="1">
        <v>1</v>
      </c>
      <c r="AC2" s="1">
        <f>O2/AB2</f>
        <v>0.82499999999999996</v>
      </c>
      <c r="AD2" s="1">
        <f>P2/AB2</f>
        <v>1.03E-2</v>
      </c>
      <c r="AE2" s="51">
        <f>U2/AB2</f>
        <v>0.05</v>
      </c>
      <c r="AF2" s="1">
        <f>AC2/AD2</f>
        <v>80.097087378640765</v>
      </c>
      <c r="AG2" s="1">
        <f>(AE2-AD2)/AC2</f>
        <v>4.812121212121212E-2</v>
      </c>
      <c r="AH2" s="1">
        <f>T2*AE2</f>
        <v>2.7000000000000003E-2</v>
      </c>
      <c r="AI2" s="51">
        <f>1-AD2/AE2</f>
        <v>0.79400000000000004</v>
      </c>
      <c r="AJ2" s="1" t="s">
        <v>137</v>
      </c>
    </row>
    <row r="3" spans="1:36" x14ac:dyDescent="0.25">
      <c r="A3" s="33">
        <v>42776</v>
      </c>
      <c r="B3" s="2" t="s">
        <v>94</v>
      </c>
      <c r="C3" s="3" t="s">
        <v>118</v>
      </c>
      <c r="D3" s="3" t="s">
        <v>66</v>
      </c>
      <c r="E3" s="22">
        <v>3</v>
      </c>
      <c r="F3" s="34" t="s">
        <v>6</v>
      </c>
      <c r="G3" s="5">
        <v>0</v>
      </c>
      <c r="H3" s="5"/>
      <c r="I3" s="5"/>
      <c r="J3" s="4"/>
      <c r="K3" s="3">
        <v>7</v>
      </c>
      <c r="L3" s="3">
        <v>7.9</v>
      </c>
      <c r="M3" t="s">
        <v>77</v>
      </c>
      <c r="N3" t="s">
        <v>76</v>
      </c>
      <c r="O3" s="3">
        <v>2.06</v>
      </c>
      <c r="P3" s="3">
        <v>2.5499999999999998E-2</v>
      </c>
      <c r="Q3" s="3">
        <v>0.61</v>
      </c>
      <c r="R3" s="3">
        <v>0.81</v>
      </c>
      <c r="S3" s="3">
        <v>1.21</v>
      </c>
      <c r="T3" s="37">
        <v>0.87666666666666659</v>
      </c>
      <c r="U3" s="4">
        <v>0.17</v>
      </c>
      <c r="AB3" s="1">
        <v>1</v>
      </c>
      <c r="AC3" s="1">
        <f t="shared" ref="AC3:AC66" si="0">O3/AB3</f>
        <v>2.06</v>
      </c>
      <c r="AD3" s="1">
        <f t="shared" ref="AD3:AD66" si="1">P3/AB3</f>
        <v>2.5499999999999998E-2</v>
      </c>
      <c r="AE3" s="51">
        <f t="shared" ref="AE3:AE66" si="2">U3/AB3</f>
        <v>0.17</v>
      </c>
      <c r="AF3" s="1">
        <f t="shared" ref="AF3:AF66" si="3">AC3/AD3</f>
        <v>80.784313725490208</v>
      </c>
      <c r="AG3" s="1">
        <f t="shared" ref="AG3:AG66" si="4">(AE3-AD3)/AC3</f>
        <v>7.0145631067961178E-2</v>
      </c>
      <c r="AH3" s="1">
        <f t="shared" ref="AH3:AH66" si="5">T3*AE3</f>
        <v>0.14903333333333332</v>
      </c>
      <c r="AI3" s="51">
        <f t="shared" ref="AI3:AI55" si="6">1-AD3/AE3</f>
        <v>0.85000000000000009</v>
      </c>
      <c r="AJ3" s="1" t="s">
        <v>138</v>
      </c>
    </row>
    <row r="4" spans="1:36" x14ac:dyDescent="0.25">
      <c r="A4" s="33">
        <v>42776</v>
      </c>
      <c r="B4" s="2" t="s">
        <v>94</v>
      </c>
      <c r="C4" s="3" t="s">
        <v>118</v>
      </c>
      <c r="D4" s="3" t="s">
        <v>66</v>
      </c>
      <c r="E4" s="22">
        <v>4</v>
      </c>
      <c r="F4" s="34" t="s">
        <v>6</v>
      </c>
      <c r="G4" s="5">
        <v>0</v>
      </c>
      <c r="H4" s="5"/>
      <c r="I4" s="5"/>
      <c r="J4" s="4"/>
      <c r="K4" s="3">
        <v>8</v>
      </c>
      <c r="L4" s="3">
        <v>6.9</v>
      </c>
      <c r="M4" t="s">
        <v>77</v>
      </c>
      <c r="N4" t="s">
        <v>76</v>
      </c>
      <c r="O4" s="3">
        <v>1.4430000000000001</v>
      </c>
      <c r="P4" s="3">
        <v>2.0899999999999998E-2</v>
      </c>
      <c r="Q4" s="3">
        <v>0.6</v>
      </c>
      <c r="R4" s="3">
        <v>1.01</v>
      </c>
      <c r="S4" s="3">
        <v>0.78</v>
      </c>
      <c r="T4" s="37">
        <v>0.79666666666666652</v>
      </c>
      <c r="U4" s="4">
        <v>0.13</v>
      </c>
      <c r="AB4" s="1">
        <v>1</v>
      </c>
      <c r="AC4" s="1">
        <f t="shared" si="0"/>
        <v>1.4430000000000001</v>
      </c>
      <c r="AD4" s="1">
        <f t="shared" si="1"/>
        <v>2.0899999999999998E-2</v>
      </c>
      <c r="AE4" s="51">
        <f t="shared" si="2"/>
        <v>0.13</v>
      </c>
      <c r="AF4" s="1">
        <f t="shared" si="3"/>
        <v>69.043062200956939</v>
      </c>
      <c r="AG4" s="1">
        <f t="shared" si="4"/>
        <v>7.5606375606375606E-2</v>
      </c>
      <c r="AH4" s="1">
        <f t="shared" si="5"/>
        <v>0.10356666666666665</v>
      </c>
      <c r="AI4" s="51">
        <f t="shared" si="6"/>
        <v>0.83923076923076922</v>
      </c>
      <c r="AJ4" s="1" t="s">
        <v>140</v>
      </c>
    </row>
    <row r="5" spans="1:36" x14ac:dyDescent="0.25">
      <c r="A5" s="33">
        <v>42776</v>
      </c>
      <c r="B5" s="2" t="s">
        <v>94</v>
      </c>
      <c r="C5" s="3" t="s">
        <v>118</v>
      </c>
      <c r="D5" s="3" t="s">
        <v>66</v>
      </c>
      <c r="E5" s="22">
        <v>5</v>
      </c>
      <c r="F5" s="34" t="s">
        <v>6</v>
      </c>
      <c r="G5" s="5">
        <v>0</v>
      </c>
      <c r="H5" s="5"/>
      <c r="I5" s="5"/>
      <c r="J5" s="4"/>
      <c r="K5" s="3">
        <v>12</v>
      </c>
      <c r="L5" s="3">
        <v>14.5</v>
      </c>
      <c r="M5" t="s">
        <v>77</v>
      </c>
      <c r="N5" t="s">
        <v>76</v>
      </c>
      <c r="O5" s="3">
        <v>3.4039999999999999</v>
      </c>
      <c r="P5" s="3">
        <v>5.0099999999999999E-2</v>
      </c>
      <c r="Q5" s="3">
        <v>0.59</v>
      </c>
      <c r="R5" s="3">
        <v>0.88</v>
      </c>
      <c r="S5" s="3">
        <v>0.52</v>
      </c>
      <c r="T5" s="37">
        <v>0.66333333333333333</v>
      </c>
      <c r="U5" s="4">
        <v>0.31</v>
      </c>
      <c r="AB5" s="1">
        <v>1</v>
      </c>
      <c r="AC5" s="1">
        <f t="shared" si="0"/>
        <v>3.4039999999999999</v>
      </c>
      <c r="AD5" s="1">
        <f t="shared" si="1"/>
        <v>5.0099999999999999E-2</v>
      </c>
      <c r="AE5" s="51">
        <f t="shared" si="2"/>
        <v>0.31</v>
      </c>
      <c r="AF5" s="1">
        <f t="shared" si="3"/>
        <v>67.944111776447102</v>
      </c>
      <c r="AG5" s="1">
        <f t="shared" si="4"/>
        <v>7.6351351351351363E-2</v>
      </c>
      <c r="AH5" s="1">
        <f t="shared" si="5"/>
        <v>0.20563333333333333</v>
      </c>
      <c r="AI5" s="51">
        <f t="shared" si="6"/>
        <v>0.83838709677419354</v>
      </c>
    </row>
    <row r="6" spans="1:36" x14ac:dyDescent="0.25">
      <c r="A6" s="33">
        <v>42776</v>
      </c>
      <c r="B6" s="2" t="s">
        <v>94</v>
      </c>
      <c r="C6" s="3" t="s">
        <v>118</v>
      </c>
      <c r="D6" s="3" t="s">
        <v>66</v>
      </c>
      <c r="E6" s="22">
        <v>6</v>
      </c>
      <c r="F6" s="34" t="s">
        <v>56</v>
      </c>
      <c r="G6" s="5">
        <v>0</v>
      </c>
      <c r="H6" s="5"/>
      <c r="I6" s="5"/>
      <c r="J6" s="4"/>
      <c r="K6" s="3">
        <v>6</v>
      </c>
      <c r="L6" s="3">
        <v>23</v>
      </c>
      <c r="M6" t="s">
        <v>79</v>
      </c>
      <c r="N6" t="s">
        <v>76</v>
      </c>
      <c r="O6" s="3">
        <v>24.03</v>
      </c>
      <c r="P6" s="3">
        <v>0.29049999999999998</v>
      </c>
      <c r="Q6" s="3">
        <v>0.49</v>
      </c>
      <c r="R6" s="3">
        <v>0.48</v>
      </c>
      <c r="S6" s="3">
        <v>0.44</v>
      </c>
      <c r="T6" s="37">
        <v>0.47</v>
      </c>
      <c r="U6" s="4">
        <v>1.25</v>
      </c>
      <c r="AB6" s="1">
        <v>1</v>
      </c>
      <c r="AC6" s="1">
        <f t="shared" si="0"/>
        <v>24.03</v>
      </c>
      <c r="AD6" s="1">
        <f t="shared" si="1"/>
        <v>0.29049999999999998</v>
      </c>
      <c r="AE6" s="51">
        <f t="shared" si="2"/>
        <v>1.25</v>
      </c>
      <c r="AF6" s="1">
        <f t="shared" si="3"/>
        <v>82.719449225473326</v>
      </c>
      <c r="AG6" s="1">
        <f t="shared" si="4"/>
        <v>3.9929255097794422E-2</v>
      </c>
      <c r="AH6" s="1">
        <f t="shared" si="5"/>
        <v>0.58749999999999991</v>
      </c>
      <c r="AI6" s="51">
        <f t="shared" si="6"/>
        <v>0.76760000000000006</v>
      </c>
    </row>
    <row r="7" spans="1:36" x14ac:dyDescent="0.25">
      <c r="A7" s="33">
        <v>42776</v>
      </c>
      <c r="B7" s="2" t="s">
        <v>94</v>
      </c>
      <c r="C7" s="3" t="s">
        <v>118</v>
      </c>
      <c r="D7" s="3" t="s">
        <v>67</v>
      </c>
      <c r="E7" s="22">
        <v>7</v>
      </c>
      <c r="F7" s="34" t="s">
        <v>8</v>
      </c>
      <c r="G7" s="5">
        <v>0</v>
      </c>
      <c r="H7" s="5"/>
      <c r="I7" s="5"/>
      <c r="J7" s="4"/>
      <c r="K7" s="3">
        <v>5</v>
      </c>
      <c r="L7" s="3">
        <v>4</v>
      </c>
      <c r="M7" t="s">
        <v>77</v>
      </c>
      <c r="N7" t="s">
        <v>76</v>
      </c>
      <c r="O7" s="3">
        <v>1.476</v>
      </c>
      <c r="P7" s="3">
        <v>1.35E-2</v>
      </c>
      <c r="Q7" s="3">
        <v>1.01</v>
      </c>
      <c r="R7" s="3">
        <v>0.85</v>
      </c>
      <c r="S7" s="3">
        <v>1.07</v>
      </c>
      <c r="T7" s="37">
        <v>0.97666666666666657</v>
      </c>
      <c r="U7" s="4">
        <v>0.1</v>
      </c>
      <c r="AB7" s="1">
        <v>1</v>
      </c>
      <c r="AC7" s="1">
        <f t="shared" si="0"/>
        <v>1.476</v>
      </c>
      <c r="AD7" s="1">
        <f t="shared" si="1"/>
        <v>1.35E-2</v>
      </c>
      <c r="AE7" s="51">
        <f t="shared" si="2"/>
        <v>0.1</v>
      </c>
      <c r="AF7" s="1">
        <f t="shared" si="3"/>
        <v>109.33333333333333</v>
      </c>
      <c r="AG7" s="1">
        <f t="shared" si="4"/>
        <v>5.860433604336044E-2</v>
      </c>
      <c r="AH7" s="1">
        <f t="shared" si="5"/>
        <v>9.7666666666666666E-2</v>
      </c>
      <c r="AI7" s="51">
        <f t="shared" si="6"/>
        <v>0.86499999999999999</v>
      </c>
    </row>
    <row r="8" spans="1:36" x14ac:dyDescent="0.25">
      <c r="A8" s="33">
        <v>42776</v>
      </c>
      <c r="B8" s="2" t="s">
        <v>94</v>
      </c>
      <c r="C8" s="3" t="s">
        <v>118</v>
      </c>
      <c r="D8" s="3" t="s">
        <v>67</v>
      </c>
      <c r="E8" s="22">
        <v>8</v>
      </c>
      <c r="F8" s="34" t="s">
        <v>8</v>
      </c>
      <c r="G8" s="5">
        <v>1</v>
      </c>
      <c r="H8" s="5"/>
      <c r="I8" s="5"/>
      <c r="J8" s="4"/>
      <c r="K8" s="3">
        <v>9</v>
      </c>
      <c r="L8" s="3">
        <v>9</v>
      </c>
      <c r="M8" t="s">
        <v>77</v>
      </c>
      <c r="N8" t="s">
        <v>76</v>
      </c>
      <c r="O8" s="3">
        <v>9.8019999999999996</v>
      </c>
      <c r="P8" s="3">
        <v>0.1082</v>
      </c>
      <c r="Q8" s="3">
        <v>0.71</v>
      </c>
      <c r="R8" s="3">
        <v>0.94</v>
      </c>
      <c r="S8" s="3">
        <v>1.02</v>
      </c>
      <c r="T8" s="37">
        <v>0.89</v>
      </c>
      <c r="U8" s="4">
        <v>0.93</v>
      </c>
      <c r="AB8" s="1">
        <v>1</v>
      </c>
      <c r="AC8" s="1">
        <f t="shared" si="0"/>
        <v>9.8019999999999996</v>
      </c>
      <c r="AD8" s="1">
        <f t="shared" si="1"/>
        <v>0.1082</v>
      </c>
      <c r="AE8" s="51">
        <f t="shared" si="2"/>
        <v>0.93</v>
      </c>
      <c r="AF8" s="1">
        <f t="shared" si="3"/>
        <v>90.59149722735674</v>
      </c>
      <c r="AG8" s="1">
        <f t="shared" si="4"/>
        <v>8.3840032646398707E-2</v>
      </c>
      <c r="AH8" s="1">
        <f t="shared" si="5"/>
        <v>0.8277000000000001</v>
      </c>
      <c r="AI8" s="51">
        <f t="shared" si="6"/>
        <v>0.88365591397849463</v>
      </c>
    </row>
    <row r="9" spans="1:36" x14ac:dyDescent="0.25">
      <c r="A9" s="33">
        <v>42776</v>
      </c>
      <c r="B9" s="2" t="s">
        <v>94</v>
      </c>
      <c r="C9" s="3" t="s">
        <v>118</v>
      </c>
      <c r="D9" s="3" t="s">
        <v>67</v>
      </c>
      <c r="E9" s="22">
        <v>9</v>
      </c>
      <c r="F9" s="34" t="s">
        <v>8</v>
      </c>
      <c r="G9" s="5">
        <v>0</v>
      </c>
      <c r="H9" s="5"/>
      <c r="I9" s="5"/>
      <c r="J9" s="4"/>
      <c r="K9" s="3">
        <v>4</v>
      </c>
      <c r="L9" s="3">
        <v>5.6</v>
      </c>
      <c r="M9" t="s">
        <v>77</v>
      </c>
      <c r="N9" t="s">
        <v>76</v>
      </c>
      <c r="O9" s="3">
        <v>6.577</v>
      </c>
      <c r="P9" s="3">
        <v>7.22E-2</v>
      </c>
      <c r="Q9" s="3">
        <v>0.56999999999999995</v>
      </c>
      <c r="R9" s="3">
        <v>0.89</v>
      </c>
      <c r="S9" s="3">
        <v>0.92</v>
      </c>
      <c r="T9" s="37">
        <v>0.79333333333333333</v>
      </c>
      <c r="U9" s="4">
        <v>0.56999999999999995</v>
      </c>
      <c r="AB9" s="1">
        <v>1</v>
      </c>
      <c r="AC9" s="1">
        <f t="shared" si="0"/>
        <v>6.577</v>
      </c>
      <c r="AD9" s="1">
        <f t="shared" si="1"/>
        <v>7.22E-2</v>
      </c>
      <c r="AE9" s="51">
        <f t="shared" si="2"/>
        <v>0.56999999999999995</v>
      </c>
      <c r="AF9" s="1">
        <f t="shared" si="3"/>
        <v>91.094182825484765</v>
      </c>
      <c r="AG9" s="1">
        <f t="shared" si="4"/>
        <v>7.5688003649080127E-2</v>
      </c>
      <c r="AH9" s="1">
        <f t="shared" si="5"/>
        <v>0.45219999999999994</v>
      </c>
      <c r="AI9" s="51">
        <f t="shared" si="6"/>
        <v>0.87333333333333329</v>
      </c>
    </row>
    <row r="10" spans="1:36" x14ac:dyDescent="0.25">
      <c r="A10" s="33">
        <v>42776</v>
      </c>
      <c r="B10" s="2" t="s">
        <v>94</v>
      </c>
      <c r="C10" s="3" t="s">
        <v>118</v>
      </c>
      <c r="D10" s="3" t="s">
        <v>67</v>
      </c>
      <c r="E10" s="22">
        <v>11</v>
      </c>
      <c r="F10" s="34" t="s">
        <v>6</v>
      </c>
      <c r="G10" s="5">
        <v>0</v>
      </c>
      <c r="H10" s="5"/>
      <c r="I10" s="5"/>
      <c r="J10" s="4"/>
      <c r="K10" s="3">
        <v>7</v>
      </c>
      <c r="L10" s="3">
        <v>4</v>
      </c>
      <c r="M10" t="s">
        <v>77</v>
      </c>
      <c r="N10" t="s">
        <v>76</v>
      </c>
      <c r="O10" s="3">
        <v>1.2</v>
      </c>
      <c r="P10" s="3">
        <v>1.37E-2</v>
      </c>
      <c r="Q10" s="3">
        <v>0.49</v>
      </c>
      <c r="R10" s="3">
        <v>1</v>
      </c>
      <c r="S10" s="3">
        <v>0.53</v>
      </c>
      <c r="T10" s="37">
        <v>0.67333333333333334</v>
      </c>
      <c r="U10" s="4">
        <v>0.09</v>
      </c>
      <c r="AB10" s="1">
        <v>1</v>
      </c>
      <c r="AC10" s="1">
        <f t="shared" si="0"/>
        <v>1.2</v>
      </c>
      <c r="AD10" s="1">
        <f t="shared" si="1"/>
        <v>1.37E-2</v>
      </c>
      <c r="AE10" s="51">
        <f t="shared" si="2"/>
        <v>0.09</v>
      </c>
      <c r="AF10" s="1">
        <f t="shared" si="3"/>
        <v>87.591240875912405</v>
      </c>
      <c r="AG10" s="1">
        <f t="shared" si="4"/>
        <v>6.3583333333333325E-2</v>
      </c>
      <c r="AH10" s="1">
        <f t="shared" si="5"/>
        <v>6.0600000000000001E-2</v>
      </c>
      <c r="AI10" s="51">
        <f t="shared" si="6"/>
        <v>0.84777777777777774</v>
      </c>
    </row>
    <row r="11" spans="1:36" x14ac:dyDescent="0.25">
      <c r="A11" s="33">
        <v>42776</v>
      </c>
      <c r="B11" s="2" t="s">
        <v>94</v>
      </c>
      <c r="C11" s="3" t="s">
        <v>118</v>
      </c>
      <c r="D11" s="3" t="s">
        <v>67</v>
      </c>
      <c r="E11" s="22">
        <v>12</v>
      </c>
      <c r="F11" s="34" t="s">
        <v>6</v>
      </c>
      <c r="G11" s="5">
        <v>1</v>
      </c>
      <c r="H11" s="5"/>
      <c r="I11" s="5"/>
      <c r="J11" s="4"/>
      <c r="K11" s="3">
        <v>12</v>
      </c>
      <c r="L11" s="3">
        <v>12</v>
      </c>
      <c r="M11" t="s">
        <v>77</v>
      </c>
      <c r="N11" t="s">
        <v>76</v>
      </c>
      <c r="O11" s="3">
        <v>4.24</v>
      </c>
      <c r="P11" s="3">
        <v>4.6399999999999997E-2</v>
      </c>
      <c r="Q11" s="3">
        <v>0.56999999999999995</v>
      </c>
      <c r="R11" s="3">
        <v>0.97</v>
      </c>
      <c r="S11" s="3">
        <v>1.08</v>
      </c>
      <c r="T11" s="37">
        <v>0.87333333333333341</v>
      </c>
      <c r="U11" s="4">
        <v>0.34</v>
      </c>
      <c r="AB11" s="1">
        <v>1</v>
      </c>
      <c r="AC11" s="1">
        <f t="shared" si="0"/>
        <v>4.24</v>
      </c>
      <c r="AD11" s="1">
        <f t="shared" si="1"/>
        <v>4.6399999999999997E-2</v>
      </c>
      <c r="AE11" s="51">
        <f t="shared" si="2"/>
        <v>0.34</v>
      </c>
      <c r="AF11" s="1">
        <f t="shared" si="3"/>
        <v>91.379310344827601</v>
      </c>
      <c r="AG11" s="1">
        <f t="shared" si="4"/>
        <v>6.9245283018867926E-2</v>
      </c>
      <c r="AH11" s="1">
        <f t="shared" si="5"/>
        <v>0.29693333333333338</v>
      </c>
      <c r="AI11" s="51">
        <f t="shared" si="6"/>
        <v>0.86352941176470588</v>
      </c>
    </row>
    <row r="12" spans="1:36" x14ac:dyDescent="0.25">
      <c r="A12" s="33">
        <v>42776</v>
      </c>
      <c r="B12" s="2" t="s">
        <v>94</v>
      </c>
      <c r="C12" s="3" t="s">
        <v>118</v>
      </c>
      <c r="D12" s="3" t="s">
        <v>67</v>
      </c>
      <c r="E12" s="22">
        <v>13</v>
      </c>
      <c r="F12" s="34" t="s">
        <v>6</v>
      </c>
      <c r="G12" s="5">
        <v>1</v>
      </c>
      <c r="H12" s="5"/>
      <c r="I12" s="5"/>
      <c r="J12" s="4"/>
      <c r="K12" s="3">
        <v>22</v>
      </c>
      <c r="L12" s="3">
        <v>10.9</v>
      </c>
      <c r="M12" t="s">
        <v>77</v>
      </c>
      <c r="N12" t="s">
        <v>76</v>
      </c>
      <c r="O12" s="3">
        <v>3.8559999999999999</v>
      </c>
      <c r="P12" s="3">
        <v>3.1600000000000003E-2</v>
      </c>
      <c r="Q12" s="3">
        <v>0.34</v>
      </c>
      <c r="R12" s="3">
        <v>0.5</v>
      </c>
      <c r="S12" s="3">
        <v>0.59</v>
      </c>
      <c r="T12" s="37">
        <v>0.47666666666666674</v>
      </c>
      <c r="U12" s="4">
        <v>0.22</v>
      </c>
      <c r="AB12" s="1">
        <v>1</v>
      </c>
      <c r="AC12" s="1">
        <f t="shared" si="0"/>
        <v>3.8559999999999999</v>
      </c>
      <c r="AD12" s="1">
        <f t="shared" si="1"/>
        <v>3.1600000000000003E-2</v>
      </c>
      <c r="AE12" s="51">
        <f t="shared" si="2"/>
        <v>0.22</v>
      </c>
      <c r="AF12" s="1">
        <f t="shared" si="3"/>
        <v>122.02531645569618</v>
      </c>
      <c r="AG12" s="1">
        <f t="shared" si="4"/>
        <v>4.8858921161825733E-2</v>
      </c>
      <c r="AH12" s="1">
        <f t="shared" si="5"/>
        <v>0.10486666666666668</v>
      </c>
      <c r="AI12" s="51">
        <f t="shared" si="6"/>
        <v>0.85636363636363633</v>
      </c>
    </row>
    <row r="13" spans="1:36" x14ac:dyDescent="0.25">
      <c r="A13" s="33">
        <v>42776</v>
      </c>
      <c r="B13" s="2" t="s">
        <v>94</v>
      </c>
      <c r="C13" s="3" t="s">
        <v>118</v>
      </c>
      <c r="D13" s="3" t="s">
        <v>9</v>
      </c>
      <c r="E13" s="22">
        <v>14</v>
      </c>
      <c r="F13" s="34" t="s">
        <v>6</v>
      </c>
      <c r="G13" s="5">
        <v>0</v>
      </c>
      <c r="H13" s="5"/>
      <c r="I13" s="5"/>
      <c r="J13" s="4"/>
      <c r="K13" s="3">
        <v>5</v>
      </c>
      <c r="L13" s="3">
        <v>10.5</v>
      </c>
      <c r="M13" t="s">
        <v>77</v>
      </c>
      <c r="N13" t="s">
        <v>76</v>
      </c>
      <c r="O13" s="3">
        <v>2.573</v>
      </c>
      <c r="P13" s="3">
        <v>2.1700000000000001E-2</v>
      </c>
      <c r="Q13" s="3">
        <v>0.35</v>
      </c>
      <c r="R13" s="3">
        <v>0.72</v>
      </c>
      <c r="S13" s="3">
        <v>0.72</v>
      </c>
      <c r="T13" s="37">
        <v>0.59666666666666657</v>
      </c>
      <c r="U13" s="4">
        <v>0.19</v>
      </c>
      <c r="AB13" s="1">
        <v>1</v>
      </c>
      <c r="AC13" s="1">
        <f t="shared" si="0"/>
        <v>2.573</v>
      </c>
      <c r="AD13" s="1">
        <f t="shared" si="1"/>
        <v>2.1700000000000001E-2</v>
      </c>
      <c r="AE13" s="51">
        <f t="shared" si="2"/>
        <v>0.19</v>
      </c>
      <c r="AF13" s="1">
        <f t="shared" si="3"/>
        <v>118.57142857142857</v>
      </c>
      <c r="AG13" s="1">
        <f t="shared" si="4"/>
        <v>6.5410027205596577E-2</v>
      </c>
      <c r="AH13" s="1">
        <f t="shared" si="5"/>
        <v>0.11336666666666664</v>
      </c>
      <c r="AI13" s="51">
        <f t="shared" si="6"/>
        <v>0.88578947368421057</v>
      </c>
    </row>
    <row r="14" spans="1:36" x14ac:dyDescent="0.25">
      <c r="A14" s="33">
        <v>42776</v>
      </c>
      <c r="B14" s="2" t="s">
        <v>94</v>
      </c>
      <c r="C14" s="3" t="s">
        <v>118</v>
      </c>
      <c r="D14" s="3" t="s">
        <v>9</v>
      </c>
      <c r="E14" s="22">
        <v>15</v>
      </c>
      <c r="F14" s="34" t="s">
        <v>6</v>
      </c>
      <c r="G14" s="5">
        <v>0</v>
      </c>
      <c r="H14" s="5"/>
      <c r="I14" s="5"/>
      <c r="J14" s="4"/>
      <c r="K14" s="3">
        <v>6</v>
      </c>
      <c r="L14" s="3">
        <v>7.5</v>
      </c>
      <c r="M14" t="s">
        <v>77</v>
      </c>
      <c r="N14" t="s">
        <v>76</v>
      </c>
      <c r="O14" s="3">
        <v>1.548</v>
      </c>
      <c r="P14" s="3">
        <v>8.6999999999999994E-3</v>
      </c>
      <c r="Q14" s="3">
        <v>0.33</v>
      </c>
      <c r="R14" s="3">
        <v>0.41</v>
      </c>
      <c r="S14" s="3">
        <v>0.43</v>
      </c>
      <c r="T14" s="37">
        <v>0.38999999999999996</v>
      </c>
      <c r="U14" s="4">
        <v>0.09</v>
      </c>
      <c r="AB14" s="1">
        <v>1</v>
      </c>
      <c r="AC14" s="1">
        <f t="shared" si="0"/>
        <v>1.548</v>
      </c>
      <c r="AD14" s="1">
        <f t="shared" si="1"/>
        <v>8.6999999999999994E-3</v>
      </c>
      <c r="AE14" s="51">
        <f t="shared" si="2"/>
        <v>0.09</v>
      </c>
      <c r="AF14" s="1">
        <f t="shared" si="3"/>
        <v>177.93103448275863</v>
      </c>
      <c r="AG14" s="1">
        <f t="shared" si="4"/>
        <v>5.2519379844961238E-2</v>
      </c>
      <c r="AH14" s="1">
        <f t="shared" si="5"/>
        <v>3.5099999999999992E-2</v>
      </c>
      <c r="AI14" s="51">
        <f t="shared" si="6"/>
        <v>0.90333333333333332</v>
      </c>
    </row>
    <row r="15" spans="1:36" x14ac:dyDescent="0.25">
      <c r="A15" s="33">
        <v>42776</v>
      </c>
      <c r="B15" s="2" t="s">
        <v>94</v>
      </c>
      <c r="C15" s="3" t="s">
        <v>118</v>
      </c>
      <c r="D15" s="3" t="s">
        <v>9</v>
      </c>
      <c r="E15" s="22">
        <v>16</v>
      </c>
      <c r="F15" s="34" t="s">
        <v>6</v>
      </c>
      <c r="G15" s="5">
        <v>0</v>
      </c>
      <c r="H15" s="5"/>
      <c r="I15" s="5"/>
      <c r="J15" s="4"/>
      <c r="K15" s="3">
        <v>12</v>
      </c>
      <c r="L15" s="3">
        <v>9.1</v>
      </c>
      <c r="M15" t="s">
        <v>77</v>
      </c>
      <c r="N15" t="s">
        <v>76</v>
      </c>
      <c r="O15" s="3">
        <v>1.863</v>
      </c>
      <c r="P15" s="3">
        <v>1.8499999999999999E-2</v>
      </c>
      <c r="Q15" s="3">
        <v>0.68</v>
      </c>
      <c r="R15" s="3">
        <v>0.85</v>
      </c>
      <c r="S15" s="3">
        <v>0.69</v>
      </c>
      <c r="T15" s="37">
        <v>0.73999999999999988</v>
      </c>
      <c r="U15" s="4">
        <v>0.15</v>
      </c>
      <c r="AB15" s="1">
        <v>1</v>
      </c>
      <c r="AC15" s="1">
        <f t="shared" si="0"/>
        <v>1.863</v>
      </c>
      <c r="AD15" s="1">
        <f t="shared" si="1"/>
        <v>1.8499999999999999E-2</v>
      </c>
      <c r="AE15" s="51">
        <f t="shared" si="2"/>
        <v>0.15</v>
      </c>
      <c r="AF15" s="1">
        <f t="shared" si="3"/>
        <v>100.70270270270271</v>
      </c>
      <c r="AG15" s="1">
        <f t="shared" si="4"/>
        <v>7.0585077831454651E-2</v>
      </c>
      <c r="AH15" s="1">
        <f t="shared" si="5"/>
        <v>0.11099999999999997</v>
      </c>
      <c r="AI15" s="51">
        <f t="shared" si="6"/>
        <v>0.87666666666666671</v>
      </c>
    </row>
    <row r="16" spans="1:36" x14ac:dyDescent="0.25">
      <c r="A16" s="33">
        <v>42776</v>
      </c>
      <c r="B16" s="2" t="s">
        <v>94</v>
      </c>
      <c r="C16" s="3" t="s">
        <v>118</v>
      </c>
      <c r="D16" s="3" t="s">
        <v>9</v>
      </c>
      <c r="E16" s="22">
        <v>17</v>
      </c>
      <c r="F16" s="34" t="s">
        <v>8</v>
      </c>
      <c r="G16" s="5">
        <v>0</v>
      </c>
      <c r="H16" s="5"/>
      <c r="I16" s="5"/>
      <c r="J16" s="4"/>
      <c r="K16" s="3">
        <v>4</v>
      </c>
      <c r="L16" s="3">
        <v>4.9000000000000004</v>
      </c>
      <c r="M16" t="s">
        <v>77</v>
      </c>
      <c r="N16" t="s">
        <v>76</v>
      </c>
      <c r="O16" s="3">
        <v>3.26</v>
      </c>
      <c r="P16" s="3">
        <v>3.1899999999999998E-2</v>
      </c>
      <c r="Q16" s="3">
        <v>0.66</v>
      </c>
      <c r="R16" s="3">
        <v>0.96</v>
      </c>
      <c r="S16" s="3">
        <v>0.9</v>
      </c>
      <c r="T16" s="37">
        <v>0.84</v>
      </c>
      <c r="U16" s="4">
        <v>0.27</v>
      </c>
      <c r="AB16" s="1">
        <v>1</v>
      </c>
      <c r="AC16" s="1">
        <f t="shared" si="0"/>
        <v>3.26</v>
      </c>
      <c r="AD16" s="1">
        <f t="shared" si="1"/>
        <v>3.1899999999999998E-2</v>
      </c>
      <c r="AE16" s="51">
        <f t="shared" si="2"/>
        <v>0.27</v>
      </c>
      <c r="AF16" s="1">
        <f t="shared" si="3"/>
        <v>102.19435736677116</v>
      </c>
      <c r="AG16" s="1">
        <f t="shared" si="4"/>
        <v>7.303680981595094E-2</v>
      </c>
      <c r="AH16" s="1">
        <f t="shared" si="5"/>
        <v>0.2268</v>
      </c>
      <c r="AI16" s="51">
        <f t="shared" si="6"/>
        <v>0.88185185185185189</v>
      </c>
    </row>
    <row r="17" spans="1:35" x14ac:dyDescent="0.25">
      <c r="A17" s="33">
        <v>42776</v>
      </c>
      <c r="B17" s="2" t="s">
        <v>94</v>
      </c>
      <c r="C17" s="3" t="s">
        <v>118</v>
      </c>
      <c r="D17" s="3" t="s">
        <v>9</v>
      </c>
      <c r="E17" s="22">
        <v>18</v>
      </c>
      <c r="F17" s="34" t="s">
        <v>8</v>
      </c>
      <c r="G17" s="5">
        <v>0</v>
      </c>
      <c r="H17" s="5"/>
      <c r="I17" s="5"/>
      <c r="J17" s="4"/>
      <c r="K17" s="3">
        <v>3</v>
      </c>
      <c r="L17" s="3">
        <v>4.5</v>
      </c>
      <c r="M17" t="s">
        <v>77</v>
      </c>
      <c r="N17" t="s">
        <v>76</v>
      </c>
      <c r="O17" s="3">
        <v>2.0369999999999999</v>
      </c>
      <c r="P17" s="3">
        <v>2.6499999999999999E-2</v>
      </c>
      <c r="Q17" s="3">
        <v>0.88</v>
      </c>
      <c r="R17" s="3">
        <v>1.22</v>
      </c>
      <c r="S17" s="3">
        <v>1.17</v>
      </c>
      <c r="T17" s="37">
        <v>1.0900000000000001</v>
      </c>
      <c r="U17" s="4">
        <v>0.18</v>
      </c>
      <c r="AB17" s="1">
        <v>1</v>
      </c>
      <c r="AC17" s="1">
        <f t="shared" si="0"/>
        <v>2.0369999999999999</v>
      </c>
      <c r="AD17" s="1">
        <f t="shared" si="1"/>
        <v>2.6499999999999999E-2</v>
      </c>
      <c r="AE17" s="51">
        <f t="shared" si="2"/>
        <v>0.18</v>
      </c>
      <c r="AF17" s="1">
        <f t="shared" si="3"/>
        <v>76.867924528301884</v>
      </c>
      <c r="AG17" s="1">
        <f t="shared" si="4"/>
        <v>7.5355915562101125E-2</v>
      </c>
      <c r="AH17" s="1">
        <f t="shared" si="5"/>
        <v>0.19620000000000001</v>
      </c>
      <c r="AI17" s="51">
        <f t="shared" si="6"/>
        <v>0.85277777777777775</v>
      </c>
    </row>
    <row r="18" spans="1:35" x14ac:dyDescent="0.25">
      <c r="A18" s="33">
        <v>42776</v>
      </c>
      <c r="B18" s="2" t="s">
        <v>94</v>
      </c>
      <c r="C18" s="3" t="s">
        <v>118</v>
      </c>
      <c r="D18" s="3" t="s">
        <v>9</v>
      </c>
      <c r="E18" s="22">
        <v>19</v>
      </c>
      <c r="F18" s="34" t="s">
        <v>8</v>
      </c>
      <c r="G18" s="5">
        <v>0</v>
      </c>
      <c r="H18" s="5"/>
      <c r="I18" s="5"/>
      <c r="J18" s="4"/>
      <c r="K18" s="3">
        <v>6</v>
      </c>
      <c r="L18" s="3">
        <v>4.5999999999999996</v>
      </c>
      <c r="M18" t="s">
        <v>77</v>
      </c>
      <c r="N18" t="s">
        <v>76</v>
      </c>
      <c r="O18" s="3">
        <v>2.1120000000000001</v>
      </c>
      <c r="P18" s="3">
        <v>2.1299999999999999E-2</v>
      </c>
      <c r="Q18" s="3">
        <v>0.72</v>
      </c>
      <c r="R18" s="3">
        <v>0.74</v>
      </c>
      <c r="S18" s="3">
        <v>0.9</v>
      </c>
      <c r="T18" s="37">
        <v>0.78666666666666663</v>
      </c>
      <c r="U18" s="4">
        <v>0.15</v>
      </c>
      <c r="AB18" s="1">
        <v>1</v>
      </c>
      <c r="AC18" s="1">
        <f t="shared" si="0"/>
        <v>2.1120000000000001</v>
      </c>
      <c r="AD18" s="1">
        <f t="shared" si="1"/>
        <v>2.1299999999999999E-2</v>
      </c>
      <c r="AE18" s="51">
        <f t="shared" si="2"/>
        <v>0.15</v>
      </c>
      <c r="AF18" s="1">
        <f t="shared" si="3"/>
        <v>99.154929577464799</v>
      </c>
      <c r="AG18" s="1">
        <f t="shared" si="4"/>
        <v>6.0937499999999985E-2</v>
      </c>
      <c r="AH18" s="1">
        <f t="shared" si="5"/>
        <v>0.11799999999999999</v>
      </c>
      <c r="AI18" s="51">
        <f t="shared" si="6"/>
        <v>0.85799999999999998</v>
      </c>
    </row>
    <row r="19" spans="1:35" x14ac:dyDescent="0.25">
      <c r="A19" s="33">
        <v>42804</v>
      </c>
      <c r="B19" s="2" t="s">
        <v>94</v>
      </c>
      <c r="C19" s="3" t="s">
        <v>119</v>
      </c>
      <c r="D19" s="3" t="s">
        <v>9</v>
      </c>
      <c r="E19" s="22">
        <v>20</v>
      </c>
      <c r="F19" s="34" t="s">
        <v>10</v>
      </c>
      <c r="G19" s="5">
        <v>0</v>
      </c>
      <c r="H19" s="5"/>
      <c r="I19" s="5"/>
      <c r="J19" s="4"/>
      <c r="K19" s="3">
        <v>7</v>
      </c>
      <c r="L19" s="3">
        <v>40</v>
      </c>
      <c r="M19" t="s">
        <v>77</v>
      </c>
      <c r="N19" t="s">
        <v>76</v>
      </c>
      <c r="O19" s="3">
        <v>94.793000000000006</v>
      </c>
      <c r="P19" s="3">
        <v>0.96619999999999995</v>
      </c>
      <c r="Q19" s="3">
        <v>1.41</v>
      </c>
      <c r="R19" s="3">
        <v>2.12</v>
      </c>
      <c r="S19" s="3">
        <v>2.36</v>
      </c>
      <c r="T19" s="37">
        <v>1.9633333333333336</v>
      </c>
      <c r="U19" s="4">
        <v>16.5</v>
      </c>
      <c r="AB19" s="1">
        <v>1</v>
      </c>
      <c r="AC19" s="1">
        <f t="shared" si="0"/>
        <v>94.793000000000006</v>
      </c>
      <c r="AD19" s="1">
        <f t="shared" si="1"/>
        <v>0.96619999999999995</v>
      </c>
      <c r="AE19" s="51">
        <f t="shared" si="2"/>
        <v>16.5</v>
      </c>
      <c r="AF19" s="1">
        <f t="shared" si="3"/>
        <v>98.109087145518544</v>
      </c>
      <c r="AG19" s="1">
        <f t="shared" si="4"/>
        <v>0.16387074994989079</v>
      </c>
      <c r="AH19" s="1">
        <f t="shared" si="5"/>
        <v>32.395000000000003</v>
      </c>
      <c r="AI19" s="51">
        <f t="shared" si="6"/>
        <v>0.94144242424242419</v>
      </c>
    </row>
    <row r="20" spans="1:35" x14ac:dyDescent="0.25">
      <c r="A20" s="33">
        <v>42804</v>
      </c>
      <c r="B20" s="2" t="s">
        <v>94</v>
      </c>
      <c r="C20" s="3" t="s">
        <v>119</v>
      </c>
      <c r="D20" s="3" t="s">
        <v>9</v>
      </c>
      <c r="E20" s="22">
        <v>21</v>
      </c>
      <c r="F20" s="34" t="s">
        <v>6</v>
      </c>
      <c r="G20" s="5">
        <v>0</v>
      </c>
      <c r="H20" s="5"/>
      <c r="I20" s="5"/>
      <c r="J20" s="4"/>
      <c r="K20" s="3">
        <v>6</v>
      </c>
      <c r="L20" s="3">
        <v>7</v>
      </c>
      <c r="M20" t="s">
        <v>77</v>
      </c>
      <c r="N20" t="s">
        <v>76</v>
      </c>
      <c r="O20" s="3">
        <v>3.12</v>
      </c>
      <c r="P20" s="3">
        <v>2.12E-2</v>
      </c>
      <c r="Q20" s="3">
        <v>0.4</v>
      </c>
      <c r="R20" s="3">
        <v>0.44</v>
      </c>
      <c r="S20" s="3">
        <v>0.68</v>
      </c>
      <c r="T20" s="37">
        <v>0.50666666666666671</v>
      </c>
      <c r="U20" s="4">
        <v>0.15</v>
      </c>
      <c r="AB20" s="1">
        <v>1</v>
      </c>
      <c r="AC20" s="1">
        <f t="shared" si="0"/>
        <v>3.12</v>
      </c>
      <c r="AD20" s="1">
        <f t="shared" si="1"/>
        <v>2.12E-2</v>
      </c>
      <c r="AE20" s="51">
        <f t="shared" si="2"/>
        <v>0.15</v>
      </c>
      <c r="AF20" s="1">
        <f t="shared" si="3"/>
        <v>147.16981132075472</v>
      </c>
      <c r="AG20" s="1">
        <f t="shared" si="4"/>
        <v>4.1282051282051278E-2</v>
      </c>
      <c r="AH20" s="1">
        <f t="shared" si="5"/>
        <v>7.5999999999999998E-2</v>
      </c>
      <c r="AI20" s="51">
        <f t="shared" si="6"/>
        <v>0.85866666666666669</v>
      </c>
    </row>
    <row r="21" spans="1:35" x14ac:dyDescent="0.25">
      <c r="A21" s="33">
        <v>42804</v>
      </c>
      <c r="B21" s="2" t="s">
        <v>94</v>
      </c>
      <c r="C21" s="3" t="s">
        <v>119</v>
      </c>
      <c r="D21" s="3" t="s">
        <v>67</v>
      </c>
      <c r="E21" s="22">
        <v>22</v>
      </c>
      <c r="F21" s="34" t="s">
        <v>8</v>
      </c>
      <c r="G21" s="5">
        <v>1</v>
      </c>
      <c r="H21" s="5"/>
      <c r="I21" s="5"/>
      <c r="J21" s="4"/>
      <c r="K21" s="3">
        <v>8</v>
      </c>
      <c r="L21" s="3">
        <v>11.5</v>
      </c>
      <c r="M21" t="s">
        <v>77</v>
      </c>
      <c r="N21" t="s">
        <v>76</v>
      </c>
      <c r="O21" s="3">
        <v>11.29</v>
      </c>
      <c r="P21" s="3">
        <v>7.7299999999999994E-2</v>
      </c>
      <c r="Q21" s="3">
        <v>0.74</v>
      </c>
      <c r="R21" s="3">
        <v>0.86</v>
      </c>
      <c r="S21" s="3">
        <v>0.8</v>
      </c>
      <c r="T21" s="37">
        <v>0.80000000000000016</v>
      </c>
      <c r="U21" s="4">
        <v>0.86</v>
      </c>
      <c r="AB21" s="1">
        <v>1</v>
      </c>
      <c r="AC21" s="1">
        <f t="shared" si="0"/>
        <v>11.29</v>
      </c>
      <c r="AD21" s="1">
        <f t="shared" si="1"/>
        <v>7.7299999999999994E-2</v>
      </c>
      <c r="AE21" s="51">
        <f t="shared" si="2"/>
        <v>0.86</v>
      </c>
      <c r="AF21" s="1">
        <f t="shared" si="3"/>
        <v>146.05433376455369</v>
      </c>
      <c r="AG21" s="1">
        <f t="shared" si="4"/>
        <v>6.9326837909654562E-2</v>
      </c>
      <c r="AH21" s="1">
        <f t="shared" si="5"/>
        <v>0.68800000000000017</v>
      </c>
      <c r="AI21" s="51">
        <f t="shared" si="6"/>
        <v>0.91011627906976744</v>
      </c>
    </row>
    <row r="22" spans="1:35" x14ac:dyDescent="0.25">
      <c r="A22" s="33">
        <v>42804</v>
      </c>
      <c r="B22" s="2" t="s">
        <v>94</v>
      </c>
      <c r="C22" s="3" t="s">
        <v>119</v>
      </c>
      <c r="D22" s="3" t="s">
        <v>67</v>
      </c>
      <c r="E22" s="22">
        <v>23</v>
      </c>
      <c r="F22" s="34" t="s">
        <v>8</v>
      </c>
      <c r="G22" s="5">
        <v>0</v>
      </c>
      <c r="H22" s="5"/>
      <c r="I22" s="5"/>
      <c r="J22" s="4"/>
      <c r="K22" s="3">
        <v>10</v>
      </c>
      <c r="L22" s="3">
        <v>18</v>
      </c>
      <c r="M22" t="s">
        <v>77</v>
      </c>
      <c r="N22" t="s">
        <v>76</v>
      </c>
      <c r="O22" s="3">
        <v>8.7159999999999993</v>
      </c>
      <c r="P22" s="3">
        <v>6.7599999999999993E-2</v>
      </c>
      <c r="Q22" s="3">
        <v>0.76</v>
      </c>
      <c r="R22" s="3">
        <v>1.08</v>
      </c>
      <c r="S22" s="3">
        <v>1.04</v>
      </c>
      <c r="T22" s="37">
        <v>0.96</v>
      </c>
      <c r="U22" s="4">
        <v>0.78</v>
      </c>
      <c r="AB22" s="1">
        <v>1</v>
      </c>
      <c r="AC22" s="1">
        <f t="shared" si="0"/>
        <v>8.7159999999999993</v>
      </c>
      <c r="AD22" s="1">
        <f t="shared" si="1"/>
        <v>6.7599999999999993E-2</v>
      </c>
      <c r="AE22" s="51">
        <f t="shared" si="2"/>
        <v>0.78</v>
      </c>
      <c r="AF22" s="1">
        <f t="shared" si="3"/>
        <v>128.93491124260356</v>
      </c>
      <c r="AG22" s="1">
        <f t="shared" si="4"/>
        <v>8.1734740706746217E-2</v>
      </c>
      <c r="AH22" s="1">
        <f t="shared" si="5"/>
        <v>0.74880000000000002</v>
      </c>
      <c r="AI22" s="51">
        <f t="shared" si="6"/>
        <v>0.91333333333333333</v>
      </c>
    </row>
    <row r="23" spans="1:35" x14ac:dyDescent="0.25">
      <c r="A23" s="33">
        <v>42804</v>
      </c>
      <c r="B23" s="2" t="s">
        <v>94</v>
      </c>
      <c r="C23" s="3" t="s">
        <v>119</v>
      </c>
      <c r="D23" s="3" t="s">
        <v>67</v>
      </c>
      <c r="E23" s="22">
        <v>24</v>
      </c>
      <c r="F23" s="34" t="s">
        <v>8</v>
      </c>
      <c r="G23" s="5">
        <v>1</v>
      </c>
      <c r="H23" s="5"/>
      <c r="I23" s="5"/>
      <c r="J23" s="4"/>
      <c r="K23" s="3">
        <v>19</v>
      </c>
      <c r="L23" s="3">
        <v>15</v>
      </c>
      <c r="M23" t="s">
        <v>77</v>
      </c>
      <c r="N23" t="s">
        <v>76</v>
      </c>
      <c r="O23" s="3">
        <v>12.523999999999999</v>
      </c>
      <c r="P23" s="3">
        <v>9.9099999999999994E-2</v>
      </c>
      <c r="Q23" s="3">
        <v>0.89</v>
      </c>
      <c r="R23" s="3">
        <v>1.1299999999999999</v>
      </c>
      <c r="S23" s="3">
        <v>1.41</v>
      </c>
      <c r="T23" s="37">
        <v>1.1433333333333333</v>
      </c>
      <c r="U23" s="4">
        <v>1.21</v>
      </c>
      <c r="AB23" s="1">
        <v>1</v>
      </c>
      <c r="AC23" s="1">
        <f t="shared" si="0"/>
        <v>12.523999999999999</v>
      </c>
      <c r="AD23" s="1">
        <f t="shared" si="1"/>
        <v>9.9099999999999994E-2</v>
      </c>
      <c r="AE23" s="51">
        <f t="shared" si="2"/>
        <v>1.21</v>
      </c>
      <c r="AF23" s="1">
        <f t="shared" si="3"/>
        <v>126.3773965691221</v>
      </c>
      <c r="AG23" s="1">
        <f t="shared" si="4"/>
        <v>8.8701692749920152E-2</v>
      </c>
      <c r="AH23" s="1">
        <f t="shared" si="5"/>
        <v>1.3834333333333333</v>
      </c>
      <c r="AI23" s="51">
        <f t="shared" si="6"/>
        <v>0.91809917355371895</v>
      </c>
    </row>
    <row r="24" spans="1:35" x14ac:dyDescent="0.25">
      <c r="A24" s="33">
        <v>42804</v>
      </c>
      <c r="B24" s="2" t="s">
        <v>94</v>
      </c>
      <c r="C24" s="3" t="s">
        <v>119</v>
      </c>
      <c r="D24" s="3" t="s">
        <v>67</v>
      </c>
      <c r="E24" s="22">
        <v>25</v>
      </c>
      <c r="F24" s="34" t="s">
        <v>11</v>
      </c>
      <c r="G24" s="5">
        <v>1</v>
      </c>
      <c r="H24" s="5"/>
      <c r="I24" s="5"/>
      <c r="J24" s="4"/>
      <c r="K24" s="3">
        <v>4</v>
      </c>
      <c r="L24" s="3">
        <v>8.4</v>
      </c>
      <c r="M24" t="s">
        <v>77</v>
      </c>
      <c r="N24" t="s">
        <v>76</v>
      </c>
      <c r="O24" s="3">
        <v>3.4020000000000001</v>
      </c>
      <c r="P24" s="3">
        <v>2.1299999999999999E-2</v>
      </c>
      <c r="Q24" s="3">
        <v>0.39</v>
      </c>
      <c r="R24" s="3">
        <v>0.5</v>
      </c>
      <c r="S24" s="3">
        <v>0.56999999999999995</v>
      </c>
      <c r="T24" s="37">
        <v>0.48666666666666664</v>
      </c>
      <c r="U24" s="4">
        <v>0.15</v>
      </c>
      <c r="AB24" s="1">
        <v>1</v>
      </c>
      <c r="AC24" s="1">
        <f t="shared" si="0"/>
        <v>3.4020000000000001</v>
      </c>
      <c r="AD24" s="1">
        <f t="shared" si="1"/>
        <v>2.1299999999999999E-2</v>
      </c>
      <c r="AE24" s="51">
        <f t="shared" si="2"/>
        <v>0.15</v>
      </c>
      <c r="AF24" s="1">
        <f t="shared" si="3"/>
        <v>159.71830985915494</v>
      </c>
      <c r="AG24" s="1">
        <f t="shared" si="4"/>
        <v>3.7830687830687826E-2</v>
      </c>
      <c r="AH24" s="1">
        <f t="shared" si="5"/>
        <v>7.2999999999999995E-2</v>
      </c>
      <c r="AI24" s="51">
        <f t="shared" si="6"/>
        <v>0.85799999999999998</v>
      </c>
    </row>
    <row r="25" spans="1:35" x14ac:dyDescent="0.25">
      <c r="A25" s="33">
        <v>42804</v>
      </c>
      <c r="B25" s="2" t="s">
        <v>94</v>
      </c>
      <c r="C25" s="3" t="s">
        <v>119</v>
      </c>
      <c r="D25" s="3" t="s">
        <v>67</v>
      </c>
      <c r="E25" s="22">
        <v>26</v>
      </c>
      <c r="F25" s="34" t="s">
        <v>11</v>
      </c>
      <c r="G25" s="5">
        <v>1</v>
      </c>
      <c r="H25" s="5"/>
      <c r="I25" s="5"/>
      <c r="J25" s="4"/>
      <c r="K25" s="3">
        <v>2</v>
      </c>
      <c r="L25" s="3">
        <v>7.3</v>
      </c>
      <c r="M25" t="s">
        <v>77</v>
      </c>
      <c r="N25" t="s">
        <v>76</v>
      </c>
      <c r="O25" s="3">
        <v>2.5739999999999998</v>
      </c>
      <c r="P25" s="3">
        <v>1.4800000000000001E-2</v>
      </c>
      <c r="Q25" s="3">
        <v>0.4</v>
      </c>
      <c r="R25" s="3">
        <v>0.55000000000000004</v>
      </c>
      <c r="S25" s="3">
        <v>0.54</v>
      </c>
      <c r="T25" s="37">
        <v>0.49666666666666676</v>
      </c>
      <c r="U25" s="4">
        <v>0.12</v>
      </c>
      <c r="AB25" s="1">
        <v>1</v>
      </c>
      <c r="AC25" s="1">
        <f t="shared" si="0"/>
        <v>2.5739999999999998</v>
      </c>
      <c r="AD25" s="1">
        <f t="shared" si="1"/>
        <v>1.4800000000000001E-2</v>
      </c>
      <c r="AE25" s="51">
        <f t="shared" si="2"/>
        <v>0.12</v>
      </c>
      <c r="AF25" s="1">
        <f t="shared" si="3"/>
        <v>173.91891891891891</v>
      </c>
      <c r="AG25" s="1">
        <f t="shared" si="4"/>
        <v>4.0870240870240868E-2</v>
      </c>
      <c r="AH25" s="1">
        <f t="shared" si="5"/>
        <v>5.9600000000000007E-2</v>
      </c>
      <c r="AI25" s="51">
        <f t="shared" si="6"/>
        <v>0.87666666666666671</v>
      </c>
    </row>
    <row r="26" spans="1:35" x14ac:dyDescent="0.25">
      <c r="A26" s="33">
        <v>42804</v>
      </c>
      <c r="B26" s="2" t="s">
        <v>94</v>
      </c>
      <c r="C26" s="3" t="s">
        <v>119</v>
      </c>
      <c r="D26" s="3" t="s">
        <v>67</v>
      </c>
      <c r="E26" s="22">
        <v>27</v>
      </c>
      <c r="F26" s="34" t="s">
        <v>11</v>
      </c>
      <c r="G26" s="5">
        <v>1</v>
      </c>
      <c r="H26" s="5"/>
      <c r="I26" s="5"/>
      <c r="J26" s="4"/>
      <c r="K26" s="3">
        <v>7</v>
      </c>
      <c r="L26" s="3">
        <v>12.3</v>
      </c>
      <c r="M26" t="s">
        <v>77</v>
      </c>
      <c r="N26" t="s">
        <v>76</v>
      </c>
      <c r="O26" s="3">
        <v>2.0939999999999999</v>
      </c>
      <c r="P26" s="3">
        <v>1.11E-2</v>
      </c>
      <c r="Q26" s="3">
        <v>0.28999999999999998</v>
      </c>
      <c r="R26" s="3">
        <v>0.41</v>
      </c>
      <c r="S26" s="3">
        <v>0.41</v>
      </c>
      <c r="T26" s="37">
        <v>0.36999999999999994</v>
      </c>
      <c r="U26" s="4">
        <v>7.0000000000000007E-2</v>
      </c>
      <c r="AB26" s="1">
        <v>1</v>
      </c>
      <c r="AC26" s="1">
        <f t="shared" si="0"/>
        <v>2.0939999999999999</v>
      </c>
      <c r="AD26" s="1">
        <f t="shared" si="1"/>
        <v>1.11E-2</v>
      </c>
      <c r="AE26" s="51">
        <f t="shared" si="2"/>
        <v>7.0000000000000007E-2</v>
      </c>
      <c r="AF26" s="1">
        <f t="shared" si="3"/>
        <v>188.64864864864862</v>
      </c>
      <c r="AG26" s="1">
        <f t="shared" si="4"/>
        <v>2.8127984718242603E-2</v>
      </c>
      <c r="AH26" s="1">
        <f t="shared" si="5"/>
        <v>2.5899999999999999E-2</v>
      </c>
      <c r="AI26" s="51">
        <f t="shared" si="6"/>
        <v>0.84142857142857141</v>
      </c>
    </row>
    <row r="27" spans="1:35" x14ac:dyDescent="0.25">
      <c r="A27" s="33">
        <v>42804</v>
      </c>
      <c r="B27" s="2" t="s">
        <v>94</v>
      </c>
      <c r="C27" s="3" t="s">
        <v>119</v>
      </c>
      <c r="D27" s="3" t="s">
        <v>67</v>
      </c>
      <c r="E27" s="22">
        <v>28</v>
      </c>
      <c r="F27" s="34" t="s">
        <v>6</v>
      </c>
      <c r="G27" s="5">
        <v>0</v>
      </c>
      <c r="H27" s="5"/>
      <c r="I27" s="5"/>
      <c r="J27" s="4"/>
      <c r="K27" s="3">
        <v>12</v>
      </c>
      <c r="L27" s="3">
        <v>8</v>
      </c>
      <c r="M27" t="s">
        <v>77</v>
      </c>
      <c r="N27" t="s">
        <v>76</v>
      </c>
      <c r="O27" s="3">
        <v>2.419</v>
      </c>
      <c r="P27" s="3">
        <v>2.07E-2</v>
      </c>
      <c r="Q27" s="3">
        <v>0.53</v>
      </c>
      <c r="R27" s="3">
        <v>0.94</v>
      </c>
      <c r="S27" s="3">
        <v>1.03</v>
      </c>
      <c r="T27" s="37">
        <v>0.83333333333333337</v>
      </c>
      <c r="U27" s="4">
        <v>0.18</v>
      </c>
      <c r="AB27" s="1">
        <v>1</v>
      </c>
      <c r="AC27" s="1">
        <f t="shared" si="0"/>
        <v>2.419</v>
      </c>
      <c r="AD27" s="1">
        <f t="shared" si="1"/>
        <v>2.07E-2</v>
      </c>
      <c r="AE27" s="51">
        <f t="shared" si="2"/>
        <v>0.18</v>
      </c>
      <c r="AF27" s="1">
        <f t="shared" si="3"/>
        <v>116.85990338164251</v>
      </c>
      <c r="AG27" s="1">
        <f t="shared" si="4"/>
        <v>6.5853658536585369E-2</v>
      </c>
      <c r="AH27" s="1">
        <f t="shared" si="5"/>
        <v>0.15</v>
      </c>
      <c r="AI27" s="51">
        <f t="shared" si="6"/>
        <v>0.88500000000000001</v>
      </c>
    </row>
    <row r="28" spans="1:35" x14ac:dyDescent="0.25">
      <c r="A28" s="33">
        <v>42804</v>
      </c>
      <c r="B28" s="2" t="s">
        <v>94</v>
      </c>
      <c r="C28" s="3" t="s">
        <v>119</v>
      </c>
      <c r="D28" s="3" t="s">
        <v>67</v>
      </c>
      <c r="E28" s="22">
        <v>29</v>
      </c>
      <c r="F28" s="34" t="s">
        <v>6</v>
      </c>
      <c r="G28" s="5">
        <v>1</v>
      </c>
      <c r="H28" s="5"/>
      <c r="I28" s="5"/>
      <c r="J28" s="4"/>
      <c r="K28" s="3">
        <v>13</v>
      </c>
      <c r="L28" s="3">
        <v>7</v>
      </c>
      <c r="M28" t="s">
        <v>77</v>
      </c>
      <c r="N28" t="s">
        <v>76</v>
      </c>
      <c r="O28" s="3">
        <v>1.6919999999999999</v>
      </c>
      <c r="P28" s="3">
        <v>1.23E-2</v>
      </c>
      <c r="Q28" s="3">
        <v>0.64</v>
      </c>
      <c r="R28" s="3">
        <v>0.85</v>
      </c>
      <c r="S28" s="3">
        <v>0.85</v>
      </c>
      <c r="T28" s="37">
        <v>0.77999999999999992</v>
      </c>
      <c r="U28" s="4">
        <v>0.11</v>
      </c>
      <c r="AB28" s="1">
        <v>1</v>
      </c>
      <c r="AC28" s="1">
        <f t="shared" si="0"/>
        <v>1.6919999999999999</v>
      </c>
      <c r="AD28" s="1">
        <f t="shared" si="1"/>
        <v>1.23E-2</v>
      </c>
      <c r="AE28" s="51">
        <f t="shared" si="2"/>
        <v>0.11</v>
      </c>
      <c r="AF28" s="1">
        <f t="shared" si="3"/>
        <v>137.5609756097561</v>
      </c>
      <c r="AG28" s="1">
        <f t="shared" si="4"/>
        <v>5.7742316784869976E-2</v>
      </c>
      <c r="AH28" s="1">
        <f t="shared" si="5"/>
        <v>8.5799999999999987E-2</v>
      </c>
      <c r="AI28" s="51">
        <f t="shared" si="6"/>
        <v>0.88818181818181818</v>
      </c>
    </row>
    <row r="29" spans="1:35" x14ac:dyDescent="0.25">
      <c r="A29" s="33">
        <v>42804</v>
      </c>
      <c r="B29" s="2" t="s">
        <v>94</v>
      </c>
      <c r="C29" s="3" t="s">
        <v>119</v>
      </c>
      <c r="D29" s="3" t="s">
        <v>67</v>
      </c>
      <c r="E29" s="22">
        <v>30</v>
      </c>
      <c r="F29" s="34" t="s">
        <v>6</v>
      </c>
      <c r="G29" s="5">
        <v>1</v>
      </c>
      <c r="H29" s="5"/>
      <c r="I29" s="5"/>
      <c r="J29" s="4"/>
      <c r="K29" s="3">
        <v>10</v>
      </c>
      <c r="L29" s="3">
        <v>8.5</v>
      </c>
      <c r="M29" t="s">
        <v>77</v>
      </c>
      <c r="N29" t="s">
        <v>76</v>
      </c>
      <c r="O29" s="3">
        <v>2.35</v>
      </c>
      <c r="P29" s="3">
        <v>2.0899999999999998E-2</v>
      </c>
      <c r="Q29" s="3">
        <v>0.47</v>
      </c>
      <c r="R29" s="3">
        <v>0.75</v>
      </c>
      <c r="S29" s="3">
        <v>0.86</v>
      </c>
      <c r="T29" s="37">
        <v>0.69333333333333336</v>
      </c>
      <c r="U29" s="4">
        <v>0.16</v>
      </c>
      <c r="AB29" s="1">
        <v>1</v>
      </c>
      <c r="AC29" s="1">
        <f t="shared" si="0"/>
        <v>2.35</v>
      </c>
      <c r="AD29" s="1">
        <f t="shared" si="1"/>
        <v>2.0899999999999998E-2</v>
      </c>
      <c r="AE29" s="51">
        <f t="shared" si="2"/>
        <v>0.16</v>
      </c>
      <c r="AF29" s="1">
        <f t="shared" si="3"/>
        <v>112.44019138755982</v>
      </c>
      <c r="AG29" s="1">
        <f t="shared" si="4"/>
        <v>5.9191489361702126E-2</v>
      </c>
      <c r="AH29" s="1">
        <f t="shared" si="5"/>
        <v>0.11093333333333334</v>
      </c>
      <c r="AI29" s="51">
        <f t="shared" si="6"/>
        <v>0.86937500000000001</v>
      </c>
    </row>
    <row r="30" spans="1:35" x14ac:dyDescent="0.25">
      <c r="A30" s="33">
        <v>42804</v>
      </c>
      <c r="B30" s="2" t="s">
        <v>94</v>
      </c>
      <c r="C30" s="3" t="s">
        <v>119</v>
      </c>
      <c r="D30" s="3" t="s">
        <v>66</v>
      </c>
      <c r="E30" s="22">
        <v>35</v>
      </c>
      <c r="F30" s="34" t="s">
        <v>12</v>
      </c>
      <c r="G30" s="5">
        <v>1</v>
      </c>
      <c r="H30" s="5"/>
      <c r="I30" s="5"/>
      <c r="J30" s="4"/>
      <c r="K30" s="3">
        <v>4</v>
      </c>
      <c r="L30" s="3">
        <v>18</v>
      </c>
      <c r="M30" t="s">
        <v>73</v>
      </c>
      <c r="N30" t="s">
        <v>74</v>
      </c>
      <c r="O30" s="3">
        <v>0.85899999999999999</v>
      </c>
      <c r="P30" s="3">
        <v>1.3599999999999999E-2</v>
      </c>
      <c r="Q30" s="3">
        <v>0.75</v>
      </c>
      <c r="R30" s="3">
        <v>1.64</v>
      </c>
      <c r="S30" s="3">
        <v>1.36</v>
      </c>
      <c r="T30" s="37">
        <v>1.25</v>
      </c>
      <c r="U30" s="4">
        <v>0.09</v>
      </c>
      <c r="AB30" s="1">
        <v>1</v>
      </c>
      <c r="AC30" s="1">
        <f t="shared" si="0"/>
        <v>0.85899999999999999</v>
      </c>
      <c r="AD30" s="1">
        <f t="shared" si="1"/>
        <v>1.3599999999999999E-2</v>
      </c>
      <c r="AE30" s="51">
        <f t="shared" si="2"/>
        <v>0.09</v>
      </c>
      <c r="AF30" s="1">
        <f t="shared" si="3"/>
        <v>63.161764705882355</v>
      </c>
      <c r="AG30" s="1">
        <f t="shared" si="4"/>
        <v>8.8940628637951102E-2</v>
      </c>
      <c r="AH30" s="1">
        <f t="shared" si="5"/>
        <v>0.11249999999999999</v>
      </c>
      <c r="AI30" s="51">
        <f t="shared" si="6"/>
        <v>0.84888888888888892</v>
      </c>
    </row>
    <row r="31" spans="1:35" x14ac:dyDescent="0.25">
      <c r="A31" s="33">
        <v>42804</v>
      </c>
      <c r="B31" s="2" t="s">
        <v>94</v>
      </c>
      <c r="C31" s="3" t="s">
        <v>120</v>
      </c>
      <c r="D31" s="3" t="s">
        <v>7</v>
      </c>
      <c r="E31" s="22">
        <v>36</v>
      </c>
      <c r="F31" s="34" t="s">
        <v>6</v>
      </c>
      <c r="G31" s="5">
        <v>0</v>
      </c>
      <c r="H31" s="5"/>
      <c r="I31" s="5"/>
      <c r="J31" s="4"/>
      <c r="K31" s="3">
        <v>8</v>
      </c>
      <c r="L31" s="3">
        <v>8.1999999999999993</v>
      </c>
      <c r="M31" t="s">
        <v>77</v>
      </c>
      <c r="N31" t="s">
        <v>76</v>
      </c>
      <c r="O31" s="10">
        <v>2.4039999999999999</v>
      </c>
      <c r="P31" s="1">
        <v>2.0929999999999997E-2</v>
      </c>
      <c r="Q31" s="10">
        <v>0.62</v>
      </c>
      <c r="R31" s="10">
        <v>0.79</v>
      </c>
      <c r="S31" s="10">
        <v>1.34E-2</v>
      </c>
      <c r="T31" s="37">
        <v>0.47446666666666676</v>
      </c>
      <c r="U31" s="53">
        <v>0.17811555799999998</v>
      </c>
      <c r="AB31" s="1">
        <v>1</v>
      </c>
      <c r="AC31" s="1">
        <f t="shared" si="0"/>
        <v>2.4039999999999999</v>
      </c>
      <c r="AD31" s="49">
        <f>P31/AB31</f>
        <v>2.0929999999999997E-2</v>
      </c>
      <c r="AE31" s="52">
        <f>U31/AB31</f>
        <v>0.17811555799999998</v>
      </c>
      <c r="AF31" s="1">
        <f t="shared" si="3"/>
        <v>114.85905398948879</v>
      </c>
      <c r="AG31" s="1">
        <f t="shared" si="4"/>
        <v>6.5385007487520796E-2</v>
      </c>
      <c r="AH31" s="1">
        <f t="shared" si="5"/>
        <v>8.4509895085733339E-2</v>
      </c>
      <c r="AI31" s="51">
        <f t="shared" si="6"/>
        <v>0.88249201678384548</v>
      </c>
    </row>
    <row r="32" spans="1:35" x14ac:dyDescent="0.25">
      <c r="A32" s="33">
        <v>42804</v>
      </c>
      <c r="B32" s="2" t="s">
        <v>94</v>
      </c>
      <c r="C32" s="3" t="s">
        <v>120</v>
      </c>
      <c r="D32" s="3" t="s">
        <v>7</v>
      </c>
      <c r="E32" s="22">
        <v>37</v>
      </c>
      <c r="F32" s="34" t="s">
        <v>6</v>
      </c>
      <c r="G32" s="5">
        <v>0</v>
      </c>
      <c r="H32" s="5"/>
      <c r="I32" s="5"/>
      <c r="J32" s="4"/>
      <c r="K32" s="3">
        <v>6</v>
      </c>
      <c r="L32" s="3">
        <v>5.2</v>
      </c>
      <c r="M32" t="s">
        <v>77</v>
      </c>
      <c r="N32" t="s">
        <v>76</v>
      </c>
      <c r="O32" s="10">
        <v>1.091</v>
      </c>
      <c r="P32" s="1">
        <v>1.1082499999999999E-2</v>
      </c>
      <c r="Q32" s="10">
        <v>0.57999999999999996</v>
      </c>
      <c r="R32" s="10">
        <v>0.41</v>
      </c>
      <c r="S32" s="10">
        <v>4.5999999999999999E-3</v>
      </c>
      <c r="T32" s="37">
        <v>0.33153333333333335</v>
      </c>
      <c r="U32" s="53">
        <v>0.10819239949999999</v>
      </c>
      <c r="AB32" s="1">
        <v>1</v>
      </c>
      <c r="AC32" s="1">
        <f t="shared" si="0"/>
        <v>1.091</v>
      </c>
      <c r="AD32" s="49">
        <f>P32/AB32</f>
        <v>1.1082499999999999E-2</v>
      </c>
      <c r="AE32" s="52">
        <f>U32/AB32</f>
        <v>0.10819239949999999</v>
      </c>
      <c r="AF32" s="1">
        <f t="shared" ref="AF32:AF33" si="7">AC32/AD32</f>
        <v>98.4434919918791</v>
      </c>
      <c r="AG32" s="1">
        <f t="shared" ref="AG32:AG33" si="8">(AE32-AD32)/AC32</f>
        <v>8.9009990375802012E-2</v>
      </c>
      <c r="AH32" s="1">
        <f t="shared" ref="AH32:AH33" si="9">T32*AE32</f>
        <v>3.5869386847566666E-2</v>
      </c>
      <c r="AI32" s="51">
        <f t="shared" si="6"/>
        <v>0.89756674173771334</v>
      </c>
    </row>
    <row r="33" spans="1:35" x14ac:dyDescent="0.25">
      <c r="A33" s="33">
        <v>42804</v>
      </c>
      <c r="B33" s="2" t="s">
        <v>94</v>
      </c>
      <c r="C33" s="3" t="s">
        <v>120</v>
      </c>
      <c r="D33" s="3" t="s">
        <v>7</v>
      </c>
      <c r="E33" s="22">
        <v>39</v>
      </c>
      <c r="F33" s="34" t="s">
        <v>6</v>
      </c>
      <c r="G33" s="5">
        <v>0</v>
      </c>
      <c r="H33" s="5"/>
      <c r="I33" s="5"/>
      <c r="J33" s="4"/>
      <c r="K33" s="3">
        <v>5</v>
      </c>
      <c r="L33" s="3">
        <v>8</v>
      </c>
      <c r="M33" t="s">
        <v>77</v>
      </c>
      <c r="N33" t="s">
        <v>76</v>
      </c>
      <c r="O33" s="10">
        <v>2.2269999999999999</v>
      </c>
      <c r="P33" s="1">
        <v>1.9602499999999998E-2</v>
      </c>
      <c r="Q33" s="10">
        <v>0.52</v>
      </c>
      <c r="R33" s="10">
        <v>0.55000000000000004</v>
      </c>
      <c r="S33" s="10">
        <v>1.2200000000000001E-2</v>
      </c>
      <c r="T33" s="37">
        <v>0.36073333333333335</v>
      </c>
      <c r="U33" s="53">
        <v>0.1686895115</v>
      </c>
      <c r="AB33" s="1">
        <v>1</v>
      </c>
      <c r="AC33" s="1">
        <f t="shared" si="0"/>
        <v>2.2269999999999999</v>
      </c>
      <c r="AD33" s="49">
        <f>P33/AB33</f>
        <v>1.9602499999999998E-2</v>
      </c>
      <c r="AE33" s="52">
        <f>U33/AB33</f>
        <v>0.1686895115</v>
      </c>
      <c r="AF33" s="1">
        <f t="shared" si="7"/>
        <v>113.60795816860094</v>
      </c>
      <c r="AG33" s="1">
        <f t="shared" si="8"/>
        <v>6.6945222945666821E-2</v>
      </c>
      <c r="AH33" s="1">
        <f t="shared" si="9"/>
        <v>6.0851929781766671E-2</v>
      </c>
      <c r="AI33" s="51">
        <f t="shared" si="6"/>
        <v>0.88379538344919562</v>
      </c>
    </row>
    <row r="34" spans="1:35" x14ac:dyDescent="0.25">
      <c r="A34" s="33">
        <v>42804</v>
      </c>
      <c r="B34" s="2" t="s">
        <v>94</v>
      </c>
      <c r="C34" s="3" t="s">
        <v>120</v>
      </c>
      <c r="D34" s="3" t="s">
        <v>7</v>
      </c>
      <c r="E34" s="22">
        <v>40</v>
      </c>
      <c r="F34" s="34" t="s">
        <v>13</v>
      </c>
      <c r="G34" s="5">
        <v>1</v>
      </c>
      <c r="H34" s="5"/>
      <c r="I34" s="5"/>
      <c r="J34" s="4"/>
      <c r="K34" s="3">
        <v>4</v>
      </c>
      <c r="L34" s="3">
        <v>6.8</v>
      </c>
      <c r="M34" t="s">
        <v>77</v>
      </c>
      <c r="N34" t="s">
        <v>76</v>
      </c>
      <c r="O34" s="10">
        <v>2.31</v>
      </c>
      <c r="P34" s="56">
        <v>1.2101000000000002E-2</v>
      </c>
      <c r="Q34" s="10">
        <v>0.76</v>
      </c>
      <c r="R34" s="10">
        <v>0.56999999999999995</v>
      </c>
      <c r="S34" s="10">
        <v>9.7000000000000003E-3</v>
      </c>
      <c r="T34" s="37">
        <v>0.44656666666666672</v>
      </c>
      <c r="U34" s="57">
        <v>9.2461293400000019E-2</v>
      </c>
      <c r="AB34" s="1">
        <v>1</v>
      </c>
      <c r="AC34" s="1">
        <f t="shared" si="0"/>
        <v>2.31</v>
      </c>
      <c r="AD34" s="49">
        <f t="shared" si="1"/>
        <v>1.2101000000000002E-2</v>
      </c>
      <c r="AE34" s="52">
        <f t="shared" si="2"/>
        <v>9.2461293400000019E-2</v>
      </c>
      <c r="AF34" s="1">
        <f t="shared" si="3"/>
        <v>190.89331460209897</v>
      </c>
      <c r="AG34" s="1">
        <f t="shared" si="4"/>
        <v>3.4788005800865808E-2</v>
      </c>
      <c r="AH34" s="1">
        <f t="shared" si="5"/>
        <v>4.1290131589326678E-2</v>
      </c>
      <c r="AI34" s="51">
        <f t="shared" si="6"/>
        <v>0.86912361318968956</v>
      </c>
    </row>
    <row r="35" spans="1:35" x14ac:dyDescent="0.25">
      <c r="A35" s="33">
        <v>42804</v>
      </c>
      <c r="B35" s="2" t="s">
        <v>94</v>
      </c>
      <c r="C35" s="3" t="s">
        <v>120</v>
      </c>
      <c r="D35" s="3" t="s">
        <v>7</v>
      </c>
      <c r="E35" s="22">
        <v>41</v>
      </c>
      <c r="F35" s="34" t="s">
        <v>11</v>
      </c>
      <c r="G35" s="5">
        <v>1</v>
      </c>
      <c r="H35" s="5"/>
      <c r="I35" s="5"/>
      <c r="J35" s="4"/>
      <c r="K35" s="3">
        <v>2</v>
      </c>
      <c r="L35" s="3">
        <v>8.1999999999999993</v>
      </c>
      <c r="M35" t="s">
        <v>77</v>
      </c>
      <c r="N35" t="s">
        <v>76</v>
      </c>
      <c r="O35" s="10">
        <v>3.7269999999999999</v>
      </c>
      <c r="P35" s="54">
        <v>1.85712E-2</v>
      </c>
      <c r="Q35" s="10">
        <v>0.46</v>
      </c>
      <c r="R35" s="10">
        <v>0.55000000000000004</v>
      </c>
      <c r="S35" s="10">
        <v>1.7899999999999999E-2</v>
      </c>
      <c r="T35" s="37">
        <v>0.34263333333333335</v>
      </c>
      <c r="U35" s="53">
        <v>0.13964886847999999</v>
      </c>
      <c r="AB35" s="1">
        <v>1</v>
      </c>
      <c r="AC35" s="1">
        <f t="shared" si="0"/>
        <v>3.7269999999999999</v>
      </c>
      <c r="AD35" s="49">
        <f>P35/AB35</f>
        <v>1.85712E-2</v>
      </c>
      <c r="AE35" s="52">
        <f>U35/AB35</f>
        <v>0.13964886847999999</v>
      </c>
      <c r="AF35" s="1">
        <f t="shared" si="3"/>
        <v>200.68708537951235</v>
      </c>
      <c r="AG35" s="1">
        <f t="shared" si="4"/>
        <v>3.2486629589482161E-2</v>
      </c>
      <c r="AH35" s="1">
        <f t="shared" si="5"/>
        <v>4.7848357303530667E-2</v>
      </c>
      <c r="AI35" s="51">
        <f t="shared" si="6"/>
        <v>0.86701503419156101</v>
      </c>
    </row>
    <row r="36" spans="1:35" x14ac:dyDescent="0.25">
      <c r="A36" s="33">
        <v>42804</v>
      </c>
      <c r="B36" s="2" t="s">
        <v>94</v>
      </c>
      <c r="C36" s="3" t="s">
        <v>120</v>
      </c>
      <c r="D36" s="3" t="s">
        <v>7</v>
      </c>
      <c r="E36" s="22">
        <v>42</v>
      </c>
      <c r="F36" s="34" t="s">
        <v>11</v>
      </c>
      <c r="G36" s="5">
        <v>1</v>
      </c>
      <c r="H36" s="5"/>
      <c r="I36" s="5"/>
      <c r="J36" s="4"/>
      <c r="K36" s="3">
        <v>3</v>
      </c>
      <c r="L36" s="3">
        <v>10.7</v>
      </c>
      <c r="M36" t="s">
        <v>77</v>
      </c>
      <c r="N36" t="s">
        <v>76</v>
      </c>
      <c r="O36" s="10">
        <v>2.484</v>
      </c>
      <c r="P36" s="54">
        <v>1.16104E-2</v>
      </c>
      <c r="Q36" s="10">
        <v>0.37</v>
      </c>
      <c r="R36" s="10">
        <v>0.41</v>
      </c>
      <c r="S36" s="10">
        <v>9.1000000000000004E-3</v>
      </c>
      <c r="T36" s="37">
        <v>0.26303333333333334</v>
      </c>
      <c r="U36" s="53">
        <v>9.6489124159999995E-2</v>
      </c>
      <c r="AB36" s="1">
        <v>1</v>
      </c>
      <c r="AC36" s="1">
        <f t="shared" si="0"/>
        <v>2.484</v>
      </c>
      <c r="AD36" s="49">
        <f t="shared" ref="AD36:AD37" si="10">P36/AB36</f>
        <v>1.16104E-2</v>
      </c>
      <c r="AE36" s="52">
        <f t="shared" ref="AE36:AE37" si="11">U36/AB36</f>
        <v>9.6489124159999995E-2</v>
      </c>
      <c r="AF36" s="1">
        <f t="shared" si="3"/>
        <v>213.94611727416799</v>
      </c>
      <c r="AG36" s="1">
        <f t="shared" si="4"/>
        <v>3.4170178808373593E-2</v>
      </c>
      <c r="AH36" s="1">
        <f t="shared" si="5"/>
        <v>2.5379855958218667E-2</v>
      </c>
      <c r="AI36" s="51">
        <f t="shared" si="6"/>
        <v>0.87967141269986626</v>
      </c>
    </row>
    <row r="37" spans="1:35" x14ac:dyDescent="0.25">
      <c r="A37" s="33">
        <v>42804</v>
      </c>
      <c r="B37" s="2" t="s">
        <v>94</v>
      </c>
      <c r="C37" s="3" t="s">
        <v>120</v>
      </c>
      <c r="D37" s="3" t="s">
        <v>7</v>
      </c>
      <c r="E37" s="22">
        <v>43</v>
      </c>
      <c r="F37" s="34" t="s">
        <v>11</v>
      </c>
      <c r="G37" s="5">
        <v>1</v>
      </c>
      <c r="H37" s="5"/>
      <c r="I37" s="5"/>
      <c r="J37" s="4"/>
      <c r="K37" s="3">
        <v>3</v>
      </c>
      <c r="L37" s="3">
        <v>6.9</v>
      </c>
      <c r="M37" t="s">
        <v>77</v>
      </c>
      <c r="N37" t="s">
        <v>76</v>
      </c>
      <c r="O37" s="10">
        <v>1.6719999999999999</v>
      </c>
      <c r="P37" s="54">
        <v>7.0632000000000004E-3</v>
      </c>
      <c r="Q37" s="10">
        <v>0.46</v>
      </c>
      <c r="R37" s="10">
        <v>0.38</v>
      </c>
      <c r="S37" s="10">
        <v>4.4000000000000003E-3</v>
      </c>
      <c r="T37" s="37">
        <v>0.2814666666666667</v>
      </c>
      <c r="U37" s="53">
        <v>6.829466528E-2</v>
      </c>
      <c r="AB37" s="1">
        <v>1</v>
      </c>
      <c r="AC37" s="1">
        <f t="shared" si="0"/>
        <v>1.6719999999999999</v>
      </c>
      <c r="AD37" s="49">
        <f t="shared" si="10"/>
        <v>7.0632000000000004E-3</v>
      </c>
      <c r="AE37" s="52">
        <f t="shared" si="11"/>
        <v>6.829466528E-2</v>
      </c>
      <c r="AF37" s="1">
        <f t="shared" si="3"/>
        <v>236.71990032846298</v>
      </c>
      <c r="AG37" s="1">
        <f t="shared" si="4"/>
        <v>3.6621689760765554E-2</v>
      </c>
      <c r="AH37" s="1">
        <f t="shared" si="5"/>
        <v>1.9222671787477337E-2</v>
      </c>
      <c r="AI37" s="51">
        <f t="shared" si="6"/>
        <v>0.89657757350384948</v>
      </c>
    </row>
    <row r="38" spans="1:35" x14ac:dyDescent="0.25">
      <c r="A38" s="33">
        <v>42804</v>
      </c>
      <c r="B38" s="2" t="s">
        <v>94</v>
      </c>
      <c r="C38" s="3" t="s">
        <v>120</v>
      </c>
      <c r="D38" s="3" t="s">
        <v>7</v>
      </c>
      <c r="E38" s="22">
        <v>45</v>
      </c>
      <c r="F38" s="34" t="s">
        <v>14</v>
      </c>
      <c r="G38" s="5">
        <v>1</v>
      </c>
      <c r="H38" s="5"/>
      <c r="I38" s="5"/>
      <c r="J38" s="4">
        <v>8</v>
      </c>
      <c r="K38" s="3">
        <v>1</v>
      </c>
      <c r="L38" s="3">
        <v>30.5</v>
      </c>
      <c r="M38" t="s">
        <v>75</v>
      </c>
      <c r="N38" t="s">
        <v>76</v>
      </c>
      <c r="O38" s="10">
        <v>28.891999999999999</v>
      </c>
      <c r="P38" s="10">
        <v>0.38</v>
      </c>
      <c r="Q38" s="10">
        <v>0.66</v>
      </c>
      <c r="R38" s="10">
        <v>0.83</v>
      </c>
      <c r="S38" s="10">
        <v>0.19220000000000001</v>
      </c>
      <c r="T38" s="37">
        <v>0.56073333333333331</v>
      </c>
      <c r="U38" s="31">
        <v>2.0142023999999998</v>
      </c>
      <c r="AB38" s="1">
        <v>1</v>
      </c>
      <c r="AC38" s="1">
        <f t="shared" si="0"/>
        <v>28.891999999999999</v>
      </c>
      <c r="AD38" s="1">
        <f t="shared" si="1"/>
        <v>0.38</v>
      </c>
      <c r="AE38" s="51">
        <f t="shared" si="2"/>
        <v>2.0142023999999998</v>
      </c>
      <c r="AF38" s="1">
        <f t="shared" si="3"/>
        <v>76.031578947368416</v>
      </c>
      <c r="AG38" s="1">
        <f t="shared" si="4"/>
        <v>5.6562453274262771E-2</v>
      </c>
      <c r="AH38" s="1">
        <f t="shared" si="5"/>
        <v>1.1294304257599999</v>
      </c>
      <c r="AI38" s="51">
        <f t="shared" si="6"/>
        <v>0.811339714419961</v>
      </c>
    </row>
    <row r="39" spans="1:35" x14ac:dyDescent="0.25">
      <c r="A39" s="33">
        <v>42804</v>
      </c>
      <c r="B39" s="2" t="s">
        <v>94</v>
      </c>
      <c r="C39" s="3" t="s">
        <v>120</v>
      </c>
      <c r="D39" s="3" t="s">
        <v>7</v>
      </c>
      <c r="E39" s="22">
        <v>46</v>
      </c>
      <c r="F39" s="34" t="s">
        <v>14</v>
      </c>
      <c r="G39" s="5">
        <v>1</v>
      </c>
      <c r="H39" s="5"/>
      <c r="I39" s="5"/>
      <c r="J39" s="4">
        <v>6</v>
      </c>
      <c r="K39" s="3">
        <v>1</v>
      </c>
      <c r="L39" s="3">
        <v>21.8</v>
      </c>
      <c r="M39" t="s">
        <v>75</v>
      </c>
      <c r="N39" t="s">
        <v>76</v>
      </c>
      <c r="O39" s="10">
        <v>14.18</v>
      </c>
      <c r="P39" s="10">
        <v>0.45</v>
      </c>
      <c r="Q39" s="10">
        <v>0.79</v>
      </c>
      <c r="R39" s="10">
        <v>0.98</v>
      </c>
      <c r="S39" s="10">
        <v>8.5199999999999998E-2</v>
      </c>
      <c r="T39" s="37">
        <v>0.61839999999999995</v>
      </c>
      <c r="U39" s="31">
        <v>0.95199599999999995</v>
      </c>
      <c r="AB39" s="1">
        <v>1</v>
      </c>
      <c r="AC39" s="1">
        <f t="shared" si="0"/>
        <v>14.18</v>
      </c>
      <c r="AD39" s="1">
        <f t="shared" si="1"/>
        <v>0.45</v>
      </c>
      <c r="AE39" s="51">
        <f t="shared" si="2"/>
        <v>0.95199599999999995</v>
      </c>
      <c r="AF39" s="1">
        <f t="shared" si="3"/>
        <v>31.511111111111109</v>
      </c>
      <c r="AG39" s="1">
        <f t="shared" si="4"/>
        <v>3.5401692524682643E-2</v>
      </c>
      <c r="AH39" s="1">
        <f t="shared" si="5"/>
        <v>0.58871432639999988</v>
      </c>
      <c r="AI39" s="51">
        <f t="shared" si="6"/>
        <v>0.52730893827284986</v>
      </c>
    </row>
    <row r="40" spans="1:35" x14ac:dyDescent="0.25">
      <c r="A40" s="33">
        <v>42804</v>
      </c>
      <c r="B40" s="2" t="s">
        <v>94</v>
      </c>
      <c r="C40" s="3" t="s">
        <v>120</v>
      </c>
      <c r="D40" s="3" t="s">
        <v>7</v>
      </c>
      <c r="E40" s="22">
        <v>47</v>
      </c>
      <c r="F40" s="34" t="s">
        <v>14</v>
      </c>
      <c r="G40" s="5">
        <v>1</v>
      </c>
      <c r="H40" s="5"/>
      <c r="I40" s="5"/>
      <c r="J40" s="4">
        <v>6</v>
      </c>
      <c r="K40" s="3">
        <v>1</v>
      </c>
      <c r="L40" s="3">
        <v>22.5</v>
      </c>
      <c r="M40" t="s">
        <v>75</v>
      </c>
      <c r="N40" t="s">
        <v>76</v>
      </c>
      <c r="O40" s="10">
        <v>14.323</v>
      </c>
      <c r="P40" s="10">
        <v>0.5</v>
      </c>
      <c r="Q40" s="10">
        <v>0.68</v>
      </c>
      <c r="R40" s="10">
        <v>0.76</v>
      </c>
      <c r="S40" s="10">
        <v>9.3600000000000003E-2</v>
      </c>
      <c r="T40" s="37">
        <v>0.51119999999999999</v>
      </c>
      <c r="U40" s="31">
        <v>0.96232060000000008</v>
      </c>
      <c r="AB40" s="1">
        <v>1</v>
      </c>
      <c r="AC40" s="1">
        <f t="shared" si="0"/>
        <v>14.323</v>
      </c>
      <c r="AD40" s="1">
        <f t="shared" si="1"/>
        <v>0.5</v>
      </c>
      <c r="AE40" s="51">
        <f t="shared" si="2"/>
        <v>0.96232060000000008</v>
      </c>
      <c r="AF40" s="1">
        <f t="shared" si="3"/>
        <v>28.646000000000001</v>
      </c>
      <c r="AG40" s="1">
        <f t="shared" si="4"/>
        <v>3.2278195908678357E-2</v>
      </c>
      <c r="AH40" s="1">
        <f t="shared" si="5"/>
        <v>0.49193829072</v>
      </c>
      <c r="AI40" s="51">
        <f t="shared" si="6"/>
        <v>0.48042263669716734</v>
      </c>
    </row>
    <row r="41" spans="1:35" x14ac:dyDescent="0.25">
      <c r="A41" s="33">
        <v>42804</v>
      </c>
      <c r="B41" s="2" t="s">
        <v>94</v>
      </c>
      <c r="C41" s="3" t="s">
        <v>120</v>
      </c>
      <c r="D41" s="3" t="s">
        <v>9</v>
      </c>
      <c r="E41" s="22">
        <v>48</v>
      </c>
      <c r="F41" s="34" t="s">
        <v>56</v>
      </c>
      <c r="G41" s="5">
        <v>0</v>
      </c>
      <c r="H41" s="5"/>
      <c r="I41" s="5"/>
      <c r="J41" s="4">
        <v>13</v>
      </c>
      <c r="K41" s="3">
        <v>5</v>
      </c>
      <c r="L41" s="3">
        <v>49</v>
      </c>
      <c r="M41" t="s">
        <v>79</v>
      </c>
      <c r="N41" t="s">
        <v>76</v>
      </c>
      <c r="O41" s="10">
        <v>92.906000000000006</v>
      </c>
      <c r="P41" s="10">
        <v>0.41</v>
      </c>
      <c r="Q41" s="10">
        <v>0.49</v>
      </c>
      <c r="R41" s="10">
        <v>0.92</v>
      </c>
      <c r="S41" s="10">
        <v>0.89890000000000003</v>
      </c>
      <c r="T41" s="37">
        <v>0.7696333333333335</v>
      </c>
      <c r="U41" s="32">
        <v>4.7013119999999997</v>
      </c>
      <c r="AB41" s="1">
        <v>1</v>
      </c>
      <c r="AC41" s="1">
        <f t="shared" si="0"/>
        <v>92.906000000000006</v>
      </c>
      <c r="AD41" s="1">
        <f t="shared" si="1"/>
        <v>0.41</v>
      </c>
      <c r="AE41" s="51">
        <f t="shared" si="2"/>
        <v>4.7013119999999997</v>
      </c>
      <c r="AF41" s="1">
        <f t="shared" si="3"/>
        <v>226.60000000000002</v>
      </c>
      <c r="AG41" s="1">
        <f t="shared" si="4"/>
        <v>4.6189826276020918E-2</v>
      </c>
      <c r="AH41" s="1">
        <f t="shared" si="5"/>
        <v>3.6182864256000005</v>
      </c>
      <c r="AI41" s="51">
        <f t="shared" si="6"/>
        <v>0.91279030194124533</v>
      </c>
    </row>
    <row r="42" spans="1:35" x14ac:dyDescent="0.25">
      <c r="A42" s="33">
        <v>42804</v>
      </c>
      <c r="B42" s="2" t="s">
        <v>94</v>
      </c>
      <c r="C42" s="3" t="s">
        <v>120</v>
      </c>
      <c r="D42" s="3" t="s">
        <v>7</v>
      </c>
      <c r="E42" s="22">
        <v>49</v>
      </c>
      <c r="F42" s="34" t="s">
        <v>12</v>
      </c>
      <c r="G42" s="5">
        <v>0</v>
      </c>
      <c r="H42" s="5"/>
      <c r="I42" s="5"/>
      <c r="J42" s="4">
        <v>13</v>
      </c>
      <c r="K42" s="3">
        <v>1</v>
      </c>
      <c r="L42" s="3">
        <v>23</v>
      </c>
      <c r="M42" t="s">
        <v>73</v>
      </c>
      <c r="N42" t="s">
        <v>74</v>
      </c>
      <c r="O42" s="10">
        <v>0.96499999999999997</v>
      </c>
      <c r="P42" s="53">
        <v>1.1823500000000001E-2</v>
      </c>
      <c r="Q42" s="10">
        <v>0.69</v>
      </c>
      <c r="R42" s="10">
        <v>0.64</v>
      </c>
      <c r="S42" s="10">
        <v>8.8999999999999999E-3</v>
      </c>
      <c r="T42" s="37">
        <v>0.44629999999999997</v>
      </c>
      <c r="U42" s="53">
        <v>7.5092487200000002E-2</v>
      </c>
      <c r="AB42" s="1">
        <v>1</v>
      </c>
      <c r="AC42" s="1">
        <f t="shared" si="0"/>
        <v>0.96499999999999997</v>
      </c>
      <c r="AD42" s="49">
        <f t="shared" si="1"/>
        <v>1.1823500000000001E-2</v>
      </c>
      <c r="AE42" s="52">
        <f t="shared" si="2"/>
        <v>7.5092487200000002E-2</v>
      </c>
      <c r="AF42" s="1">
        <f t="shared" si="3"/>
        <v>81.617118450543401</v>
      </c>
      <c r="AG42" s="1">
        <f t="shared" si="4"/>
        <v>6.5563717305699487E-2</v>
      </c>
      <c r="AH42" s="1">
        <f t="shared" si="5"/>
        <v>3.3513777037359999E-2</v>
      </c>
      <c r="AI42" s="51">
        <f t="shared" si="6"/>
        <v>0.84254749788072014</v>
      </c>
    </row>
    <row r="43" spans="1:35" x14ac:dyDescent="0.25">
      <c r="A43" s="33">
        <v>42804</v>
      </c>
      <c r="B43" s="2" t="s">
        <v>94</v>
      </c>
      <c r="C43" s="3" t="s">
        <v>120</v>
      </c>
      <c r="D43" s="3" t="s">
        <v>9</v>
      </c>
      <c r="E43" s="22">
        <v>50</v>
      </c>
      <c r="F43" s="34" t="s">
        <v>11</v>
      </c>
      <c r="G43" s="5">
        <v>1</v>
      </c>
      <c r="H43" s="5"/>
      <c r="I43" s="5"/>
      <c r="J43" s="4"/>
      <c r="K43" s="3">
        <v>3</v>
      </c>
      <c r="L43" s="3">
        <v>7.6</v>
      </c>
      <c r="M43" t="s">
        <v>77</v>
      </c>
      <c r="N43" t="s">
        <v>76</v>
      </c>
      <c r="O43" s="10">
        <v>2.4279999999999999</v>
      </c>
      <c r="P43" s="54">
        <v>1.1296799999999999E-2</v>
      </c>
      <c r="Q43" s="10">
        <v>0.36</v>
      </c>
      <c r="R43" s="10">
        <v>0.36</v>
      </c>
      <c r="S43" s="10">
        <v>1.0200000000000001E-2</v>
      </c>
      <c r="T43" s="37">
        <v>0.24339999999999998</v>
      </c>
      <c r="U43" s="53">
        <v>9.4544678719999997E-2</v>
      </c>
      <c r="AB43" s="1">
        <v>1</v>
      </c>
      <c r="AC43" s="1">
        <f t="shared" si="0"/>
        <v>2.4279999999999999</v>
      </c>
      <c r="AD43" s="49">
        <f t="shared" si="1"/>
        <v>1.1296799999999999E-2</v>
      </c>
      <c r="AE43" s="52">
        <f t="shared" si="2"/>
        <v>9.4544678719999997E-2</v>
      </c>
      <c r="AF43" s="1">
        <f t="shared" si="3"/>
        <v>214.92812123787269</v>
      </c>
      <c r="AG43" s="1">
        <f t="shared" si="4"/>
        <v>3.4286605733113679E-2</v>
      </c>
      <c r="AH43" s="1">
        <f t="shared" si="5"/>
        <v>2.3012174800447996E-2</v>
      </c>
      <c r="AI43" s="51">
        <f t="shared" si="6"/>
        <v>0.88051363489788592</v>
      </c>
    </row>
    <row r="44" spans="1:35" x14ac:dyDescent="0.25">
      <c r="A44" s="33">
        <v>42804</v>
      </c>
      <c r="B44" s="2" t="s">
        <v>94</v>
      </c>
      <c r="C44" s="3" t="s">
        <v>120</v>
      </c>
      <c r="D44" s="3" t="s">
        <v>9</v>
      </c>
      <c r="E44" s="22">
        <v>51</v>
      </c>
      <c r="F44" s="34" t="s">
        <v>11</v>
      </c>
      <c r="G44" s="5">
        <v>1</v>
      </c>
      <c r="H44" s="5"/>
      <c r="I44" s="5"/>
      <c r="J44" s="4"/>
      <c r="K44" s="3">
        <v>4</v>
      </c>
      <c r="L44" s="3">
        <v>10</v>
      </c>
      <c r="M44" t="s">
        <v>77</v>
      </c>
      <c r="N44" t="s">
        <v>76</v>
      </c>
      <c r="O44" s="10">
        <v>3.169</v>
      </c>
      <c r="P44" s="54">
        <v>1.5446399999999999E-2</v>
      </c>
      <c r="Q44" s="10">
        <v>0.46</v>
      </c>
      <c r="R44" s="10">
        <v>0.64</v>
      </c>
      <c r="S44" s="10">
        <v>2.2100000000000002E-2</v>
      </c>
      <c r="T44" s="37">
        <v>0.37403333333333338</v>
      </c>
      <c r="U44" s="53">
        <v>0.12027385856</v>
      </c>
      <c r="AB44" s="1">
        <v>1</v>
      </c>
      <c r="AC44" s="1">
        <f t="shared" si="0"/>
        <v>3.169</v>
      </c>
      <c r="AD44" s="49">
        <f t="shared" si="1"/>
        <v>1.5446399999999999E-2</v>
      </c>
      <c r="AE44" s="52">
        <f t="shared" si="2"/>
        <v>0.12027385856</v>
      </c>
      <c r="AF44" s="1">
        <f t="shared" si="3"/>
        <v>205.16107313030869</v>
      </c>
      <c r="AG44" s="1">
        <f t="shared" si="4"/>
        <v>3.3079033941306409E-2</v>
      </c>
      <c r="AH44" s="1">
        <f t="shared" si="5"/>
        <v>4.4986432230058673E-2</v>
      </c>
      <c r="AI44" s="51">
        <f t="shared" si="6"/>
        <v>0.87157309007181816</v>
      </c>
    </row>
    <row r="45" spans="1:35" x14ac:dyDescent="0.25">
      <c r="A45" s="33">
        <v>42804</v>
      </c>
      <c r="B45" s="2" t="s">
        <v>94</v>
      </c>
      <c r="C45" s="3" t="s">
        <v>120</v>
      </c>
      <c r="D45" s="3" t="s">
        <v>9</v>
      </c>
      <c r="E45" s="22">
        <v>53</v>
      </c>
      <c r="F45" s="34" t="s">
        <v>8</v>
      </c>
      <c r="G45" s="5">
        <v>0</v>
      </c>
      <c r="H45" s="5"/>
      <c r="I45" s="5"/>
      <c r="J45" s="4"/>
      <c r="K45" s="3">
        <v>8</v>
      </c>
      <c r="L45" s="3">
        <v>8</v>
      </c>
      <c r="M45" t="s">
        <v>77</v>
      </c>
      <c r="N45" t="s">
        <v>76</v>
      </c>
      <c r="O45" s="10">
        <v>6.3769999999999998</v>
      </c>
      <c r="P45" s="53">
        <v>5.79946E-2</v>
      </c>
      <c r="Q45" s="10">
        <v>0.85</v>
      </c>
      <c r="R45" s="10">
        <v>1.03</v>
      </c>
      <c r="S45" s="10">
        <v>5.0799999999999998E-2</v>
      </c>
      <c r="T45" s="37">
        <v>0.64359999999999995</v>
      </c>
      <c r="U45" s="53">
        <v>0.56177767140000001</v>
      </c>
      <c r="AB45" s="1">
        <v>1</v>
      </c>
      <c r="AC45" s="1">
        <f t="shared" si="0"/>
        <v>6.3769999999999998</v>
      </c>
      <c r="AD45" s="49">
        <f t="shared" si="1"/>
        <v>5.79946E-2</v>
      </c>
      <c r="AE45" s="52">
        <f t="shared" si="2"/>
        <v>0.56177767140000001</v>
      </c>
      <c r="AF45" s="1">
        <f t="shared" si="3"/>
        <v>109.95851337883182</v>
      </c>
      <c r="AG45" s="1">
        <f t="shared" si="4"/>
        <v>7.9000011196487377E-2</v>
      </c>
      <c r="AH45" s="1">
        <f t="shared" si="5"/>
        <v>0.36156010931304</v>
      </c>
      <c r="AI45" s="51">
        <f t="shared" si="6"/>
        <v>0.89676592190737614</v>
      </c>
    </row>
    <row r="46" spans="1:35" x14ac:dyDescent="0.25">
      <c r="A46" s="33">
        <v>42804</v>
      </c>
      <c r="B46" s="2" t="s">
        <v>94</v>
      </c>
      <c r="C46" s="3" t="s">
        <v>120</v>
      </c>
      <c r="D46" s="3" t="s">
        <v>9</v>
      </c>
      <c r="E46" s="22">
        <v>54</v>
      </c>
      <c r="F46" s="34" t="s">
        <v>8</v>
      </c>
      <c r="G46" s="5">
        <v>0</v>
      </c>
      <c r="H46" s="5"/>
      <c r="I46" s="5"/>
      <c r="J46" s="4"/>
      <c r="K46" s="3">
        <v>6</v>
      </c>
      <c r="L46" s="3">
        <v>6</v>
      </c>
      <c r="M46" t="s">
        <v>77</v>
      </c>
      <c r="N46" t="s">
        <v>76</v>
      </c>
      <c r="O46" s="10">
        <v>4.3230000000000004</v>
      </c>
      <c r="P46" s="53">
        <v>3.7865400000000007E-2</v>
      </c>
      <c r="Q46" s="10">
        <v>0.93</v>
      </c>
      <c r="R46" s="10">
        <v>1.22</v>
      </c>
      <c r="S46" s="10">
        <v>3.7999999999999999E-2</v>
      </c>
      <c r="T46" s="37">
        <v>0.72933333333333328</v>
      </c>
      <c r="U46" s="53">
        <v>0.39653706860000004</v>
      </c>
      <c r="AB46" s="1">
        <v>1</v>
      </c>
      <c r="AC46" s="1">
        <f t="shared" si="0"/>
        <v>4.3230000000000004</v>
      </c>
      <c r="AD46" s="49">
        <f t="shared" si="1"/>
        <v>3.7865400000000007E-2</v>
      </c>
      <c r="AE46" s="52">
        <f t="shared" si="2"/>
        <v>0.39653706860000004</v>
      </c>
      <c r="AF46" s="1">
        <f t="shared" si="3"/>
        <v>114.16755137935951</v>
      </c>
      <c r="AG46" s="1">
        <f t="shared" si="4"/>
        <v>8.2968232384917878E-2</v>
      </c>
      <c r="AH46" s="1">
        <f t="shared" si="5"/>
        <v>0.2892077020322667</v>
      </c>
      <c r="AI46" s="51">
        <f t="shared" si="6"/>
        <v>0.90450981005713726</v>
      </c>
    </row>
    <row r="47" spans="1:35" x14ac:dyDescent="0.25">
      <c r="A47" s="33">
        <v>42804</v>
      </c>
      <c r="B47" s="2" t="s">
        <v>94</v>
      </c>
      <c r="C47" s="3" t="s">
        <v>120</v>
      </c>
      <c r="D47" s="3" t="s">
        <v>9</v>
      </c>
      <c r="E47" s="22">
        <v>55</v>
      </c>
      <c r="F47" s="34" t="s">
        <v>12</v>
      </c>
      <c r="G47" s="5">
        <v>0</v>
      </c>
      <c r="H47" s="5"/>
      <c r="I47" s="5"/>
      <c r="J47" s="4">
        <v>14</v>
      </c>
      <c r="K47" s="3">
        <v>2</v>
      </c>
      <c r="L47" s="3">
        <v>34</v>
      </c>
      <c r="M47" t="s">
        <v>73</v>
      </c>
      <c r="N47" t="s">
        <v>74</v>
      </c>
      <c r="O47" s="10">
        <v>1.1719999999999999</v>
      </c>
      <c r="P47" s="53">
        <v>1.34588E-2</v>
      </c>
      <c r="Q47" s="10">
        <v>0.86</v>
      </c>
      <c r="R47" s="10">
        <v>1.01</v>
      </c>
      <c r="S47" s="10">
        <v>1.47E-2</v>
      </c>
      <c r="T47" s="37">
        <v>0.62823333333333331</v>
      </c>
      <c r="U47" s="53">
        <v>8.4634789759999995E-2</v>
      </c>
      <c r="AB47" s="1">
        <v>1</v>
      </c>
      <c r="AC47" s="1">
        <f t="shared" si="0"/>
        <v>1.1719999999999999</v>
      </c>
      <c r="AD47" s="49">
        <f t="shared" si="1"/>
        <v>1.34588E-2</v>
      </c>
      <c r="AE47" s="52">
        <f t="shared" si="2"/>
        <v>8.4634789759999995E-2</v>
      </c>
      <c r="AF47" s="1">
        <f t="shared" si="3"/>
        <v>87.0805718191815</v>
      </c>
      <c r="AG47" s="1">
        <f t="shared" si="4"/>
        <v>6.07303666894198E-2</v>
      </c>
      <c r="AH47" s="1">
        <f t="shared" si="5"/>
        <v>5.3170396086890663E-2</v>
      </c>
      <c r="AI47" s="51">
        <f t="shared" si="6"/>
        <v>0.84097792363914059</v>
      </c>
    </row>
    <row r="48" spans="1:35" x14ac:dyDescent="0.25">
      <c r="A48" s="33">
        <v>42804</v>
      </c>
      <c r="B48" s="2" t="s">
        <v>94</v>
      </c>
      <c r="C48" s="3" t="s">
        <v>120</v>
      </c>
      <c r="D48" s="3" t="s">
        <v>9</v>
      </c>
      <c r="E48" s="22">
        <v>56</v>
      </c>
      <c r="F48" s="34" t="s">
        <v>12</v>
      </c>
      <c r="G48" s="5">
        <v>0</v>
      </c>
      <c r="H48" s="5"/>
      <c r="I48" s="5"/>
      <c r="J48" s="4">
        <v>11</v>
      </c>
      <c r="K48" s="3">
        <v>1</v>
      </c>
      <c r="L48" s="3">
        <v>11</v>
      </c>
      <c r="M48" t="s">
        <v>73</v>
      </c>
      <c r="N48" t="s">
        <v>74</v>
      </c>
      <c r="O48" s="10">
        <v>1.464</v>
      </c>
      <c r="P48" s="53">
        <v>1.5765600000000001E-2</v>
      </c>
      <c r="Q48" s="10">
        <v>0.65</v>
      </c>
      <c r="R48" s="10">
        <v>0.59</v>
      </c>
      <c r="S48" s="10">
        <v>1.5699999999999999E-2</v>
      </c>
      <c r="T48" s="37">
        <v>0.4185666666666667</v>
      </c>
      <c r="U48" s="53">
        <v>9.8095429120000008E-2</v>
      </c>
      <c r="AB48" s="1">
        <v>1</v>
      </c>
      <c r="AC48" s="1">
        <f t="shared" si="0"/>
        <v>1.464</v>
      </c>
      <c r="AD48" s="49">
        <f t="shared" si="1"/>
        <v>1.5765600000000001E-2</v>
      </c>
      <c r="AE48" s="52">
        <f t="shared" si="2"/>
        <v>9.8095429120000008E-2</v>
      </c>
      <c r="AF48" s="1">
        <f t="shared" si="3"/>
        <v>92.860404932257566</v>
      </c>
      <c r="AG48" s="1">
        <f t="shared" si="4"/>
        <v>5.6236222076502737E-2</v>
      </c>
      <c r="AH48" s="1">
        <f t="shared" si="5"/>
        <v>4.1059476781994675E-2</v>
      </c>
      <c r="AI48" s="51">
        <f t="shared" si="6"/>
        <v>0.83928303141715233</v>
      </c>
    </row>
    <row r="49" spans="1:35" x14ac:dyDescent="0.25">
      <c r="A49" s="33">
        <v>42804</v>
      </c>
      <c r="B49" s="2" t="s">
        <v>94</v>
      </c>
      <c r="C49" s="3" t="s">
        <v>120</v>
      </c>
      <c r="D49" s="3" t="s">
        <v>9</v>
      </c>
      <c r="E49" s="22">
        <v>57</v>
      </c>
      <c r="F49" s="34" t="s">
        <v>6</v>
      </c>
      <c r="G49" s="5">
        <v>0</v>
      </c>
      <c r="H49" s="5"/>
      <c r="I49" s="5"/>
      <c r="J49" s="4"/>
      <c r="K49" s="3">
        <v>10</v>
      </c>
      <c r="L49" s="3">
        <v>4</v>
      </c>
      <c r="M49" t="s">
        <v>77</v>
      </c>
      <c r="N49" t="s">
        <v>76</v>
      </c>
      <c r="O49" s="10">
        <v>1.157</v>
      </c>
      <c r="P49" s="1">
        <v>1.1577499999999999E-2</v>
      </c>
      <c r="Q49" s="10">
        <v>0.54</v>
      </c>
      <c r="R49" s="10">
        <v>0.73</v>
      </c>
      <c r="S49" s="10">
        <v>5.7999999999999996E-3</v>
      </c>
      <c r="T49" s="37">
        <v>0.42526666666666668</v>
      </c>
      <c r="U49" s="53">
        <v>0.11170719649999999</v>
      </c>
      <c r="AB49" s="1">
        <v>1</v>
      </c>
      <c r="AC49" s="1">
        <f t="shared" si="0"/>
        <v>1.157</v>
      </c>
      <c r="AD49" s="49">
        <f>P49/AB49</f>
        <v>1.1577499999999999E-2</v>
      </c>
      <c r="AE49" s="52">
        <f>U49/AB49</f>
        <v>0.11170719649999999</v>
      </c>
      <c r="AF49" s="1">
        <f t="shared" ref="AF49" si="12">AC49/AD49</f>
        <v>99.935219175124175</v>
      </c>
      <c r="AG49" s="1">
        <f t="shared" ref="AG49" si="13">(AE49-AD49)/AC49</f>
        <v>8.6542520743301626E-2</v>
      </c>
      <c r="AH49" s="1">
        <f t="shared" ref="AH49" si="14">T49*AE49</f>
        <v>4.7505347098233335E-2</v>
      </c>
      <c r="AI49" s="51">
        <f t="shared" si="6"/>
        <v>0.89635851258696664</v>
      </c>
    </row>
    <row r="50" spans="1:35" x14ac:dyDescent="0.25">
      <c r="A50" s="33">
        <v>42804</v>
      </c>
      <c r="B50" s="2" t="s">
        <v>94</v>
      </c>
      <c r="C50" s="3" t="s">
        <v>120</v>
      </c>
      <c r="D50" s="3" t="s">
        <v>9</v>
      </c>
      <c r="E50" s="22">
        <v>58</v>
      </c>
      <c r="F50" s="34" t="s">
        <v>14</v>
      </c>
      <c r="G50" s="5">
        <v>0</v>
      </c>
      <c r="H50" s="5"/>
      <c r="I50" s="5"/>
      <c r="J50" s="4">
        <v>5</v>
      </c>
      <c r="K50" s="3">
        <v>1</v>
      </c>
      <c r="L50" s="3">
        <v>21.5</v>
      </c>
      <c r="M50" t="s">
        <v>75</v>
      </c>
      <c r="N50" t="s">
        <v>76</v>
      </c>
      <c r="O50" s="10">
        <v>16.137</v>
      </c>
      <c r="P50" s="10">
        <v>0.42</v>
      </c>
      <c r="Q50" s="10">
        <v>0.8</v>
      </c>
      <c r="R50" s="10">
        <v>0.83</v>
      </c>
      <c r="S50" s="10">
        <v>0.1179</v>
      </c>
      <c r="T50" s="37">
        <v>0.58263333333333334</v>
      </c>
      <c r="U50" s="31">
        <v>1.0932914</v>
      </c>
      <c r="AB50" s="1">
        <v>1</v>
      </c>
      <c r="AC50" s="1">
        <f t="shared" si="0"/>
        <v>16.137</v>
      </c>
      <c r="AD50" s="1">
        <f t="shared" si="1"/>
        <v>0.42</v>
      </c>
      <c r="AE50" s="51">
        <f t="shared" si="2"/>
        <v>1.0932914</v>
      </c>
      <c r="AF50" s="1">
        <f t="shared" si="3"/>
        <v>38.421428571428571</v>
      </c>
      <c r="AG50" s="1">
        <f t="shared" si="4"/>
        <v>4.1723455413025967E-2</v>
      </c>
      <c r="AH50" s="1">
        <f t="shared" si="5"/>
        <v>0.63698801268666672</v>
      </c>
      <c r="AI50" s="51">
        <f t="shared" si="6"/>
        <v>0.61583892455387468</v>
      </c>
    </row>
    <row r="51" spans="1:35" x14ac:dyDescent="0.25">
      <c r="A51" s="33">
        <v>42804</v>
      </c>
      <c r="B51" s="2" t="s">
        <v>94</v>
      </c>
      <c r="C51" s="3" t="s">
        <v>120</v>
      </c>
      <c r="D51" s="3" t="s">
        <v>66</v>
      </c>
      <c r="E51" s="22">
        <v>59</v>
      </c>
      <c r="F51" s="34" t="s">
        <v>12</v>
      </c>
      <c r="G51" s="5">
        <v>0</v>
      </c>
      <c r="H51" s="5"/>
      <c r="I51" s="5"/>
      <c r="J51" s="4">
        <v>11</v>
      </c>
      <c r="K51" s="3">
        <v>1</v>
      </c>
      <c r="L51" s="3">
        <v>10.5</v>
      </c>
      <c r="M51" t="s">
        <v>73</v>
      </c>
      <c r="N51" t="s">
        <v>74</v>
      </c>
      <c r="O51" s="3">
        <v>0.98799999999999999</v>
      </c>
      <c r="P51" s="3">
        <v>1.2500000000000001E-2</v>
      </c>
      <c r="Q51" s="3">
        <v>0.52</v>
      </c>
      <c r="R51" s="3">
        <v>0.56999999999999995</v>
      </c>
      <c r="S51" s="3">
        <v>0.7</v>
      </c>
      <c r="T51" s="37">
        <v>0.59666666666666657</v>
      </c>
      <c r="U51" s="4">
        <v>0.05</v>
      </c>
      <c r="AB51" s="1">
        <v>1</v>
      </c>
      <c r="AC51" s="1">
        <f t="shared" si="0"/>
        <v>0.98799999999999999</v>
      </c>
      <c r="AD51" s="1">
        <f t="shared" si="1"/>
        <v>1.2500000000000001E-2</v>
      </c>
      <c r="AE51" s="51">
        <f t="shared" si="2"/>
        <v>0.05</v>
      </c>
      <c r="AF51" s="1">
        <f t="shared" si="3"/>
        <v>79.039999999999992</v>
      </c>
      <c r="AG51" s="1">
        <f t="shared" si="4"/>
        <v>3.7955465587044539E-2</v>
      </c>
      <c r="AH51" s="1">
        <f t="shared" si="5"/>
        <v>2.983333333333333E-2</v>
      </c>
      <c r="AI51" s="51">
        <f t="shared" si="6"/>
        <v>0.75</v>
      </c>
    </row>
    <row r="52" spans="1:35" x14ac:dyDescent="0.25">
      <c r="A52" s="33">
        <v>42804</v>
      </c>
      <c r="B52" s="2" t="s">
        <v>94</v>
      </c>
      <c r="C52" s="3" t="s">
        <v>120</v>
      </c>
      <c r="D52" s="3" t="s">
        <v>66</v>
      </c>
      <c r="E52" s="22">
        <v>60</v>
      </c>
      <c r="F52" s="34" t="s">
        <v>12</v>
      </c>
      <c r="G52" s="5">
        <v>0</v>
      </c>
      <c r="H52" s="5"/>
      <c r="I52" s="5"/>
      <c r="J52" s="4">
        <v>5</v>
      </c>
      <c r="K52" s="3">
        <v>1</v>
      </c>
      <c r="L52" s="3">
        <v>2.5</v>
      </c>
      <c r="M52" t="s">
        <v>73</v>
      </c>
      <c r="N52" t="s">
        <v>74</v>
      </c>
      <c r="O52" s="3">
        <v>1.147</v>
      </c>
      <c r="P52" s="3">
        <v>1.18E-2</v>
      </c>
      <c r="Q52" s="3">
        <v>0.72</v>
      </c>
      <c r="R52" s="3">
        <v>0.54</v>
      </c>
      <c r="S52" s="3">
        <v>0.34</v>
      </c>
      <c r="T52" s="37">
        <v>0.53333333333333333</v>
      </c>
      <c r="U52" s="4">
        <v>7.0000000000000007E-2</v>
      </c>
      <c r="AB52" s="1">
        <v>1</v>
      </c>
      <c r="AC52" s="1">
        <f t="shared" si="0"/>
        <v>1.147</v>
      </c>
      <c r="AD52" s="1">
        <f t="shared" si="1"/>
        <v>1.18E-2</v>
      </c>
      <c r="AE52" s="51">
        <f t="shared" si="2"/>
        <v>7.0000000000000007E-2</v>
      </c>
      <c r="AF52" s="1">
        <f t="shared" si="3"/>
        <v>97.203389830508485</v>
      </c>
      <c r="AG52" s="1">
        <f t="shared" si="4"/>
        <v>5.0741063644289458E-2</v>
      </c>
      <c r="AH52" s="1">
        <f t="shared" si="5"/>
        <v>3.7333333333333336E-2</v>
      </c>
      <c r="AI52" s="51">
        <f t="shared" si="6"/>
        <v>0.83142857142857141</v>
      </c>
    </row>
    <row r="53" spans="1:35" x14ac:dyDescent="0.25">
      <c r="A53" s="33">
        <v>42804</v>
      </c>
      <c r="B53" s="2" t="s">
        <v>94</v>
      </c>
      <c r="C53" s="3" t="s">
        <v>120</v>
      </c>
      <c r="D53" s="3" t="s">
        <v>66</v>
      </c>
      <c r="E53" s="22">
        <v>61</v>
      </c>
      <c r="F53" s="34" t="s">
        <v>6</v>
      </c>
      <c r="G53" s="5">
        <v>0</v>
      </c>
      <c r="H53" s="5"/>
      <c r="I53" s="5"/>
      <c r="J53" s="4"/>
      <c r="K53" s="3">
        <v>9</v>
      </c>
      <c r="L53" s="3">
        <v>8</v>
      </c>
      <c r="M53" t="s">
        <v>77</v>
      </c>
      <c r="N53" t="s">
        <v>76</v>
      </c>
      <c r="O53" s="3">
        <v>1.7509999999999999</v>
      </c>
      <c r="P53" s="3">
        <v>1.61E-2</v>
      </c>
      <c r="Q53" s="3">
        <v>0.53</v>
      </c>
      <c r="R53" s="3">
        <v>0.71</v>
      </c>
      <c r="S53" s="3">
        <v>0.95</v>
      </c>
      <c r="T53" s="37">
        <v>0.73</v>
      </c>
      <c r="U53" s="4">
        <v>0.14000000000000001</v>
      </c>
      <c r="AB53" s="1">
        <v>1</v>
      </c>
      <c r="AC53" s="1">
        <f t="shared" si="0"/>
        <v>1.7509999999999999</v>
      </c>
      <c r="AD53" s="1">
        <f t="shared" si="1"/>
        <v>1.61E-2</v>
      </c>
      <c r="AE53" s="51">
        <f t="shared" si="2"/>
        <v>0.14000000000000001</v>
      </c>
      <c r="AF53" s="1">
        <f t="shared" si="3"/>
        <v>108.75776397515527</v>
      </c>
      <c r="AG53" s="1">
        <f t="shared" si="4"/>
        <v>7.0759565962307258E-2</v>
      </c>
      <c r="AH53" s="1">
        <f t="shared" si="5"/>
        <v>0.10220000000000001</v>
      </c>
      <c r="AI53" s="51">
        <f t="shared" si="6"/>
        <v>0.88500000000000001</v>
      </c>
    </row>
    <row r="54" spans="1:35" x14ac:dyDescent="0.25">
      <c r="A54" s="33">
        <v>42804</v>
      </c>
      <c r="B54" s="2" t="s">
        <v>94</v>
      </c>
      <c r="C54" s="3" t="s">
        <v>120</v>
      </c>
      <c r="D54" s="3" t="s">
        <v>66</v>
      </c>
      <c r="E54" s="22">
        <v>62</v>
      </c>
      <c r="F54" s="34" t="s">
        <v>6</v>
      </c>
      <c r="G54" s="5">
        <v>1</v>
      </c>
      <c r="H54" s="5"/>
      <c r="I54" s="5"/>
      <c r="J54" s="4"/>
      <c r="K54" s="3">
        <v>8</v>
      </c>
      <c r="L54" s="3">
        <v>6</v>
      </c>
      <c r="M54" t="s">
        <v>77</v>
      </c>
      <c r="N54" t="s">
        <v>76</v>
      </c>
      <c r="O54" s="3">
        <v>1.355</v>
      </c>
      <c r="P54" s="3">
        <v>1.2200000000000001E-2</v>
      </c>
      <c r="Q54" s="3">
        <v>0.32</v>
      </c>
      <c r="R54" s="3">
        <v>0.65</v>
      </c>
      <c r="S54" s="3">
        <v>1.0900000000000001</v>
      </c>
      <c r="T54" s="37">
        <v>0.68666666666666665</v>
      </c>
      <c r="U54" s="4">
        <v>0.1</v>
      </c>
      <c r="AB54" s="1">
        <v>1</v>
      </c>
      <c r="AC54" s="1">
        <f t="shared" si="0"/>
        <v>1.355</v>
      </c>
      <c r="AD54" s="1">
        <f t="shared" si="1"/>
        <v>1.2200000000000001E-2</v>
      </c>
      <c r="AE54" s="51">
        <f t="shared" si="2"/>
        <v>0.1</v>
      </c>
      <c r="AF54" s="1">
        <f t="shared" si="3"/>
        <v>111.0655737704918</v>
      </c>
      <c r="AG54" s="1">
        <f t="shared" si="4"/>
        <v>6.4797047970479707E-2</v>
      </c>
      <c r="AH54" s="1">
        <f t="shared" si="5"/>
        <v>6.8666666666666668E-2</v>
      </c>
      <c r="AI54" s="51">
        <f t="shared" si="6"/>
        <v>0.878</v>
      </c>
    </row>
    <row r="55" spans="1:35" x14ac:dyDescent="0.25">
      <c r="A55" s="33">
        <v>42804</v>
      </c>
      <c r="B55" s="2" t="s">
        <v>94</v>
      </c>
      <c r="C55" s="3" t="s">
        <v>120</v>
      </c>
      <c r="D55" s="3" t="s">
        <v>66</v>
      </c>
      <c r="E55" s="22">
        <v>63</v>
      </c>
      <c r="F55" s="34" t="s">
        <v>6</v>
      </c>
      <c r="G55" s="5">
        <v>0</v>
      </c>
      <c r="H55" s="5"/>
      <c r="I55" s="5"/>
      <c r="J55" s="4"/>
      <c r="K55" s="3">
        <v>7</v>
      </c>
      <c r="L55" s="3">
        <v>4.5</v>
      </c>
      <c r="M55" t="s">
        <v>77</v>
      </c>
      <c r="N55" t="s">
        <v>76</v>
      </c>
      <c r="O55" s="3">
        <v>1.0680000000000001</v>
      </c>
      <c r="P55" s="3">
        <v>6.8999999999999999E-3</v>
      </c>
      <c r="Q55" s="3">
        <v>0.45</v>
      </c>
      <c r="R55" s="3">
        <v>0.59</v>
      </c>
      <c r="S55" s="3">
        <v>0.79</v>
      </c>
      <c r="T55" s="37">
        <v>0.61</v>
      </c>
      <c r="U55" s="4">
        <v>7.0000000000000007E-2</v>
      </c>
      <c r="AB55" s="1">
        <v>1</v>
      </c>
      <c r="AC55" s="1">
        <f t="shared" si="0"/>
        <v>1.0680000000000001</v>
      </c>
      <c r="AD55" s="1">
        <f t="shared" si="1"/>
        <v>6.8999999999999999E-3</v>
      </c>
      <c r="AE55" s="51">
        <f t="shared" si="2"/>
        <v>7.0000000000000007E-2</v>
      </c>
      <c r="AF55" s="1">
        <f t="shared" si="3"/>
        <v>154.78260869565219</v>
      </c>
      <c r="AG55" s="1">
        <f t="shared" si="4"/>
        <v>5.9082397003745318E-2</v>
      </c>
      <c r="AH55" s="1">
        <f t="shared" si="5"/>
        <v>4.2700000000000002E-2</v>
      </c>
      <c r="AI55" s="51">
        <f t="shared" si="6"/>
        <v>0.90142857142857147</v>
      </c>
    </row>
    <row r="56" spans="1:35" x14ac:dyDescent="0.25">
      <c r="A56" s="33">
        <v>42804</v>
      </c>
      <c r="B56" s="2" t="s">
        <v>94</v>
      </c>
      <c r="C56" s="3" t="s">
        <v>120</v>
      </c>
      <c r="D56" s="3" t="s">
        <v>66</v>
      </c>
      <c r="E56" s="22">
        <v>64</v>
      </c>
      <c r="F56" s="34" t="s">
        <v>15</v>
      </c>
      <c r="G56" s="5">
        <v>1</v>
      </c>
      <c r="H56" s="5"/>
      <c r="I56" s="5"/>
      <c r="J56" s="4"/>
      <c r="K56" s="3">
        <v>16</v>
      </c>
      <c r="L56" s="3">
        <v>3.5</v>
      </c>
      <c r="M56" t="s">
        <v>77</v>
      </c>
      <c r="N56" t="s">
        <v>76</v>
      </c>
      <c r="O56" s="3">
        <v>0.35</v>
      </c>
      <c r="P56" s="3">
        <v>2.0999999999999999E-3</v>
      </c>
      <c r="Q56" s="3">
        <v>0.28999999999999998</v>
      </c>
      <c r="R56" s="3">
        <v>0.62</v>
      </c>
      <c r="S56" s="3">
        <v>0.51</v>
      </c>
      <c r="T56" s="37">
        <v>0.47333333333333333</v>
      </c>
      <c r="U56" s="4"/>
      <c r="AB56" s="1">
        <v>1</v>
      </c>
      <c r="AC56" s="1">
        <f t="shared" si="0"/>
        <v>0.35</v>
      </c>
      <c r="AD56" s="1">
        <f t="shared" si="1"/>
        <v>2.0999999999999999E-3</v>
      </c>
      <c r="AF56" s="1">
        <f t="shared" si="3"/>
        <v>166.66666666666666</v>
      </c>
      <c r="AI56" s="51"/>
    </row>
    <row r="57" spans="1:35" x14ac:dyDescent="0.25">
      <c r="A57" s="33">
        <v>42804</v>
      </c>
      <c r="B57" s="2" t="s">
        <v>94</v>
      </c>
      <c r="C57" s="3" t="s">
        <v>120</v>
      </c>
      <c r="D57" s="3" t="s">
        <v>66</v>
      </c>
      <c r="E57" s="22">
        <v>65</v>
      </c>
      <c r="F57" s="34" t="s">
        <v>15</v>
      </c>
      <c r="G57" s="5">
        <v>1</v>
      </c>
      <c r="H57" s="5"/>
      <c r="I57" s="5">
        <v>1</v>
      </c>
      <c r="J57" s="4"/>
      <c r="K57" s="3">
        <v>16</v>
      </c>
      <c r="L57" s="3">
        <v>3.7</v>
      </c>
      <c r="M57" t="s">
        <v>77</v>
      </c>
      <c r="N57" t="s">
        <v>76</v>
      </c>
      <c r="O57" s="3">
        <v>0.434</v>
      </c>
      <c r="P57" s="3">
        <v>3.2000000000000002E-3</v>
      </c>
      <c r="Q57" s="3">
        <v>0.31</v>
      </c>
      <c r="R57" s="3">
        <v>0.55000000000000004</v>
      </c>
      <c r="S57" s="3">
        <v>0.43</v>
      </c>
      <c r="T57" s="37">
        <v>0.43</v>
      </c>
      <c r="U57" s="4">
        <v>0.03</v>
      </c>
      <c r="AB57" s="1">
        <v>1</v>
      </c>
      <c r="AC57" s="1">
        <f t="shared" si="0"/>
        <v>0.434</v>
      </c>
      <c r="AD57" s="1">
        <f t="shared" si="1"/>
        <v>3.2000000000000002E-3</v>
      </c>
      <c r="AE57" s="51">
        <f t="shared" si="2"/>
        <v>0.03</v>
      </c>
      <c r="AF57" s="1">
        <f t="shared" si="3"/>
        <v>135.625</v>
      </c>
      <c r="AG57" s="1">
        <f t="shared" si="4"/>
        <v>6.1751152073732711E-2</v>
      </c>
      <c r="AH57" s="1">
        <f t="shared" si="5"/>
        <v>1.29E-2</v>
      </c>
      <c r="AI57" s="51">
        <f t="shared" ref="AI57:AI66" si="15">AE57-AD57</f>
        <v>2.6799999999999997E-2</v>
      </c>
    </row>
    <row r="58" spans="1:35" x14ac:dyDescent="0.25">
      <c r="A58" s="33">
        <v>42804</v>
      </c>
      <c r="B58" s="2" t="s">
        <v>94</v>
      </c>
      <c r="C58" s="3" t="s">
        <v>120</v>
      </c>
      <c r="D58" s="3" t="s">
        <v>66</v>
      </c>
      <c r="E58" s="22">
        <v>66</v>
      </c>
      <c r="F58" s="34" t="s">
        <v>15</v>
      </c>
      <c r="G58" s="5">
        <v>1</v>
      </c>
      <c r="H58" s="5"/>
      <c r="I58" s="5"/>
      <c r="J58" s="4"/>
      <c r="K58" s="3">
        <v>14</v>
      </c>
      <c r="L58" s="3">
        <v>4</v>
      </c>
      <c r="M58" t="s">
        <v>77</v>
      </c>
      <c r="N58" t="s">
        <v>76</v>
      </c>
      <c r="O58" s="3">
        <v>0.38900000000000001</v>
      </c>
      <c r="P58" s="3">
        <v>2.7000000000000001E-3</v>
      </c>
      <c r="Q58" s="3">
        <v>0.4</v>
      </c>
      <c r="R58" s="3">
        <v>0.52</v>
      </c>
      <c r="S58" s="3">
        <v>0.72</v>
      </c>
      <c r="T58" s="37">
        <v>0.54666666666666675</v>
      </c>
      <c r="U58" s="4">
        <v>0.02</v>
      </c>
      <c r="AB58" s="1">
        <v>1</v>
      </c>
      <c r="AC58" s="1">
        <f t="shared" si="0"/>
        <v>0.38900000000000001</v>
      </c>
      <c r="AD58" s="1">
        <f t="shared" si="1"/>
        <v>2.7000000000000001E-3</v>
      </c>
      <c r="AE58" s="51">
        <f t="shared" si="2"/>
        <v>0.02</v>
      </c>
      <c r="AF58" s="1">
        <f t="shared" si="3"/>
        <v>144.07407407407408</v>
      </c>
      <c r="AG58" s="1">
        <f t="shared" si="4"/>
        <v>4.4473007712082256E-2</v>
      </c>
      <c r="AH58" s="1">
        <f t="shared" si="5"/>
        <v>1.0933333333333335E-2</v>
      </c>
      <c r="AI58" s="51">
        <f t="shared" si="15"/>
        <v>1.7299999999999999E-2</v>
      </c>
    </row>
    <row r="59" spans="1:35" x14ac:dyDescent="0.25">
      <c r="A59" s="33">
        <v>42804</v>
      </c>
      <c r="B59" s="2" t="s">
        <v>94</v>
      </c>
      <c r="C59" s="3" t="s">
        <v>120</v>
      </c>
      <c r="D59" s="3" t="s">
        <v>66</v>
      </c>
      <c r="E59" s="22">
        <v>67</v>
      </c>
      <c r="F59" s="34" t="s">
        <v>15</v>
      </c>
      <c r="G59" s="5">
        <v>1</v>
      </c>
      <c r="H59" s="5"/>
      <c r="I59" s="5"/>
      <c r="J59" s="4"/>
      <c r="K59" s="3">
        <v>10</v>
      </c>
      <c r="L59" s="3">
        <v>4.5</v>
      </c>
      <c r="M59" t="s">
        <v>77</v>
      </c>
      <c r="N59" t="s">
        <v>76</v>
      </c>
      <c r="O59" s="3">
        <v>0.45900000000000002</v>
      </c>
      <c r="P59" s="3">
        <v>3.0999999999999999E-3</v>
      </c>
      <c r="Q59" s="3">
        <v>0.38</v>
      </c>
      <c r="R59" s="3">
        <v>0.6</v>
      </c>
      <c r="S59" s="3">
        <v>0.51</v>
      </c>
      <c r="T59" s="37">
        <v>0.49666666666666665</v>
      </c>
      <c r="U59" s="4">
        <v>0.02</v>
      </c>
      <c r="AB59" s="1">
        <v>1</v>
      </c>
      <c r="AC59" s="1">
        <f t="shared" si="0"/>
        <v>0.45900000000000002</v>
      </c>
      <c r="AD59" s="1">
        <f t="shared" si="1"/>
        <v>3.0999999999999999E-3</v>
      </c>
      <c r="AE59" s="51">
        <f t="shared" si="2"/>
        <v>0.02</v>
      </c>
      <c r="AF59" s="1">
        <f t="shared" si="3"/>
        <v>148.06451612903226</v>
      </c>
      <c r="AG59" s="1">
        <f t="shared" si="4"/>
        <v>3.6819172113289764E-2</v>
      </c>
      <c r="AH59" s="1">
        <f t="shared" si="5"/>
        <v>9.9333333333333339E-3</v>
      </c>
      <c r="AI59" s="51">
        <f t="shared" si="15"/>
        <v>1.6900000000000002E-2</v>
      </c>
    </row>
    <row r="60" spans="1:35" x14ac:dyDescent="0.25">
      <c r="A60" s="33">
        <v>42804</v>
      </c>
      <c r="B60" s="2" t="s">
        <v>94</v>
      </c>
      <c r="C60" s="3" t="s">
        <v>120</v>
      </c>
      <c r="D60" s="3" t="s">
        <v>67</v>
      </c>
      <c r="E60" s="22">
        <v>68</v>
      </c>
      <c r="F60" s="34" t="s">
        <v>16</v>
      </c>
      <c r="G60" s="5">
        <v>1</v>
      </c>
      <c r="H60" s="5"/>
      <c r="I60" s="5"/>
      <c r="J60" s="4">
        <v>22</v>
      </c>
      <c r="K60" s="3">
        <v>5</v>
      </c>
      <c r="L60" s="3">
        <v>5.5</v>
      </c>
      <c r="M60" t="s">
        <v>73</v>
      </c>
      <c r="N60" t="s">
        <v>74</v>
      </c>
      <c r="O60" s="3">
        <v>1.5680000000000001</v>
      </c>
      <c r="P60" s="3">
        <v>1.1599999999999999E-2</v>
      </c>
      <c r="Q60" s="3">
        <v>1.22</v>
      </c>
      <c r="R60" s="3">
        <v>1.06</v>
      </c>
      <c r="S60" s="3">
        <v>1.23</v>
      </c>
      <c r="T60" s="37">
        <v>1.1700000000000002</v>
      </c>
      <c r="U60" s="4">
        <v>0.18</v>
      </c>
      <c r="AB60" s="1">
        <v>1</v>
      </c>
      <c r="AC60" s="1">
        <f t="shared" si="0"/>
        <v>1.5680000000000001</v>
      </c>
      <c r="AD60" s="1">
        <f t="shared" si="1"/>
        <v>1.1599999999999999E-2</v>
      </c>
      <c r="AE60" s="51">
        <f t="shared" si="2"/>
        <v>0.18</v>
      </c>
      <c r="AF60" s="1">
        <f t="shared" si="3"/>
        <v>135.17241379310346</v>
      </c>
      <c r="AG60" s="1">
        <f t="shared" si="4"/>
        <v>0.10739795918367347</v>
      </c>
      <c r="AH60" s="1">
        <f t="shared" si="5"/>
        <v>0.21060000000000001</v>
      </c>
      <c r="AI60" s="51">
        <f t="shared" si="15"/>
        <v>0.16839999999999999</v>
      </c>
    </row>
    <row r="61" spans="1:35" x14ac:dyDescent="0.25">
      <c r="A61" s="33">
        <v>42804</v>
      </c>
      <c r="B61" s="2" t="s">
        <v>94</v>
      </c>
      <c r="C61" s="3" t="s">
        <v>120</v>
      </c>
      <c r="D61" s="3" t="s">
        <v>67</v>
      </c>
      <c r="E61" s="22">
        <v>69</v>
      </c>
      <c r="F61" s="34" t="s">
        <v>16</v>
      </c>
      <c r="G61" s="5">
        <v>0</v>
      </c>
      <c r="H61" s="5"/>
      <c r="I61" s="5"/>
      <c r="J61" s="4">
        <v>23</v>
      </c>
      <c r="K61" s="3">
        <v>1</v>
      </c>
      <c r="L61" s="3">
        <v>13</v>
      </c>
      <c r="M61" t="s">
        <v>73</v>
      </c>
      <c r="N61" t="s">
        <v>74</v>
      </c>
      <c r="O61" s="3">
        <v>1.5760000000000001</v>
      </c>
      <c r="P61" s="3">
        <v>1.37E-2</v>
      </c>
      <c r="Q61" s="3">
        <v>1.22</v>
      </c>
      <c r="R61" s="3">
        <v>1.5</v>
      </c>
      <c r="S61" s="3">
        <v>1.85</v>
      </c>
      <c r="T61" s="37">
        <v>1.5233333333333334</v>
      </c>
      <c r="U61" s="4">
        <v>0.2</v>
      </c>
      <c r="AB61" s="1">
        <v>1</v>
      </c>
      <c r="AC61" s="1">
        <f t="shared" si="0"/>
        <v>1.5760000000000001</v>
      </c>
      <c r="AD61" s="1">
        <f t="shared" si="1"/>
        <v>1.37E-2</v>
      </c>
      <c r="AE61" s="51">
        <f t="shared" si="2"/>
        <v>0.2</v>
      </c>
      <c r="AF61" s="1">
        <f t="shared" si="3"/>
        <v>115.03649635036497</v>
      </c>
      <c r="AG61" s="1">
        <f t="shared" si="4"/>
        <v>0.11821065989847716</v>
      </c>
      <c r="AH61" s="1">
        <f t="shared" si="5"/>
        <v>0.3046666666666667</v>
      </c>
      <c r="AI61" s="51">
        <f t="shared" si="15"/>
        <v>0.18630000000000002</v>
      </c>
    </row>
    <row r="62" spans="1:35" x14ac:dyDescent="0.25">
      <c r="A62" s="33">
        <v>42804</v>
      </c>
      <c r="B62" s="2" t="s">
        <v>94</v>
      </c>
      <c r="C62" s="3" t="s">
        <v>120</v>
      </c>
      <c r="D62" s="3" t="s">
        <v>67</v>
      </c>
      <c r="E62" s="22">
        <v>70</v>
      </c>
      <c r="F62" s="34" t="s">
        <v>16</v>
      </c>
      <c r="G62" s="5">
        <v>1</v>
      </c>
      <c r="H62" s="5"/>
      <c r="I62" s="5"/>
      <c r="J62" s="4">
        <v>28</v>
      </c>
      <c r="K62" s="3">
        <v>2</v>
      </c>
      <c r="L62" s="3">
        <v>13</v>
      </c>
      <c r="M62" t="s">
        <v>73</v>
      </c>
      <c r="N62" t="s">
        <v>74</v>
      </c>
      <c r="O62" s="3">
        <v>1.8</v>
      </c>
      <c r="P62" s="3">
        <v>1.3299999999999999E-2</v>
      </c>
      <c r="Q62" s="3">
        <v>1.66</v>
      </c>
      <c r="R62" s="3">
        <v>1.61</v>
      </c>
      <c r="S62" s="3">
        <v>1.69</v>
      </c>
      <c r="T62" s="37">
        <v>1.6533333333333333</v>
      </c>
      <c r="U62" s="4">
        <v>0.22</v>
      </c>
      <c r="AB62" s="1">
        <v>1</v>
      </c>
      <c r="AC62" s="1">
        <f t="shared" si="0"/>
        <v>1.8</v>
      </c>
      <c r="AD62" s="1">
        <f t="shared" si="1"/>
        <v>1.3299999999999999E-2</v>
      </c>
      <c r="AE62" s="51">
        <f t="shared" si="2"/>
        <v>0.22</v>
      </c>
      <c r="AF62" s="1">
        <f t="shared" si="3"/>
        <v>135.33834586466168</v>
      </c>
      <c r="AG62" s="1">
        <f t="shared" si="4"/>
        <v>0.11483333333333333</v>
      </c>
      <c r="AH62" s="1">
        <f t="shared" si="5"/>
        <v>0.36373333333333335</v>
      </c>
      <c r="AI62" s="51">
        <f t="shared" si="15"/>
        <v>0.20669999999999999</v>
      </c>
    </row>
    <row r="63" spans="1:35" x14ac:dyDescent="0.25">
      <c r="A63" s="33">
        <v>42804</v>
      </c>
      <c r="B63" s="2" t="s">
        <v>94</v>
      </c>
      <c r="C63" s="3" t="s">
        <v>120</v>
      </c>
      <c r="D63" s="3" t="s">
        <v>67</v>
      </c>
      <c r="E63" s="22">
        <v>71</v>
      </c>
      <c r="F63" s="34" t="s">
        <v>8</v>
      </c>
      <c r="G63" s="5">
        <v>0</v>
      </c>
      <c r="H63" s="5"/>
      <c r="I63" s="5"/>
      <c r="J63" s="4"/>
      <c r="K63" s="3">
        <v>5</v>
      </c>
      <c r="L63" s="3">
        <v>9</v>
      </c>
      <c r="M63" t="s">
        <v>77</v>
      </c>
      <c r="N63" t="s">
        <v>76</v>
      </c>
      <c r="O63" s="3">
        <v>6.1210000000000004</v>
      </c>
      <c r="P63" s="3">
        <v>4.5499999999999999E-2</v>
      </c>
      <c r="Q63" s="3">
        <v>0.68</v>
      </c>
      <c r="R63" s="3">
        <v>0.92</v>
      </c>
      <c r="S63" s="3">
        <v>1</v>
      </c>
      <c r="T63" s="37">
        <v>0.8666666666666667</v>
      </c>
      <c r="U63" s="4">
        <v>0.49</v>
      </c>
      <c r="AB63" s="1">
        <v>1</v>
      </c>
      <c r="AC63" s="1">
        <f t="shared" si="0"/>
        <v>6.1210000000000004</v>
      </c>
      <c r="AD63" s="1">
        <f t="shared" si="1"/>
        <v>4.5499999999999999E-2</v>
      </c>
      <c r="AE63" s="51">
        <f t="shared" si="2"/>
        <v>0.49</v>
      </c>
      <c r="AF63" s="1">
        <f t="shared" si="3"/>
        <v>134.52747252747255</v>
      </c>
      <c r="AG63" s="1">
        <f t="shared" si="4"/>
        <v>7.261885312857376E-2</v>
      </c>
      <c r="AH63" s="1">
        <f t="shared" si="5"/>
        <v>0.42466666666666669</v>
      </c>
      <c r="AI63" s="51">
        <f t="shared" si="15"/>
        <v>0.44450000000000001</v>
      </c>
    </row>
    <row r="64" spans="1:35" x14ac:dyDescent="0.25">
      <c r="A64" s="33">
        <v>42804</v>
      </c>
      <c r="B64" s="2" t="s">
        <v>94</v>
      </c>
      <c r="C64" s="3" t="s">
        <v>120</v>
      </c>
      <c r="D64" s="3" t="s">
        <v>67</v>
      </c>
      <c r="E64" s="22">
        <v>72</v>
      </c>
      <c r="F64" s="34" t="s">
        <v>8</v>
      </c>
      <c r="G64" s="5">
        <v>0</v>
      </c>
      <c r="H64" s="5"/>
      <c r="I64" s="5"/>
      <c r="J64" s="4"/>
      <c r="K64" s="3">
        <v>5</v>
      </c>
      <c r="L64" s="3">
        <v>10.5</v>
      </c>
      <c r="M64" t="s">
        <v>77</v>
      </c>
      <c r="N64" t="s">
        <v>76</v>
      </c>
      <c r="O64" s="3">
        <v>8.7040000000000006</v>
      </c>
      <c r="P64" s="3">
        <v>8.9099999999999999E-2</v>
      </c>
      <c r="Q64" s="3">
        <v>1.1100000000000001</v>
      </c>
      <c r="R64" s="3">
        <v>1</v>
      </c>
      <c r="S64" s="3">
        <v>1.1299999999999999</v>
      </c>
      <c r="T64" s="37">
        <v>1.08</v>
      </c>
      <c r="U64" s="4">
        <v>0.76</v>
      </c>
      <c r="AB64" s="1">
        <v>1</v>
      </c>
      <c r="AC64" s="1">
        <f t="shared" si="0"/>
        <v>8.7040000000000006</v>
      </c>
      <c r="AD64" s="1">
        <f t="shared" si="1"/>
        <v>8.9099999999999999E-2</v>
      </c>
      <c r="AE64" s="51">
        <f t="shared" si="2"/>
        <v>0.76</v>
      </c>
      <c r="AF64" s="1">
        <f t="shared" si="3"/>
        <v>97.687991021324365</v>
      </c>
      <c r="AG64" s="1">
        <f t="shared" si="4"/>
        <v>7.7079503676470595E-2</v>
      </c>
      <c r="AH64" s="1">
        <f t="shared" si="5"/>
        <v>0.82080000000000009</v>
      </c>
      <c r="AI64" s="51">
        <f t="shared" si="15"/>
        <v>0.67090000000000005</v>
      </c>
    </row>
    <row r="65" spans="1:35" x14ac:dyDescent="0.25">
      <c r="A65" s="33">
        <v>42804</v>
      </c>
      <c r="B65" s="2" t="s">
        <v>94</v>
      </c>
      <c r="C65" s="3" t="s">
        <v>120</v>
      </c>
      <c r="D65" s="3" t="s">
        <v>67</v>
      </c>
      <c r="E65" s="22">
        <v>74</v>
      </c>
      <c r="F65" s="34" t="s">
        <v>6</v>
      </c>
      <c r="G65" s="5">
        <v>0</v>
      </c>
      <c r="H65" s="5"/>
      <c r="I65" s="5"/>
      <c r="J65" s="4"/>
      <c r="K65" s="3">
        <v>4</v>
      </c>
      <c r="L65" s="3">
        <v>9.3000000000000007</v>
      </c>
      <c r="M65" t="s">
        <v>77</v>
      </c>
      <c r="N65" t="s">
        <v>76</v>
      </c>
      <c r="O65" s="3">
        <v>1.804</v>
      </c>
      <c r="P65" s="3">
        <v>1.7500000000000002E-2</v>
      </c>
      <c r="Q65" s="3">
        <v>0.34</v>
      </c>
      <c r="R65" s="3">
        <v>0.66</v>
      </c>
      <c r="S65" s="3">
        <v>0.98</v>
      </c>
      <c r="T65" s="37">
        <v>0.66</v>
      </c>
      <c r="U65" s="4">
        <v>0.3</v>
      </c>
      <c r="AB65" s="1">
        <v>1</v>
      </c>
      <c r="AC65" s="1">
        <f t="shared" si="0"/>
        <v>1.804</v>
      </c>
      <c r="AD65" s="1">
        <f t="shared" si="1"/>
        <v>1.7500000000000002E-2</v>
      </c>
      <c r="AE65" s="51">
        <f t="shared" si="2"/>
        <v>0.3</v>
      </c>
      <c r="AF65" s="1">
        <f t="shared" si="3"/>
        <v>103.08571428571427</v>
      </c>
      <c r="AG65" s="1">
        <f t="shared" si="4"/>
        <v>0.15659645232815964</v>
      </c>
      <c r="AH65" s="1">
        <f t="shared" si="5"/>
        <v>0.19800000000000001</v>
      </c>
      <c r="AI65" s="51">
        <f t="shared" si="15"/>
        <v>0.28249999999999997</v>
      </c>
    </row>
    <row r="66" spans="1:35" x14ac:dyDescent="0.25">
      <c r="A66" s="33">
        <v>42804</v>
      </c>
      <c r="B66" s="2" t="s">
        <v>94</v>
      </c>
      <c r="C66" s="3" t="s">
        <v>120</v>
      </c>
      <c r="D66" s="3" t="s">
        <v>67</v>
      </c>
      <c r="E66" s="22">
        <v>75</v>
      </c>
      <c r="F66" s="34" t="s">
        <v>6</v>
      </c>
      <c r="G66" s="5">
        <v>0</v>
      </c>
      <c r="H66" s="5"/>
      <c r="I66" s="5"/>
      <c r="J66" s="4"/>
      <c r="K66" s="3">
        <v>3</v>
      </c>
      <c r="L66" s="3">
        <v>5.7</v>
      </c>
      <c r="M66" t="s">
        <v>77</v>
      </c>
      <c r="N66" t="s">
        <v>76</v>
      </c>
      <c r="O66" s="3">
        <v>1.554</v>
      </c>
      <c r="P66" s="3">
        <v>1.2500000000000001E-2</v>
      </c>
      <c r="Q66" s="3">
        <v>0.6</v>
      </c>
      <c r="R66" s="3">
        <v>0.86</v>
      </c>
      <c r="S66" s="3">
        <v>0.89</v>
      </c>
      <c r="T66" s="37">
        <v>0.78333333333333333</v>
      </c>
      <c r="U66" s="4">
        <v>0.12</v>
      </c>
      <c r="AB66" s="1">
        <v>1</v>
      </c>
      <c r="AC66" s="1">
        <f t="shared" si="0"/>
        <v>1.554</v>
      </c>
      <c r="AD66" s="1">
        <f t="shared" si="1"/>
        <v>1.2500000000000001E-2</v>
      </c>
      <c r="AE66" s="51">
        <f t="shared" si="2"/>
        <v>0.12</v>
      </c>
      <c r="AF66" s="1">
        <f t="shared" si="3"/>
        <v>124.32</v>
      </c>
      <c r="AG66" s="1">
        <f t="shared" si="4"/>
        <v>6.9176319176319168E-2</v>
      </c>
      <c r="AH66" s="1">
        <f t="shared" si="5"/>
        <v>9.4E-2</v>
      </c>
      <c r="AI66" s="51">
        <f t="shared" si="15"/>
        <v>0.1075</v>
      </c>
    </row>
    <row r="67" spans="1:35" x14ac:dyDescent="0.25">
      <c r="A67" s="33">
        <v>42804</v>
      </c>
      <c r="B67" s="2" t="s">
        <v>94</v>
      </c>
      <c r="C67" s="3" t="s">
        <v>120</v>
      </c>
      <c r="D67" s="3" t="s">
        <v>67</v>
      </c>
      <c r="E67" s="22">
        <v>76</v>
      </c>
      <c r="F67" s="34" t="s">
        <v>14</v>
      </c>
      <c r="G67" s="5">
        <v>1</v>
      </c>
      <c r="H67" s="5"/>
      <c r="I67" s="5"/>
      <c r="J67" s="4"/>
      <c r="K67" s="3">
        <v>1</v>
      </c>
      <c r="L67" s="3">
        <v>24.5</v>
      </c>
      <c r="M67" t="s">
        <v>75</v>
      </c>
      <c r="N67" t="s">
        <v>76</v>
      </c>
      <c r="O67" s="3">
        <v>19.795999999999999</v>
      </c>
      <c r="P67" s="2">
        <v>0.13780000000000001</v>
      </c>
      <c r="Q67" s="3">
        <v>0.38</v>
      </c>
      <c r="R67" s="3">
        <v>0.52</v>
      </c>
      <c r="S67" s="3">
        <v>0.88</v>
      </c>
      <c r="T67" s="37">
        <v>0.59333333333333338</v>
      </c>
      <c r="U67" s="4">
        <v>1.29</v>
      </c>
      <c r="AB67" s="1">
        <v>1</v>
      </c>
      <c r="AC67" s="1">
        <f t="shared" ref="AC67:AC130" si="16">O67/AB67</f>
        <v>19.795999999999999</v>
      </c>
      <c r="AD67" s="1">
        <f t="shared" ref="AD67:AD130" si="17">P67/AB67</f>
        <v>0.13780000000000001</v>
      </c>
      <c r="AE67" s="51">
        <f t="shared" ref="AE67:AE130" si="18">U67/AB67</f>
        <v>1.29</v>
      </c>
      <c r="AF67" s="1">
        <f t="shared" ref="AF67:AF130" si="19">AC67/AD67</f>
        <v>143.65747460087081</v>
      </c>
      <c r="AG67" s="1">
        <f t="shared" ref="AG67:AG130" si="20">(AE67-AD67)/AC67</f>
        <v>5.8203677510608211E-2</v>
      </c>
      <c r="AH67" s="1">
        <f t="shared" ref="AH67:AH130" si="21">T67*AE67</f>
        <v>0.76540000000000008</v>
      </c>
      <c r="AI67" s="51">
        <f t="shared" ref="AI67:AI130" si="22">AE67-AD67</f>
        <v>1.1522000000000001</v>
      </c>
    </row>
    <row r="68" spans="1:35" x14ac:dyDescent="0.25">
      <c r="A68" s="33">
        <v>42804</v>
      </c>
      <c r="B68" s="2" t="s">
        <v>94</v>
      </c>
      <c r="C68" s="3" t="s">
        <v>120</v>
      </c>
      <c r="D68" s="3" t="s">
        <v>67</v>
      </c>
      <c r="E68" s="22">
        <v>77</v>
      </c>
      <c r="F68" s="34" t="s">
        <v>56</v>
      </c>
      <c r="G68" s="5">
        <v>0</v>
      </c>
      <c r="H68" s="5"/>
      <c r="I68" s="5"/>
      <c r="J68" s="4">
        <v>5</v>
      </c>
      <c r="K68" s="3">
        <v>4</v>
      </c>
      <c r="L68" s="3">
        <v>17.399999999999999</v>
      </c>
      <c r="M68" t="s">
        <v>79</v>
      </c>
      <c r="N68" t="s">
        <v>76</v>
      </c>
      <c r="O68" s="3">
        <v>9.734</v>
      </c>
      <c r="P68" s="3">
        <v>5.0299999999999997E-2</v>
      </c>
      <c r="Q68" s="3">
        <v>0.17</v>
      </c>
      <c r="R68" s="3">
        <v>0.22</v>
      </c>
      <c r="S68" s="3">
        <v>0.24</v>
      </c>
      <c r="T68" s="37">
        <v>0.21</v>
      </c>
      <c r="U68" s="4">
        <v>0.26</v>
      </c>
      <c r="AB68" s="1">
        <v>1</v>
      </c>
      <c r="AC68" s="1">
        <f t="shared" si="16"/>
        <v>9.734</v>
      </c>
      <c r="AD68" s="1">
        <f t="shared" si="17"/>
        <v>5.0299999999999997E-2</v>
      </c>
      <c r="AE68" s="51">
        <f t="shared" si="18"/>
        <v>0.26</v>
      </c>
      <c r="AF68" s="1">
        <f t="shared" si="19"/>
        <v>193.51888667992048</v>
      </c>
      <c r="AG68" s="1">
        <f t="shared" si="20"/>
        <v>2.1543044996918018E-2</v>
      </c>
      <c r="AH68" s="1">
        <f t="shared" si="21"/>
        <v>5.4600000000000003E-2</v>
      </c>
      <c r="AI68" s="51">
        <f t="shared" si="22"/>
        <v>0.2097</v>
      </c>
    </row>
    <row r="69" spans="1:35" x14ac:dyDescent="0.25">
      <c r="A69" s="33">
        <v>42804</v>
      </c>
      <c r="B69" s="2" t="s">
        <v>94</v>
      </c>
      <c r="C69" s="3" t="s">
        <v>120</v>
      </c>
      <c r="D69" s="3" t="s">
        <v>67</v>
      </c>
      <c r="E69" s="22">
        <v>78</v>
      </c>
      <c r="F69" s="34" t="s">
        <v>6</v>
      </c>
      <c r="G69" s="5">
        <v>1</v>
      </c>
      <c r="H69" s="5"/>
      <c r="I69" s="5"/>
      <c r="J69" s="4"/>
      <c r="K69" s="3">
        <v>12</v>
      </c>
      <c r="L69" s="3">
        <v>14.5</v>
      </c>
      <c r="M69" t="s">
        <v>77</v>
      </c>
      <c r="N69" t="s">
        <v>76</v>
      </c>
      <c r="O69" s="3">
        <v>5.0129999999999999</v>
      </c>
      <c r="P69" s="3">
        <v>3.7600000000000001E-2</v>
      </c>
      <c r="Q69" s="3">
        <v>0.56999999999999995</v>
      </c>
      <c r="R69" s="3">
        <v>0.79</v>
      </c>
      <c r="S69" s="3">
        <v>0.98</v>
      </c>
      <c r="T69" s="37">
        <v>0.77999999999999992</v>
      </c>
      <c r="U69" s="4">
        <v>0.41</v>
      </c>
      <c r="AB69" s="1">
        <v>1</v>
      </c>
      <c r="AC69" s="1">
        <f t="shared" si="16"/>
        <v>5.0129999999999999</v>
      </c>
      <c r="AD69" s="1">
        <f t="shared" si="17"/>
        <v>3.7600000000000001E-2</v>
      </c>
      <c r="AE69" s="51">
        <f t="shared" si="18"/>
        <v>0.41</v>
      </c>
      <c r="AF69" s="1">
        <f t="shared" si="19"/>
        <v>133.32446808510639</v>
      </c>
      <c r="AG69" s="1">
        <f t="shared" si="20"/>
        <v>7.4286854179134248E-2</v>
      </c>
      <c r="AH69" s="1">
        <f t="shared" si="21"/>
        <v>0.31979999999999997</v>
      </c>
      <c r="AI69" s="51">
        <f t="shared" si="22"/>
        <v>0.37239999999999995</v>
      </c>
    </row>
    <row r="70" spans="1:35" x14ac:dyDescent="0.25">
      <c r="A70" s="33">
        <v>42804</v>
      </c>
      <c r="B70" s="2" t="s">
        <v>94</v>
      </c>
      <c r="C70" s="3" t="s">
        <v>120</v>
      </c>
      <c r="D70" s="3" t="s">
        <v>67</v>
      </c>
      <c r="E70" s="22">
        <v>79</v>
      </c>
      <c r="F70" s="34" t="s">
        <v>11</v>
      </c>
      <c r="G70" s="5">
        <v>0</v>
      </c>
      <c r="H70" s="5"/>
      <c r="I70" s="5"/>
      <c r="J70" s="4"/>
      <c r="K70" s="3">
        <v>4</v>
      </c>
      <c r="L70" s="3">
        <v>5</v>
      </c>
      <c r="M70" t="s">
        <v>77</v>
      </c>
      <c r="N70" t="s">
        <v>76</v>
      </c>
      <c r="O70" s="3">
        <v>1.528</v>
      </c>
      <c r="P70" s="3">
        <v>7.0000000000000001E-3</v>
      </c>
      <c r="Q70" s="3">
        <v>0.3</v>
      </c>
      <c r="R70" s="3">
        <v>0.5</v>
      </c>
      <c r="S70" s="3">
        <v>0.5</v>
      </c>
      <c r="T70" s="37">
        <v>0.43333333333333335</v>
      </c>
      <c r="U70" s="4">
        <v>7.0000000000000007E-2</v>
      </c>
      <c r="AB70" s="1">
        <v>1</v>
      </c>
      <c r="AC70" s="1">
        <f t="shared" si="16"/>
        <v>1.528</v>
      </c>
      <c r="AD70" s="1">
        <f t="shared" si="17"/>
        <v>7.0000000000000001E-3</v>
      </c>
      <c r="AE70" s="51">
        <f t="shared" si="18"/>
        <v>7.0000000000000007E-2</v>
      </c>
      <c r="AF70" s="1">
        <f t="shared" si="19"/>
        <v>218.28571428571428</v>
      </c>
      <c r="AG70" s="1">
        <f t="shared" si="20"/>
        <v>4.1230366492146599E-2</v>
      </c>
      <c r="AH70" s="1">
        <f t="shared" si="21"/>
        <v>3.0333333333333337E-2</v>
      </c>
      <c r="AI70" s="51">
        <f t="shared" si="22"/>
        <v>6.3E-2</v>
      </c>
    </row>
    <row r="71" spans="1:35" x14ac:dyDescent="0.25">
      <c r="A71" s="33">
        <v>42804</v>
      </c>
      <c r="B71" s="2" t="s">
        <v>94</v>
      </c>
      <c r="C71" s="3" t="s">
        <v>120</v>
      </c>
      <c r="D71" s="3" t="s">
        <v>67</v>
      </c>
      <c r="E71" s="22">
        <v>81</v>
      </c>
      <c r="F71" s="34" t="s">
        <v>11</v>
      </c>
      <c r="G71" s="5">
        <v>0</v>
      </c>
      <c r="H71" s="5"/>
      <c r="I71" s="5"/>
      <c r="J71" s="4"/>
      <c r="K71" s="3">
        <v>2</v>
      </c>
      <c r="L71" s="3">
        <v>6.8</v>
      </c>
      <c r="M71" t="s">
        <v>77</v>
      </c>
      <c r="N71" t="s">
        <v>76</v>
      </c>
      <c r="O71" s="3">
        <v>2.7570000000000001</v>
      </c>
      <c r="P71" s="3">
        <v>1.3100000000000001E-2</v>
      </c>
      <c r="Q71" s="3">
        <v>0.28999999999999998</v>
      </c>
      <c r="R71" s="3">
        <v>0.48</v>
      </c>
      <c r="S71" s="3">
        <v>0.53</v>
      </c>
      <c r="T71" s="37">
        <v>0.43333333333333335</v>
      </c>
      <c r="U71" s="4">
        <v>0.12</v>
      </c>
      <c r="AB71" s="1">
        <v>1</v>
      </c>
      <c r="AC71" s="1">
        <f t="shared" si="16"/>
        <v>2.7570000000000001</v>
      </c>
      <c r="AD71" s="1">
        <f t="shared" si="17"/>
        <v>1.3100000000000001E-2</v>
      </c>
      <c r="AE71" s="51">
        <f t="shared" si="18"/>
        <v>0.12</v>
      </c>
      <c r="AF71" s="1">
        <f t="shared" si="19"/>
        <v>210.45801526717557</v>
      </c>
      <c r="AG71" s="1">
        <f t="shared" si="20"/>
        <v>3.8774029742473702E-2</v>
      </c>
      <c r="AH71" s="1">
        <f t="shared" si="21"/>
        <v>5.1999999999999998E-2</v>
      </c>
      <c r="AI71" s="51">
        <f t="shared" si="22"/>
        <v>0.1069</v>
      </c>
    </row>
    <row r="72" spans="1:35" x14ac:dyDescent="0.25">
      <c r="A72" s="33">
        <v>42804</v>
      </c>
      <c r="B72" s="2" t="s">
        <v>94</v>
      </c>
      <c r="C72" s="3" t="s">
        <v>120</v>
      </c>
      <c r="D72" s="3" t="s">
        <v>67</v>
      </c>
      <c r="E72" s="22">
        <v>82</v>
      </c>
      <c r="F72" s="34" t="s">
        <v>11</v>
      </c>
      <c r="G72" s="5">
        <v>0</v>
      </c>
      <c r="H72" s="5"/>
      <c r="I72" s="5"/>
      <c r="J72" s="4"/>
      <c r="K72" s="3">
        <v>3</v>
      </c>
      <c r="L72" s="3">
        <v>3.4</v>
      </c>
      <c r="M72" t="s">
        <v>77</v>
      </c>
      <c r="N72" t="s">
        <v>76</v>
      </c>
      <c r="O72" s="3">
        <v>1.4330000000000001</v>
      </c>
      <c r="P72" s="3">
        <v>7.7000000000000002E-3</v>
      </c>
      <c r="Q72" s="3">
        <v>0.31</v>
      </c>
      <c r="R72" s="3">
        <v>0.45</v>
      </c>
      <c r="S72" s="3">
        <v>0.49</v>
      </c>
      <c r="T72" s="37">
        <v>0.41666666666666669</v>
      </c>
      <c r="U72" s="4">
        <v>0.06</v>
      </c>
      <c r="AB72" s="1">
        <v>1</v>
      </c>
      <c r="AC72" s="1">
        <f t="shared" si="16"/>
        <v>1.4330000000000001</v>
      </c>
      <c r="AD72" s="1">
        <f t="shared" si="17"/>
        <v>7.7000000000000002E-3</v>
      </c>
      <c r="AE72" s="51">
        <f t="shared" si="18"/>
        <v>0.06</v>
      </c>
      <c r="AF72" s="1">
        <f t="shared" si="19"/>
        <v>186.10389610389609</v>
      </c>
      <c r="AG72" s="1">
        <f t="shared" si="20"/>
        <v>3.649685973482205E-2</v>
      </c>
      <c r="AH72" s="1">
        <f t="shared" si="21"/>
        <v>2.5000000000000001E-2</v>
      </c>
      <c r="AI72" s="51">
        <f t="shared" si="22"/>
        <v>5.2299999999999999E-2</v>
      </c>
    </row>
    <row r="73" spans="1:35" x14ac:dyDescent="0.25">
      <c r="A73" s="33">
        <v>42804</v>
      </c>
      <c r="B73" s="2" t="s">
        <v>94</v>
      </c>
      <c r="C73" s="3" t="s">
        <v>120</v>
      </c>
      <c r="D73" s="3" t="s">
        <v>67</v>
      </c>
      <c r="E73" s="22">
        <v>83</v>
      </c>
      <c r="F73" s="34" t="s">
        <v>12</v>
      </c>
      <c r="G73" s="5">
        <v>0</v>
      </c>
      <c r="H73" s="5"/>
      <c r="I73" s="5"/>
      <c r="J73" s="4">
        <v>6</v>
      </c>
      <c r="K73" s="3">
        <v>1</v>
      </c>
      <c r="L73" s="3">
        <v>24</v>
      </c>
      <c r="M73" t="s">
        <v>73</v>
      </c>
      <c r="N73" t="s">
        <v>74</v>
      </c>
      <c r="O73" s="3">
        <v>1.704</v>
      </c>
      <c r="P73" s="3">
        <v>1.7899999999999999E-2</v>
      </c>
      <c r="Q73" s="3">
        <v>0.62</v>
      </c>
      <c r="R73" s="3">
        <v>0.97</v>
      </c>
      <c r="S73" s="3">
        <v>0.99</v>
      </c>
      <c r="T73" s="37">
        <v>0.86</v>
      </c>
      <c r="U73" s="4">
        <v>0.13</v>
      </c>
      <c r="AB73" s="1">
        <v>1</v>
      </c>
      <c r="AC73" s="1">
        <f t="shared" si="16"/>
        <v>1.704</v>
      </c>
      <c r="AD73" s="1">
        <f t="shared" si="17"/>
        <v>1.7899999999999999E-2</v>
      </c>
      <c r="AE73" s="51">
        <f t="shared" si="18"/>
        <v>0.13</v>
      </c>
      <c r="AF73" s="1">
        <f t="shared" si="19"/>
        <v>95.19553072625699</v>
      </c>
      <c r="AG73" s="1">
        <f t="shared" si="20"/>
        <v>6.5786384976525822E-2</v>
      </c>
      <c r="AH73" s="1">
        <f t="shared" si="21"/>
        <v>0.1118</v>
      </c>
      <c r="AI73" s="51">
        <f t="shared" si="22"/>
        <v>0.11210000000000001</v>
      </c>
    </row>
    <row r="74" spans="1:35" x14ac:dyDescent="0.25">
      <c r="A74" s="33">
        <v>42804</v>
      </c>
      <c r="B74" s="2" t="s">
        <v>94</v>
      </c>
      <c r="C74" s="3" t="s">
        <v>120</v>
      </c>
      <c r="D74" s="3" t="s">
        <v>67</v>
      </c>
      <c r="E74" s="22">
        <v>84</v>
      </c>
      <c r="F74" s="34" t="s">
        <v>12</v>
      </c>
      <c r="G74" s="5">
        <v>0</v>
      </c>
      <c r="H74" s="5"/>
      <c r="I74" s="5"/>
      <c r="J74" s="4"/>
      <c r="K74" s="6">
        <v>1</v>
      </c>
      <c r="L74" s="6"/>
      <c r="M74" t="s">
        <v>73</v>
      </c>
      <c r="N74" t="s">
        <v>74</v>
      </c>
      <c r="O74" s="3">
        <v>1.2050000000000001</v>
      </c>
      <c r="P74" s="3">
        <v>1.8800000000000001E-2</v>
      </c>
      <c r="Q74" s="3">
        <v>0.63</v>
      </c>
      <c r="R74" s="3">
        <v>1.1000000000000001</v>
      </c>
      <c r="S74" s="3">
        <v>0.84</v>
      </c>
      <c r="T74" s="37">
        <v>0.85666666666666658</v>
      </c>
      <c r="U74" s="4">
        <v>0.11</v>
      </c>
      <c r="AB74" s="1">
        <v>1</v>
      </c>
      <c r="AC74" s="1">
        <f t="shared" si="16"/>
        <v>1.2050000000000001</v>
      </c>
      <c r="AD74" s="1">
        <f t="shared" si="17"/>
        <v>1.8800000000000001E-2</v>
      </c>
      <c r="AE74" s="51">
        <f t="shared" si="18"/>
        <v>0.11</v>
      </c>
      <c r="AF74" s="1">
        <f t="shared" si="19"/>
        <v>64.09574468085107</v>
      </c>
      <c r="AG74" s="1">
        <f t="shared" si="20"/>
        <v>7.5684647302904556E-2</v>
      </c>
      <c r="AH74" s="1">
        <f t="shared" si="21"/>
        <v>9.4233333333333322E-2</v>
      </c>
      <c r="AI74" s="51">
        <f t="shared" si="22"/>
        <v>9.1200000000000003E-2</v>
      </c>
    </row>
    <row r="75" spans="1:35" x14ac:dyDescent="0.25">
      <c r="A75" s="33">
        <v>42804</v>
      </c>
      <c r="B75" s="2" t="s">
        <v>94</v>
      </c>
      <c r="C75" s="3" t="s">
        <v>120</v>
      </c>
      <c r="D75" s="3" t="s">
        <v>67</v>
      </c>
      <c r="E75" s="22">
        <v>85</v>
      </c>
      <c r="F75" s="34" t="s">
        <v>12</v>
      </c>
      <c r="G75" s="5">
        <v>0</v>
      </c>
      <c r="H75" s="5"/>
      <c r="I75" s="5"/>
      <c r="J75" s="4"/>
      <c r="K75" s="6">
        <v>1</v>
      </c>
      <c r="L75" s="6"/>
      <c r="M75" t="s">
        <v>73</v>
      </c>
      <c r="N75" t="s">
        <v>74</v>
      </c>
      <c r="O75" s="3">
        <v>1.38</v>
      </c>
      <c r="P75" s="3">
        <v>1.3299999999999999E-2</v>
      </c>
      <c r="Q75" s="3">
        <v>0.45</v>
      </c>
      <c r="R75" s="3">
        <v>0.81</v>
      </c>
      <c r="S75" s="3">
        <v>0.83</v>
      </c>
      <c r="T75" s="37">
        <v>0.69666666666666666</v>
      </c>
      <c r="U75" s="4">
        <v>0.09</v>
      </c>
      <c r="AB75" s="1">
        <v>1</v>
      </c>
      <c r="AC75" s="1">
        <f t="shared" si="16"/>
        <v>1.38</v>
      </c>
      <c r="AD75" s="1">
        <f t="shared" si="17"/>
        <v>1.3299999999999999E-2</v>
      </c>
      <c r="AE75" s="51">
        <f t="shared" si="18"/>
        <v>0.09</v>
      </c>
      <c r="AF75" s="1">
        <f t="shared" si="19"/>
        <v>103.75939849624059</v>
      </c>
      <c r="AG75" s="1">
        <f t="shared" si="20"/>
        <v>5.5579710144927533E-2</v>
      </c>
      <c r="AH75" s="1">
        <f t="shared" si="21"/>
        <v>6.2699999999999992E-2</v>
      </c>
      <c r="AI75" s="51">
        <f t="shared" si="22"/>
        <v>7.669999999999999E-2</v>
      </c>
    </row>
    <row r="76" spans="1:35" x14ac:dyDescent="0.25">
      <c r="A76" s="33">
        <v>42804</v>
      </c>
      <c r="B76" s="2" t="s">
        <v>94</v>
      </c>
      <c r="C76" s="3" t="s">
        <v>121</v>
      </c>
      <c r="D76" s="3" t="s">
        <v>67</v>
      </c>
      <c r="E76" s="22">
        <v>86</v>
      </c>
      <c r="F76" s="34" t="s">
        <v>6</v>
      </c>
      <c r="G76" s="5">
        <v>0</v>
      </c>
      <c r="H76" s="5"/>
      <c r="I76" s="5"/>
      <c r="J76" s="4"/>
      <c r="K76" s="3">
        <v>5</v>
      </c>
      <c r="L76" s="3">
        <v>11.5</v>
      </c>
      <c r="M76" t="s">
        <v>77</v>
      </c>
      <c r="N76" t="s">
        <v>76</v>
      </c>
      <c r="O76" s="3">
        <v>2.7480000000000002</v>
      </c>
      <c r="P76" s="1">
        <v>2.351E-2</v>
      </c>
      <c r="Q76" s="3">
        <v>0.48</v>
      </c>
      <c r="R76" s="3">
        <v>0.72</v>
      </c>
      <c r="S76" s="3">
        <v>2.0400000000000001E-2</v>
      </c>
      <c r="T76" s="37">
        <v>0.40679999999999999</v>
      </c>
      <c r="U76" s="53">
        <v>0.196435106</v>
      </c>
      <c r="AB76" s="1">
        <v>1</v>
      </c>
      <c r="AC76" s="1">
        <f t="shared" si="16"/>
        <v>2.7480000000000002</v>
      </c>
      <c r="AD76" s="49">
        <f t="shared" ref="AD76:AD81" si="23">P76/AB76</f>
        <v>2.351E-2</v>
      </c>
      <c r="AE76" s="52">
        <f t="shared" ref="AE76:AE81" si="24">U76/AB76</f>
        <v>0.196435106</v>
      </c>
      <c r="AF76" s="1">
        <f t="shared" si="19"/>
        <v>116.88643130582732</v>
      </c>
      <c r="AG76" s="1">
        <f t="shared" si="20"/>
        <v>6.2927622270742348E-2</v>
      </c>
      <c r="AH76" s="1">
        <f t="shared" si="21"/>
        <v>7.9909801120799998E-2</v>
      </c>
      <c r="AI76" s="51">
        <f t="shared" si="22"/>
        <v>0.172925106</v>
      </c>
    </row>
    <row r="77" spans="1:35" x14ac:dyDescent="0.25">
      <c r="A77" s="33">
        <v>42804</v>
      </c>
      <c r="B77" s="2" t="s">
        <v>94</v>
      </c>
      <c r="C77" s="3" t="s">
        <v>121</v>
      </c>
      <c r="D77" s="3" t="s">
        <v>67</v>
      </c>
      <c r="E77" s="22">
        <v>87</v>
      </c>
      <c r="F77" s="34" t="s">
        <v>6</v>
      </c>
      <c r="G77" s="5">
        <v>1</v>
      </c>
      <c r="H77" s="5"/>
      <c r="I77" s="5"/>
      <c r="J77" s="4"/>
      <c r="K77" s="3">
        <v>8</v>
      </c>
      <c r="L77" s="3">
        <v>12.5</v>
      </c>
      <c r="M77" t="s">
        <v>77</v>
      </c>
      <c r="N77" t="s">
        <v>76</v>
      </c>
      <c r="O77" s="3">
        <v>3.4350000000000001</v>
      </c>
      <c r="P77" s="1">
        <v>2.86625E-2</v>
      </c>
      <c r="Q77" s="3">
        <v>0.69</v>
      </c>
      <c r="R77" s="3">
        <v>0.68</v>
      </c>
      <c r="S77" s="3">
        <v>2.6599999999999999E-2</v>
      </c>
      <c r="T77" s="37">
        <v>0.46553333333333335</v>
      </c>
      <c r="U77" s="53">
        <v>0.23302094749999999</v>
      </c>
      <c r="AB77" s="1">
        <v>1</v>
      </c>
      <c r="AC77" s="1">
        <f t="shared" si="16"/>
        <v>3.4350000000000001</v>
      </c>
      <c r="AD77" s="49">
        <f t="shared" si="23"/>
        <v>2.86625E-2</v>
      </c>
      <c r="AE77" s="52">
        <f t="shared" si="24"/>
        <v>0.23302094749999999</v>
      </c>
      <c r="AF77" s="1">
        <f t="shared" si="19"/>
        <v>119.8430004361099</v>
      </c>
      <c r="AG77" s="1">
        <f t="shared" si="20"/>
        <v>5.9492997816593882E-2</v>
      </c>
      <c r="AH77" s="1">
        <f t="shared" si="21"/>
        <v>0.10847901842616667</v>
      </c>
      <c r="AI77" s="51">
        <f t="shared" si="22"/>
        <v>0.20435844749999998</v>
      </c>
    </row>
    <row r="78" spans="1:35" x14ac:dyDescent="0.25">
      <c r="A78" s="33">
        <v>42804</v>
      </c>
      <c r="B78" s="2" t="s">
        <v>94</v>
      </c>
      <c r="C78" s="3" t="s">
        <v>121</v>
      </c>
      <c r="D78" s="3" t="s">
        <v>67</v>
      </c>
      <c r="E78" s="22">
        <v>88</v>
      </c>
      <c r="F78" s="34" t="s">
        <v>6</v>
      </c>
      <c r="G78" s="5">
        <v>1</v>
      </c>
      <c r="H78" s="5"/>
      <c r="I78" s="5"/>
      <c r="J78" s="4"/>
      <c r="K78" s="3">
        <v>8</v>
      </c>
      <c r="L78" s="3">
        <v>13.7</v>
      </c>
      <c r="M78" t="s">
        <v>77</v>
      </c>
      <c r="N78" t="s">
        <v>76</v>
      </c>
      <c r="O78" s="3">
        <v>3.8220000000000001</v>
      </c>
      <c r="P78" s="1">
        <v>3.1564999999999996E-2</v>
      </c>
      <c r="Q78" s="3">
        <v>0.66</v>
      </c>
      <c r="R78" s="3">
        <v>0.82</v>
      </c>
      <c r="S78" s="3">
        <v>2.5700000000000001E-2</v>
      </c>
      <c r="T78" s="37">
        <v>0.50190000000000001</v>
      </c>
      <c r="U78" s="53">
        <v>0.25363043899999993</v>
      </c>
      <c r="AB78" s="1">
        <v>1</v>
      </c>
      <c r="AC78" s="1">
        <f t="shared" si="16"/>
        <v>3.8220000000000001</v>
      </c>
      <c r="AD78" s="49">
        <f t="shared" si="23"/>
        <v>3.1564999999999996E-2</v>
      </c>
      <c r="AE78" s="52">
        <f t="shared" si="24"/>
        <v>0.25363043899999993</v>
      </c>
      <c r="AF78" s="1">
        <f t="shared" si="19"/>
        <v>121.08347853635357</v>
      </c>
      <c r="AG78" s="1">
        <f t="shared" si="20"/>
        <v>5.8101894034536868E-2</v>
      </c>
      <c r="AH78" s="1">
        <f t="shared" si="21"/>
        <v>0.12729711733409996</v>
      </c>
      <c r="AI78" s="51">
        <f t="shared" si="22"/>
        <v>0.22206543899999992</v>
      </c>
    </row>
    <row r="79" spans="1:35" x14ac:dyDescent="0.25">
      <c r="A79" s="33">
        <v>42804</v>
      </c>
      <c r="B79" s="2" t="s">
        <v>94</v>
      </c>
      <c r="C79" s="3" t="s">
        <v>121</v>
      </c>
      <c r="D79" s="3" t="s">
        <v>67</v>
      </c>
      <c r="E79" s="22">
        <v>89</v>
      </c>
      <c r="F79" s="34" t="s">
        <v>8</v>
      </c>
      <c r="G79" s="5">
        <v>0</v>
      </c>
      <c r="H79" s="5"/>
      <c r="I79" s="5"/>
      <c r="J79" s="4"/>
      <c r="K79" s="3">
        <v>5</v>
      </c>
      <c r="L79" s="3">
        <v>4.5</v>
      </c>
      <c r="M79" t="s">
        <v>77</v>
      </c>
      <c r="N79" t="s">
        <v>76</v>
      </c>
      <c r="O79" s="3">
        <v>2.363</v>
      </c>
      <c r="P79" s="53">
        <v>1.8657399999999998E-2</v>
      </c>
      <c r="Q79" s="3">
        <v>0.63</v>
      </c>
      <c r="R79" s="3">
        <v>0.54</v>
      </c>
      <c r="S79" s="3">
        <v>1.23E-2</v>
      </c>
      <c r="T79" s="37">
        <v>0.39409999999999995</v>
      </c>
      <c r="U79" s="53">
        <v>0.23885859659999997</v>
      </c>
      <c r="AB79" s="1">
        <v>1</v>
      </c>
      <c r="AC79" s="1">
        <f t="shared" si="16"/>
        <v>2.363</v>
      </c>
      <c r="AD79" s="1">
        <f t="shared" si="23"/>
        <v>1.8657399999999998E-2</v>
      </c>
      <c r="AE79" s="51">
        <f t="shared" si="24"/>
        <v>0.23885859659999997</v>
      </c>
      <c r="AF79" s="1">
        <f t="shared" si="19"/>
        <v>126.65215946487723</v>
      </c>
      <c r="AG79" s="1">
        <f t="shared" si="20"/>
        <v>9.3187133559035115E-2</v>
      </c>
      <c r="AH79" s="1">
        <f t="shared" si="21"/>
        <v>9.4134172920059975E-2</v>
      </c>
      <c r="AI79" s="51">
        <f t="shared" si="22"/>
        <v>0.22020119659999998</v>
      </c>
    </row>
    <row r="80" spans="1:35" x14ac:dyDescent="0.25">
      <c r="A80" s="33">
        <v>42804</v>
      </c>
      <c r="B80" s="2" t="s">
        <v>94</v>
      </c>
      <c r="C80" s="3" t="s">
        <v>121</v>
      </c>
      <c r="D80" s="3" t="s">
        <v>67</v>
      </c>
      <c r="E80" s="22">
        <v>90</v>
      </c>
      <c r="F80" s="34" t="s">
        <v>8</v>
      </c>
      <c r="G80" s="5">
        <v>0</v>
      </c>
      <c r="H80" s="5"/>
      <c r="I80" s="5"/>
      <c r="J80" s="4"/>
      <c r="K80" s="3">
        <v>10</v>
      </c>
      <c r="L80" s="3">
        <v>6.2</v>
      </c>
      <c r="M80" t="s">
        <v>77</v>
      </c>
      <c r="N80" t="s">
        <v>76</v>
      </c>
      <c r="O80" s="3">
        <v>2.0510000000000002</v>
      </c>
      <c r="P80" s="53">
        <v>1.55998E-2</v>
      </c>
      <c r="Q80" s="3">
        <v>0.54</v>
      </c>
      <c r="R80" s="3">
        <v>0.63</v>
      </c>
      <c r="S80" s="3">
        <v>1.44E-2</v>
      </c>
      <c r="T80" s="37">
        <v>0.39479999999999998</v>
      </c>
      <c r="U80" s="53">
        <v>0.21375875820000001</v>
      </c>
      <c r="AB80" s="1">
        <v>1</v>
      </c>
      <c r="AC80" s="1">
        <f t="shared" si="16"/>
        <v>2.0510000000000002</v>
      </c>
      <c r="AD80" s="1">
        <f t="shared" si="23"/>
        <v>1.55998E-2</v>
      </c>
      <c r="AE80" s="51">
        <f t="shared" si="24"/>
        <v>0.21375875820000001</v>
      </c>
      <c r="AF80" s="1">
        <f t="shared" si="19"/>
        <v>131.47604456467391</v>
      </c>
      <c r="AG80" s="1">
        <f t="shared" si="20"/>
        <v>9.6615776791808869E-2</v>
      </c>
      <c r="AH80" s="1">
        <f t="shared" si="21"/>
        <v>8.4391957737359996E-2</v>
      </c>
      <c r="AI80" s="51">
        <f t="shared" si="22"/>
        <v>0.19815895820000001</v>
      </c>
    </row>
    <row r="81" spans="1:35" x14ac:dyDescent="0.25">
      <c r="A81" s="33">
        <v>42804</v>
      </c>
      <c r="B81" s="2" t="s">
        <v>94</v>
      </c>
      <c r="C81" s="3" t="s">
        <v>121</v>
      </c>
      <c r="D81" s="3" t="s">
        <v>67</v>
      </c>
      <c r="E81" s="22">
        <v>91</v>
      </c>
      <c r="F81" s="34" t="s">
        <v>8</v>
      </c>
      <c r="G81" s="5">
        <v>0</v>
      </c>
      <c r="H81" s="5"/>
      <c r="I81" s="5"/>
      <c r="J81" s="4"/>
      <c r="K81" s="3">
        <v>11</v>
      </c>
      <c r="L81" s="3">
        <v>12.6</v>
      </c>
      <c r="M81" t="s">
        <v>77</v>
      </c>
      <c r="N81" t="s">
        <v>76</v>
      </c>
      <c r="O81" s="3">
        <v>11.536</v>
      </c>
      <c r="P81" s="53">
        <v>0.10855279999999999</v>
      </c>
      <c r="Q81" s="3">
        <v>0.85</v>
      </c>
      <c r="R81" s="3">
        <v>1.1599999999999999</v>
      </c>
      <c r="S81" s="3">
        <v>9.9900000000000003E-2</v>
      </c>
      <c r="T81" s="37">
        <v>0.70329999999999993</v>
      </c>
      <c r="U81" s="53">
        <v>0.97680993519999992</v>
      </c>
      <c r="AB81" s="1">
        <v>1</v>
      </c>
      <c r="AC81" s="1">
        <f t="shared" si="16"/>
        <v>11.536</v>
      </c>
      <c r="AD81" s="1">
        <f t="shared" si="23"/>
        <v>0.10855279999999999</v>
      </c>
      <c r="AE81" s="51">
        <f t="shared" si="24"/>
        <v>0.97680993519999992</v>
      </c>
      <c r="AF81" s="1">
        <f t="shared" si="19"/>
        <v>106.27086542217243</v>
      </c>
      <c r="AG81" s="1">
        <f t="shared" si="20"/>
        <v>7.5265008252427185E-2</v>
      </c>
      <c r="AH81" s="1">
        <f t="shared" si="21"/>
        <v>0.6869904274261599</v>
      </c>
      <c r="AI81" s="51">
        <f t="shared" si="22"/>
        <v>0.86825713519999992</v>
      </c>
    </row>
    <row r="82" spans="1:35" x14ac:dyDescent="0.25">
      <c r="A82" s="33">
        <v>42804</v>
      </c>
      <c r="B82" s="2" t="s">
        <v>94</v>
      </c>
      <c r="C82" s="3" t="s">
        <v>121</v>
      </c>
      <c r="D82" s="3" t="s">
        <v>9</v>
      </c>
      <c r="E82" s="22">
        <v>92</v>
      </c>
      <c r="F82" s="34" t="s">
        <v>11</v>
      </c>
      <c r="G82" s="5">
        <v>0</v>
      </c>
      <c r="H82" s="5"/>
      <c r="I82" s="5"/>
      <c r="J82" s="4"/>
      <c r="K82" s="3">
        <v>6</v>
      </c>
      <c r="L82" s="3">
        <v>13.3</v>
      </c>
      <c r="M82" t="s">
        <v>77</v>
      </c>
      <c r="N82" t="s">
        <v>76</v>
      </c>
      <c r="O82" s="3">
        <v>4.415</v>
      </c>
      <c r="P82" s="54">
        <v>2.2423999999999999E-2</v>
      </c>
      <c r="Q82" s="3">
        <v>0.64</v>
      </c>
      <c r="R82" s="3">
        <v>0.6</v>
      </c>
      <c r="S82" s="3">
        <v>2.7900000000000001E-2</v>
      </c>
      <c r="T82" s="37">
        <v>0.42263333333333336</v>
      </c>
      <c r="U82" s="53">
        <v>0.16353776959999999</v>
      </c>
      <c r="AB82" s="1">
        <v>1</v>
      </c>
      <c r="AC82" s="1">
        <f t="shared" si="16"/>
        <v>4.415</v>
      </c>
      <c r="AD82" s="55">
        <f t="shared" ref="AD82:AD83" si="25">P82/AB82</f>
        <v>2.2423999999999999E-2</v>
      </c>
      <c r="AE82" s="58">
        <f t="shared" ref="AE82:AE83" si="26">U82/AB82</f>
        <v>0.16353776959999999</v>
      </c>
      <c r="AF82" s="1">
        <f t="shared" si="19"/>
        <v>196.88726364609349</v>
      </c>
      <c r="AG82" s="1">
        <f t="shared" si="20"/>
        <v>3.1962348720271802E-2</v>
      </c>
      <c r="AH82" s="1">
        <f t="shared" si="21"/>
        <v>6.9116512691946672E-2</v>
      </c>
      <c r="AI82" s="51">
        <f t="shared" si="22"/>
        <v>0.14111376959999999</v>
      </c>
    </row>
    <row r="83" spans="1:35" x14ac:dyDescent="0.25">
      <c r="A83" s="33">
        <v>42804</v>
      </c>
      <c r="B83" s="2" t="s">
        <v>94</v>
      </c>
      <c r="C83" s="3" t="s">
        <v>121</v>
      </c>
      <c r="D83" s="3" t="s">
        <v>9</v>
      </c>
      <c r="E83" s="22">
        <v>93</v>
      </c>
      <c r="F83" s="34" t="s">
        <v>11</v>
      </c>
      <c r="G83" s="5">
        <v>0</v>
      </c>
      <c r="H83" s="5"/>
      <c r="I83" s="5"/>
      <c r="J83" s="4"/>
      <c r="K83" s="3">
        <v>2</v>
      </c>
      <c r="L83" s="3">
        <v>12</v>
      </c>
      <c r="M83" t="s">
        <v>77</v>
      </c>
      <c r="N83" t="s">
        <v>76</v>
      </c>
      <c r="O83" s="3">
        <v>3.86</v>
      </c>
      <c r="P83" s="54">
        <v>1.9316E-2</v>
      </c>
      <c r="Q83" s="3">
        <v>0.48</v>
      </c>
      <c r="R83" s="3">
        <v>0.49</v>
      </c>
      <c r="S83" s="3">
        <v>2.3199999999999998E-2</v>
      </c>
      <c r="T83" s="37">
        <v>0.33106666666666668</v>
      </c>
      <c r="U83" s="53">
        <v>0.1442669264</v>
      </c>
      <c r="AB83" s="1">
        <v>1</v>
      </c>
      <c r="AC83" s="1">
        <f t="shared" si="16"/>
        <v>3.86</v>
      </c>
      <c r="AD83" s="55">
        <f t="shared" si="25"/>
        <v>1.9316E-2</v>
      </c>
      <c r="AE83" s="58">
        <f t="shared" si="26"/>
        <v>0.1442669264</v>
      </c>
      <c r="AF83" s="1">
        <f t="shared" si="19"/>
        <v>199.83433423068959</v>
      </c>
      <c r="AG83" s="1">
        <f t="shared" si="20"/>
        <v>3.2370706321243524E-2</v>
      </c>
      <c r="AH83" s="1">
        <f t="shared" si="21"/>
        <v>4.7761970433493332E-2</v>
      </c>
      <c r="AI83" s="51">
        <f t="shared" si="22"/>
        <v>0.1249509264</v>
      </c>
    </row>
    <row r="84" spans="1:35" x14ac:dyDescent="0.25">
      <c r="A84" s="33">
        <v>42804</v>
      </c>
      <c r="B84" s="2" t="s">
        <v>94</v>
      </c>
      <c r="C84" s="3" t="s">
        <v>121</v>
      </c>
      <c r="D84" s="3" t="s">
        <v>9</v>
      </c>
      <c r="E84" s="22">
        <v>94</v>
      </c>
      <c r="F84" s="34" t="s">
        <v>17</v>
      </c>
      <c r="G84" s="5">
        <v>0</v>
      </c>
      <c r="H84" s="5"/>
      <c r="I84" s="5"/>
      <c r="J84" s="4"/>
      <c r="K84" s="3">
        <v>2</v>
      </c>
      <c r="L84" s="3">
        <v>9.5</v>
      </c>
      <c r="M84" t="s">
        <v>77</v>
      </c>
      <c r="N84" t="s">
        <v>76</v>
      </c>
      <c r="O84" s="3">
        <v>2.383</v>
      </c>
      <c r="P84" s="3">
        <v>0.59</v>
      </c>
      <c r="Q84" s="3">
        <v>0.53</v>
      </c>
      <c r="R84" s="3">
        <v>0.45</v>
      </c>
      <c r="S84" s="3">
        <v>1.2699999999999999E-2</v>
      </c>
      <c r="T84" s="37">
        <v>0.33090000000000003</v>
      </c>
      <c r="U84" s="11"/>
      <c r="AB84" s="1">
        <v>1</v>
      </c>
      <c r="AC84" s="1">
        <f t="shared" si="16"/>
        <v>2.383</v>
      </c>
      <c r="AD84" s="1">
        <f t="shared" si="17"/>
        <v>0.59</v>
      </c>
      <c r="AF84" s="1">
        <f t="shared" si="19"/>
        <v>4.0389830508474578</v>
      </c>
      <c r="AI84" s="51"/>
    </row>
    <row r="85" spans="1:35" x14ac:dyDescent="0.25">
      <c r="A85" s="33">
        <v>42804</v>
      </c>
      <c r="B85" s="2" t="s">
        <v>94</v>
      </c>
      <c r="C85" s="3" t="s">
        <v>121</v>
      </c>
      <c r="D85" s="3" t="s">
        <v>9</v>
      </c>
      <c r="E85" s="22">
        <v>95</v>
      </c>
      <c r="F85" s="34" t="s">
        <v>11</v>
      </c>
      <c r="G85" s="5">
        <v>1</v>
      </c>
      <c r="H85" s="5"/>
      <c r="I85" s="5"/>
      <c r="J85" s="4"/>
      <c r="K85" s="3">
        <v>3</v>
      </c>
      <c r="L85" s="3">
        <v>11.5</v>
      </c>
      <c r="M85" t="s">
        <v>77</v>
      </c>
      <c r="N85" t="s">
        <v>76</v>
      </c>
      <c r="O85" s="3">
        <v>4.1580000000000004</v>
      </c>
      <c r="P85" s="54">
        <v>2.0984800000000001E-2</v>
      </c>
      <c r="Q85" s="3">
        <v>0.51</v>
      </c>
      <c r="R85" s="3">
        <v>0.5</v>
      </c>
      <c r="S85" s="3">
        <v>2.01E-2</v>
      </c>
      <c r="T85" s="37">
        <v>0.34336666666666665</v>
      </c>
      <c r="U85" s="53">
        <v>0.15461415392</v>
      </c>
      <c r="AB85" s="1">
        <v>1</v>
      </c>
      <c r="AC85" s="1">
        <f t="shared" si="16"/>
        <v>4.1580000000000004</v>
      </c>
      <c r="AD85" s="55">
        <f t="shared" si="17"/>
        <v>2.0984800000000001E-2</v>
      </c>
      <c r="AE85" s="58">
        <f t="shared" ref="AE85" si="27">U85/AB85</f>
        <v>0.15461415392</v>
      </c>
      <c r="AF85" s="1">
        <f t="shared" si="19"/>
        <v>198.14341809309596</v>
      </c>
      <c r="AG85" s="1">
        <f t="shared" si="20"/>
        <v>3.2137891755651751E-2</v>
      </c>
      <c r="AH85" s="1">
        <f t="shared" si="21"/>
        <v>5.3089346650997328E-2</v>
      </c>
      <c r="AI85" s="51">
        <f t="shared" si="22"/>
        <v>0.13362935392</v>
      </c>
    </row>
    <row r="86" spans="1:35" x14ac:dyDescent="0.25">
      <c r="A86" s="33">
        <v>42804</v>
      </c>
      <c r="B86" s="2" t="s">
        <v>94</v>
      </c>
      <c r="C86" s="3" t="s">
        <v>121</v>
      </c>
      <c r="D86" s="3" t="s">
        <v>9</v>
      </c>
      <c r="E86" s="22">
        <v>96</v>
      </c>
      <c r="F86" s="34" t="s">
        <v>8</v>
      </c>
      <c r="G86" s="5">
        <v>0</v>
      </c>
      <c r="H86" s="5"/>
      <c r="I86" s="5"/>
      <c r="J86" s="4"/>
      <c r="K86" s="3">
        <v>4</v>
      </c>
      <c r="L86" s="3">
        <v>9.4</v>
      </c>
      <c r="M86" t="s">
        <v>77</v>
      </c>
      <c r="N86" t="s">
        <v>76</v>
      </c>
      <c r="O86" s="3">
        <v>6.1130000000000004</v>
      </c>
      <c r="P86" s="53">
        <v>5.5407400000000002E-2</v>
      </c>
      <c r="Q86" s="3">
        <v>0.84</v>
      </c>
      <c r="R86" s="3">
        <v>0.95</v>
      </c>
      <c r="S86" s="3">
        <v>4.7199999999999999E-2</v>
      </c>
      <c r="T86" s="37">
        <v>0.61239999999999994</v>
      </c>
      <c r="U86" s="53">
        <v>0.54053934660000003</v>
      </c>
      <c r="AB86" s="1">
        <v>1</v>
      </c>
      <c r="AC86" s="1">
        <f t="shared" si="16"/>
        <v>6.1130000000000004</v>
      </c>
      <c r="AD86" s="1">
        <f>P86/AB86</f>
        <v>5.5407400000000002E-2</v>
      </c>
      <c r="AE86" s="51">
        <f>U86/AB86</f>
        <v>0.54053934660000003</v>
      </c>
      <c r="AF86" s="1">
        <f t="shared" si="19"/>
        <v>110.3282233059122</v>
      </c>
      <c r="AG86" s="1">
        <f t="shared" si="20"/>
        <v>7.9360697955177487E-2</v>
      </c>
      <c r="AH86" s="1">
        <f t="shared" si="21"/>
        <v>0.33102629585783999</v>
      </c>
      <c r="AI86" s="51">
        <f t="shared" si="22"/>
        <v>0.48513194660000003</v>
      </c>
    </row>
    <row r="87" spans="1:35" x14ac:dyDescent="0.25">
      <c r="A87" s="33">
        <v>42804</v>
      </c>
      <c r="B87" s="2" t="s">
        <v>94</v>
      </c>
      <c r="C87" s="3" t="s">
        <v>121</v>
      </c>
      <c r="D87" s="3" t="s">
        <v>9</v>
      </c>
      <c r="E87" s="22">
        <v>97</v>
      </c>
      <c r="F87" s="34" t="s">
        <v>8</v>
      </c>
      <c r="G87" s="5">
        <v>1</v>
      </c>
      <c r="H87" s="5"/>
      <c r="I87" s="5"/>
      <c r="J87" s="4"/>
      <c r="K87" s="3">
        <v>6</v>
      </c>
      <c r="L87" s="3">
        <v>8.5</v>
      </c>
      <c r="M87" t="s">
        <v>77</v>
      </c>
      <c r="N87" t="s">
        <v>76</v>
      </c>
      <c r="O87" s="3">
        <v>11.035</v>
      </c>
      <c r="P87" s="53">
        <v>0.103643</v>
      </c>
      <c r="Q87" s="3">
        <v>1.0900000000000001</v>
      </c>
      <c r="R87" s="3">
        <v>1.18</v>
      </c>
      <c r="S87" s="3">
        <v>9.9500000000000005E-2</v>
      </c>
      <c r="T87" s="37">
        <v>0.78983333333333328</v>
      </c>
      <c r="U87" s="53">
        <v>0.93650538699999997</v>
      </c>
      <c r="AB87" s="1">
        <v>1</v>
      </c>
      <c r="AC87" s="1">
        <f t="shared" si="16"/>
        <v>11.035</v>
      </c>
      <c r="AD87" s="1">
        <f>P87/AB87</f>
        <v>0.103643</v>
      </c>
      <c r="AE87" s="51">
        <f>U87/AB87</f>
        <v>0.93650538699999997</v>
      </c>
      <c r="AF87" s="1">
        <f t="shared" si="19"/>
        <v>106.47125227945931</v>
      </c>
      <c r="AG87" s="1">
        <f t="shared" si="20"/>
        <v>7.5474615949252366E-2</v>
      </c>
      <c r="AH87" s="1">
        <f t="shared" si="21"/>
        <v>0.73968317149883323</v>
      </c>
      <c r="AI87" s="51">
        <f t="shared" si="22"/>
        <v>0.83286238699999993</v>
      </c>
    </row>
    <row r="88" spans="1:35" x14ac:dyDescent="0.25">
      <c r="A88" s="33">
        <v>42804</v>
      </c>
      <c r="B88" s="2" t="s">
        <v>94</v>
      </c>
      <c r="C88" s="3" t="s">
        <v>121</v>
      </c>
      <c r="D88" s="3" t="s">
        <v>9</v>
      </c>
      <c r="E88" s="22">
        <v>98</v>
      </c>
      <c r="F88" s="34" t="s">
        <v>14</v>
      </c>
      <c r="G88" s="5">
        <v>0</v>
      </c>
      <c r="H88" s="5"/>
      <c r="I88" s="5"/>
      <c r="J88" s="4"/>
      <c r="K88" s="3">
        <v>1</v>
      </c>
      <c r="L88" s="3">
        <v>18.8</v>
      </c>
      <c r="M88" t="s">
        <v>75</v>
      </c>
      <c r="N88" t="s">
        <v>76</v>
      </c>
      <c r="O88" s="3">
        <v>12.364000000000001</v>
      </c>
      <c r="P88" s="3">
        <v>0.45</v>
      </c>
      <c r="Q88" s="3">
        <v>0.66</v>
      </c>
      <c r="R88" s="3">
        <v>0.87</v>
      </c>
      <c r="S88" s="3">
        <v>7.46E-2</v>
      </c>
      <c r="T88" s="37">
        <v>0.53486666666666671</v>
      </c>
      <c r="U88" s="31">
        <v>0.82088080000000008</v>
      </c>
      <c r="AB88" s="1">
        <v>1</v>
      </c>
      <c r="AC88" s="1">
        <f t="shared" si="16"/>
        <v>12.364000000000001</v>
      </c>
      <c r="AD88" s="1">
        <f t="shared" si="17"/>
        <v>0.45</v>
      </c>
      <c r="AE88" s="51">
        <f t="shared" si="18"/>
        <v>0.82088080000000008</v>
      </c>
      <c r="AF88" s="1">
        <f t="shared" si="19"/>
        <v>27.475555555555555</v>
      </c>
      <c r="AG88" s="1">
        <f t="shared" si="20"/>
        <v>2.9996829505014561E-2</v>
      </c>
      <c r="AH88" s="1">
        <f t="shared" si="21"/>
        <v>0.43906177722666673</v>
      </c>
      <c r="AI88" s="51">
        <f t="shared" si="22"/>
        <v>0.37088080000000007</v>
      </c>
    </row>
    <row r="89" spans="1:35" x14ac:dyDescent="0.25">
      <c r="A89" s="33">
        <v>42804</v>
      </c>
      <c r="B89" s="2" t="s">
        <v>94</v>
      </c>
      <c r="C89" s="3" t="s">
        <v>121</v>
      </c>
      <c r="D89" s="3" t="s">
        <v>9</v>
      </c>
      <c r="E89" s="22">
        <v>99</v>
      </c>
      <c r="F89" s="34" t="s">
        <v>14</v>
      </c>
      <c r="G89" s="5">
        <v>0</v>
      </c>
      <c r="H89" s="5"/>
      <c r="I89" s="5"/>
      <c r="J89" s="4"/>
      <c r="K89" s="3">
        <v>1</v>
      </c>
      <c r="L89" s="3">
        <v>19</v>
      </c>
      <c r="M89" t="s">
        <v>75</v>
      </c>
      <c r="N89" t="s">
        <v>76</v>
      </c>
      <c r="O89" s="3">
        <v>15.145</v>
      </c>
      <c r="P89" s="3">
        <v>0.45</v>
      </c>
      <c r="Q89" s="3">
        <v>0.73</v>
      </c>
      <c r="R89" s="3">
        <v>0.86</v>
      </c>
      <c r="S89" s="3">
        <v>0.1028</v>
      </c>
      <c r="T89" s="37">
        <v>0.56426666666666658</v>
      </c>
      <c r="U89" s="31">
        <v>1.0216689999999999</v>
      </c>
      <c r="AB89" s="1">
        <v>1</v>
      </c>
      <c r="AC89" s="1">
        <f t="shared" si="16"/>
        <v>15.145</v>
      </c>
      <c r="AD89" s="1">
        <f t="shared" si="17"/>
        <v>0.45</v>
      </c>
      <c r="AE89" s="51">
        <f t="shared" si="18"/>
        <v>1.0216689999999999</v>
      </c>
      <c r="AF89" s="1">
        <f t="shared" si="19"/>
        <v>33.655555555555551</v>
      </c>
      <c r="AG89" s="1">
        <f t="shared" si="20"/>
        <v>3.7746384945526575E-2</v>
      </c>
      <c r="AH89" s="1">
        <f t="shared" si="21"/>
        <v>0.5764937610666665</v>
      </c>
      <c r="AI89" s="51">
        <f t="shared" si="22"/>
        <v>0.57166899999999998</v>
      </c>
    </row>
    <row r="90" spans="1:35" x14ac:dyDescent="0.25">
      <c r="A90" s="33">
        <v>42804</v>
      </c>
      <c r="B90" s="2" t="s">
        <v>94</v>
      </c>
      <c r="C90" s="3" t="s">
        <v>121</v>
      </c>
      <c r="D90" s="3" t="s">
        <v>9</v>
      </c>
      <c r="E90" s="22">
        <v>100</v>
      </c>
      <c r="F90" s="34" t="s">
        <v>14</v>
      </c>
      <c r="G90" s="5">
        <v>0</v>
      </c>
      <c r="H90" s="5"/>
      <c r="I90" s="5"/>
      <c r="J90" s="4"/>
      <c r="K90" s="3">
        <v>1</v>
      </c>
      <c r="L90" s="3">
        <v>22.3</v>
      </c>
      <c r="M90" t="s">
        <v>75</v>
      </c>
      <c r="N90" t="s">
        <v>76</v>
      </c>
      <c r="O90" s="3">
        <v>18.521999999999998</v>
      </c>
      <c r="P90" s="3">
        <v>0.56999999999999995</v>
      </c>
      <c r="Q90" s="3">
        <v>0.71</v>
      </c>
      <c r="R90" s="3">
        <v>0.91</v>
      </c>
      <c r="S90" s="3">
        <v>0.14410000000000001</v>
      </c>
      <c r="T90" s="37">
        <v>0.5880333333333333</v>
      </c>
      <c r="U90" s="31">
        <v>1.2654883999999997</v>
      </c>
      <c r="AB90" s="1">
        <v>1</v>
      </c>
      <c r="AC90" s="1">
        <f t="shared" si="16"/>
        <v>18.521999999999998</v>
      </c>
      <c r="AD90" s="1">
        <f t="shared" si="17"/>
        <v>0.56999999999999995</v>
      </c>
      <c r="AE90" s="51">
        <f t="shared" si="18"/>
        <v>1.2654883999999997</v>
      </c>
      <c r="AF90" s="1">
        <f t="shared" si="19"/>
        <v>32.494736842105262</v>
      </c>
      <c r="AG90" s="1">
        <f t="shared" si="20"/>
        <v>3.754931432890616E-2</v>
      </c>
      <c r="AH90" s="1">
        <f t="shared" si="21"/>
        <v>0.74414936214666649</v>
      </c>
      <c r="AI90" s="51">
        <f t="shared" si="22"/>
        <v>0.69548839999999978</v>
      </c>
    </row>
    <row r="91" spans="1:35" x14ac:dyDescent="0.25">
      <c r="A91" s="33">
        <v>42804</v>
      </c>
      <c r="B91" s="2" t="s">
        <v>94</v>
      </c>
      <c r="C91" s="3" t="s">
        <v>121</v>
      </c>
      <c r="D91" s="3" t="s">
        <v>9</v>
      </c>
      <c r="E91" s="22">
        <v>101</v>
      </c>
      <c r="F91" s="34" t="s">
        <v>8</v>
      </c>
      <c r="G91" s="5">
        <v>0</v>
      </c>
      <c r="H91" s="5"/>
      <c r="I91" s="5"/>
      <c r="J91" s="4"/>
      <c r="K91" s="3">
        <v>8</v>
      </c>
      <c r="L91" s="3">
        <v>4.5999999999999996</v>
      </c>
      <c r="M91" t="s">
        <v>77</v>
      </c>
      <c r="N91" t="s">
        <v>76</v>
      </c>
      <c r="O91" s="3">
        <v>1.9239999999999999</v>
      </c>
      <c r="P91" s="53">
        <v>1.4355199999999999E-2</v>
      </c>
      <c r="Q91" s="3">
        <v>0.77</v>
      </c>
      <c r="R91" s="3">
        <v>0.68</v>
      </c>
      <c r="S91" s="3">
        <v>1.11E-2</v>
      </c>
      <c r="T91" s="37">
        <v>0.48703333333333343</v>
      </c>
      <c r="U91" s="53">
        <v>0.20354183679999999</v>
      </c>
      <c r="AB91" s="1">
        <v>1</v>
      </c>
      <c r="AC91" s="1">
        <f t="shared" si="16"/>
        <v>1.9239999999999999</v>
      </c>
      <c r="AD91" s="1">
        <f>P91/AB91</f>
        <v>1.4355199999999999E-2</v>
      </c>
      <c r="AE91" s="51">
        <f>U91/AB91</f>
        <v>0.20354183679999999</v>
      </c>
      <c r="AF91" s="1">
        <f t="shared" si="19"/>
        <v>134.02808738296926</v>
      </c>
      <c r="AG91" s="1">
        <f t="shared" si="20"/>
        <v>9.8329852806652795E-2</v>
      </c>
      <c r="AH91" s="1">
        <f t="shared" si="21"/>
        <v>9.913165924949334E-2</v>
      </c>
      <c r="AI91" s="51">
        <f t="shared" si="22"/>
        <v>0.18918663679999997</v>
      </c>
    </row>
    <row r="92" spans="1:35" x14ac:dyDescent="0.25">
      <c r="A92" s="33">
        <v>42804</v>
      </c>
      <c r="B92" s="2" t="s">
        <v>94</v>
      </c>
      <c r="C92" s="3" t="s">
        <v>121</v>
      </c>
      <c r="D92" s="3" t="s">
        <v>7</v>
      </c>
      <c r="E92" s="22">
        <v>102</v>
      </c>
      <c r="F92" s="34" t="s">
        <v>8</v>
      </c>
      <c r="G92" s="5">
        <v>0</v>
      </c>
      <c r="H92" s="5"/>
      <c r="I92" s="5"/>
      <c r="J92" s="4"/>
      <c r="K92" s="3">
        <v>10</v>
      </c>
      <c r="L92" s="3">
        <v>6</v>
      </c>
      <c r="M92" t="s">
        <v>77</v>
      </c>
      <c r="N92" t="s">
        <v>76</v>
      </c>
      <c r="O92" s="3">
        <v>5.3769999999999998</v>
      </c>
      <c r="P92" s="53">
        <v>4.8194599999999997E-2</v>
      </c>
      <c r="Q92" s="3">
        <v>0.63</v>
      </c>
      <c r="R92" s="3">
        <v>0.66</v>
      </c>
      <c r="S92" s="3">
        <v>1.9199999999999998E-2</v>
      </c>
      <c r="T92" s="37">
        <v>0.43640000000000007</v>
      </c>
      <c r="U92" s="53">
        <v>0.48132947139999993</v>
      </c>
      <c r="AB92" s="1">
        <v>1</v>
      </c>
      <c r="AC92" s="1">
        <f t="shared" si="16"/>
        <v>5.3769999999999998</v>
      </c>
      <c r="AD92" s="1">
        <f>P92/AB92</f>
        <v>4.8194599999999997E-2</v>
      </c>
      <c r="AE92" s="51">
        <f>U92/AB92</f>
        <v>0.48132947139999993</v>
      </c>
      <c r="AF92" s="1">
        <f t="shared" si="19"/>
        <v>111.56851597481875</v>
      </c>
      <c r="AG92" s="1">
        <f t="shared" si="20"/>
        <v>8.0553258582852894E-2</v>
      </c>
      <c r="AH92" s="1">
        <f t="shared" si="21"/>
        <v>0.21005218131896</v>
      </c>
      <c r="AI92" s="51">
        <f t="shared" si="22"/>
        <v>0.43313487139999995</v>
      </c>
    </row>
    <row r="93" spans="1:35" x14ac:dyDescent="0.25">
      <c r="A93" s="33">
        <v>42804</v>
      </c>
      <c r="B93" s="2" t="s">
        <v>94</v>
      </c>
      <c r="C93" s="3" t="s">
        <v>121</v>
      </c>
      <c r="D93" s="3" t="s">
        <v>7</v>
      </c>
      <c r="E93" s="22">
        <v>104</v>
      </c>
      <c r="F93" s="34" t="s">
        <v>12</v>
      </c>
      <c r="G93" s="5">
        <v>0</v>
      </c>
      <c r="H93" s="5"/>
      <c r="I93" s="5"/>
      <c r="J93" s="4">
        <v>7</v>
      </c>
      <c r="K93" s="3">
        <v>1</v>
      </c>
      <c r="L93" s="3">
        <v>5.3</v>
      </c>
      <c r="M93" t="s">
        <v>73</v>
      </c>
      <c r="N93" t="s">
        <v>74</v>
      </c>
      <c r="O93" s="3">
        <v>1.466</v>
      </c>
      <c r="P93" s="53">
        <v>1.5781400000000001E-2</v>
      </c>
      <c r="Q93" s="3">
        <v>0.51</v>
      </c>
      <c r="R93" s="3">
        <v>0.61</v>
      </c>
      <c r="S93" s="3">
        <v>8.5000000000000006E-3</v>
      </c>
      <c r="T93" s="37">
        <v>0.3761666666666667</v>
      </c>
      <c r="U93" s="53">
        <v>9.818762528000001E-2</v>
      </c>
      <c r="AB93" s="1">
        <v>1</v>
      </c>
      <c r="AC93" s="1">
        <f t="shared" si="16"/>
        <v>1.466</v>
      </c>
      <c r="AD93" s="55">
        <f t="shared" ref="AD93" si="28">P93/AB93</f>
        <v>1.5781400000000001E-2</v>
      </c>
      <c r="AE93" s="58">
        <f t="shared" ref="AE93" si="29">U93/AB93</f>
        <v>9.818762528000001E-2</v>
      </c>
      <c r="AF93" s="1">
        <f t="shared" si="19"/>
        <v>92.894166550496152</v>
      </c>
      <c r="AG93" s="1">
        <f t="shared" si="20"/>
        <v>5.6211613424283775E-2</v>
      </c>
      <c r="AH93" s="1">
        <f t="shared" si="21"/>
        <v>3.693491170949334E-2</v>
      </c>
      <c r="AI93" s="51">
        <f t="shared" si="22"/>
        <v>8.2406225280000009E-2</v>
      </c>
    </row>
    <row r="94" spans="1:35" x14ac:dyDescent="0.25">
      <c r="A94" s="33">
        <v>42804</v>
      </c>
      <c r="B94" s="2" t="s">
        <v>94</v>
      </c>
      <c r="C94" s="3" t="s">
        <v>121</v>
      </c>
      <c r="D94" s="3" t="s">
        <v>7</v>
      </c>
      <c r="E94" s="22">
        <v>105</v>
      </c>
      <c r="F94" s="34" t="s">
        <v>8</v>
      </c>
      <c r="G94" s="5">
        <v>1</v>
      </c>
      <c r="H94" s="5"/>
      <c r="I94" s="5"/>
      <c r="J94" s="4"/>
      <c r="K94" s="3">
        <v>7</v>
      </c>
      <c r="L94" s="3">
        <v>13.4</v>
      </c>
      <c r="M94" t="s">
        <v>77</v>
      </c>
      <c r="N94" t="s">
        <v>76</v>
      </c>
      <c r="O94" s="3">
        <v>6.6360000000000001</v>
      </c>
      <c r="P94" s="53">
        <v>6.0532800000000005E-2</v>
      </c>
      <c r="Q94" s="3">
        <v>0.99</v>
      </c>
      <c r="R94" s="3">
        <v>1.1599999999999999</v>
      </c>
      <c r="S94" s="3">
        <v>5.3199999999999997E-2</v>
      </c>
      <c r="T94" s="37">
        <v>0.73439999999999994</v>
      </c>
      <c r="U94" s="53">
        <v>0.58261375520000003</v>
      </c>
      <c r="AB94" s="1">
        <v>1</v>
      </c>
      <c r="AC94" s="1">
        <f t="shared" si="16"/>
        <v>6.6360000000000001</v>
      </c>
      <c r="AD94" s="1">
        <f>P94/AB94</f>
        <v>6.0532800000000005E-2</v>
      </c>
      <c r="AE94" s="51">
        <f>U94/AB94</f>
        <v>0.58261375520000003</v>
      </c>
      <c r="AF94" s="1">
        <f t="shared" si="19"/>
        <v>109.62651653318531</v>
      </c>
      <c r="AG94" s="1">
        <f t="shared" si="20"/>
        <v>7.8674043881856531E-2</v>
      </c>
      <c r="AH94" s="1">
        <f t="shared" si="21"/>
        <v>0.42787154181887999</v>
      </c>
      <c r="AI94" s="51">
        <f t="shared" si="22"/>
        <v>0.52208095519999997</v>
      </c>
    </row>
    <row r="95" spans="1:35" x14ac:dyDescent="0.25">
      <c r="A95" s="33">
        <v>42804</v>
      </c>
      <c r="B95" s="2" t="s">
        <v>94</v>
      </c>
      <c r="C95" s="3" t="s">
        <v>121</v>
      </c>
      <c r="D95" s="3" t="s">
        <v>7</v>
      </c>
      <c r="E95" s="22">
        <v>106</v>
      </c>
      <c r="F95" s="34" t="s">
        <v>12</v>
      </c>
      <c r="G95" s="5">
        <v>0</v>
      </c>
      <c r="H95" s="5"/>
      <c r="I95" s="5"/>
      <c r="J95" s="4">
        <v>33</v>
      </c>
      <c r="K95" s="3">
        <v>1</v>
      </c>
      <c r="L95" s="3">
        <v>34</v>
      </c>
      <c r="M95" t="s">
        <v>73</v>
      </c>
      <c r="N95" t="s">
        <v>74</v>
      </c>
      <c r="O95" s="3">
        <v>1.5289999999999999</v>
      </c>
      <c r="P95" s="53">
        <v>1.6279100000000001E-2</v>
      </c>
      <c r="Q95" s="3">
        <v>0.67</v>
      </c>
      <c r="R95" s="3">
        <v>0.53</v>
      </c>
      <c r="S95" s="3">
        <v>1.2999999999999999E-2</v>
      </c>
      <c r="T95" s="37">
        <v>0.40433333333333338</v>
      </c>
      <c r="U95" s="53">
        <v>0.10109180432000001</v>
      </c>
      <c r="AB95" s="1">
        <v>1</v>
      </c>
      <c r="AC95" s="1">
        <f t="shared" si="16"/>
        <v>1.5289999999999999</v>
      </c>
      <c r="AD95" s="55">
        <f t="shared" ref="AD95" si="30">P95/AB95</f>
        <v>1.6279100000000001E-2</v>
      </c>
      <c r="AE95" s="58">
        <f t="shared" ref="AE95" si="31">U95/AB95</f>
        <v>0.10109180432000001</v>
      </c>
      <c r="AF95" s="1">
        <f t="shared" si="19"/>
        <v>93.924111283793323</v>
      </c>
      <c r="AG95" s="1">
        <f t="shared" si="20"/>
        <v>5.546939458469588E-2</v>
      </c>
      <c r="AH95" s="1">
        <f t="shared" si="21"/>
        <v>4.0874786213386673E-2</v>
      </c>
      <c r="AI95" s="51">
        <f t="shared" si="22"/>
        <v>8.4812704320000001E-2</v>
      </c>
    </row>
    <row r="96" spans="1:35" x14ac:dyDescent="0.25">
      <c r="A96" s="33">
        <v>42804</v>
      </c>
      <c r="B96" s="2" t="s">
        <v>94</v>
      </c>
      <c r="C96" s="3" t="s">
        <v>121</v>
      </c>
      <c r="D96" s="3" t="s">
        <v>7</v>
      </c>
      <c r="E96" s="22">
        <v>107</v>
      </c>
      <c r="F96" s="34" t="s">
        <v>78</v>
      </c>
      <c r="G96" s="5">
        <v>1</v>
      </c>
      <c r="H96" s="5"/>
      <c r="I96" s="5"/>
      <c r="J96" s="4"/>
      <c r="K96" s="3">
        <v>6</v>
      </c>
      <c r="L96" s="3">
        <v>1.2</v>
      </c>
      <c r="M96" t="s">
        <v>77</v>
      </c>
      <c r="N96" t="s">
        <v>76</v>
      </c>
      <c r="O96" s="3">
        <v>0.113</v>
      </c>
      <c r="P96" s="3">
        <v>0.1</v>
      </c>
      <c r="Q96" s="3">
        <v>0.09</v>
      </c>
      <c r="R96" s="3">
        <v>0.08</v>
      </c>
      <c r="S96" s="3">
        <v>1E-4</v>
      </c>
      <c r="T96" s="37">
        <v>5.6699999999999993E-2</v>
      </c>
      <c r="U96" s="2"/>
      <c r="AB96" s="1">
        <v>1</v>
      </c>
      <c r="AC96" s="1">
        <f t="shared" si="16"/>
        <v>0.113</v>
      </c>
      <c r="AD96" s="1">
        <f t="shared" si="17"/>
        <v>0.1</v>
      </c>
      <c r="AF96" s="1">
        <f t="shared" si="19"/>
        <v>1.1299999999999999</v>
      </c>
      <c r="AI96" s="51"/>
    </row>
    <row r="97" spans="1:35" x14ac:dyDescent="0.25">
      <c r="A97" s="33">
        <v>42804</v>
      </c>
      <c r="B97" s="2" t="s">
        <v>94</v>
      </c>
      <c r="C97" s="3" t="s">
        <v>121</v>
      </c>
      <c r="D97" s="3" t="s">
        <v>7</v>
      </c>
      <c r="E97" s="22">
        <v>108</v>
      </c>
      <c r="F97" s="34" t="s">
        <v>78</v>
      </c>
      <c r="G97" s="5">
        <v>1</v>
      </c>
      <c r="H97" s="5"/>
      <c r="I97" s="5"/>
      <c r="J97" s="4"/>
      <c r="K97" s="3">
        <v>5</v>
      </c>
      <c r="L97" s="3">
        <v>0.8</v>
      </c>
      <c r="M97" t="s">
        <v>77</v>
      </c>
      <c r="N97" t="s">
        <v>76</v>
      </c>
      <c r="O97" s="3">
        <v>0.125</v>
      </c>
      <c r="P97" s="3">
        <v>0.11</v>
      </c>
      <c r="Q97" s="3">
        <v>0.13</v>
      </c>
      <c r="R97" s="3">
        <v>0.16</v>
      </c>
      <c r="S97" s="3">
        <v>1E-4</v>
      </c>
      <c r="T97" s="37">
        <v>9.6700000000000008E-2</v>
      </c>
      <c r="U97" s="2"/>
      <c r="AB97" s="1">
        <v>1</v>
      </c>
      <c r="AC97" s="1">
        <f t="shared" si="16"/>
        <v>0.125</v>
      </c>
      <c r="AD97" s="1">
        <f t="shared" si="17"/>
        <v>0.11</v>
      </c>
      <c r="AF97" s="1">
        <f t="shared" si="19"/>
        <v>1.1363636363636365</v>
      </c>
      <c r="AI97" s="51"/>
    </row>
    <row r="98" spans="1:35" x14ac:dyDescent="0.25">
      <c r="A98" s="33">
        <v>42746</v>
      </c>
      <c r="B98" s="2" t="s">
        <v>94</v>
      </c>
      <c r="C98" s="3" t="s">
        <v>122</v>
      </c>
      <c r="D98" s="4" t="s">
        <v>5</v>
      </c>
      <c r="E98" s="22">
        <v>216</v>
      </c>
      <c r="F98" s="34" t="s">
        <v>14</v>
      </c>
      <c r="G98" s="5">
        <v>1</v>
      </c>
      <c r="I98" s="1">
        <v>1</v>
      </c>
      <c r="J98" s="1">
        <v>6</v>
      </c>
      <c r="K98" s="1">
        <v>1</v>
      </c>
      <c r="L98" s="1">
        <v>30</v>
      </c>
      <c r="M98" t="s">
        <v>75</v>
      </c>
      <c r="N98" t="s">
        <v>76</v>
      </c>
      <c r="O98" s="1">
        <v>20.021000000000001</v>
      </c>
      <c r="P98" s="1">
        <v>7.7700000000000005E-2</v>
      </c>
      <c r="Q98" s="1">
        <v>0.47</v>
      </c>
      <c r="R98" s="1">
        <v>0.61</v>
      </c>
      <c r="S98" s="1">
        <v>0.71</v>
      </c>
      <c r="T98" s="37">
        <v>0.59666666666666668</v>
      </c>
      <c r="U98" s="1">
        <v>1.19</v>
      </c>
      <c r="V98">
        <v>1</v>
      </c>
      <c r="W98">
        <v>1.1120000000000001</v>
      </c>
      <c r="X98">
        <v>0.251</v>
      </c>
      <c r="Y98">
        <v>4.4219999999999997</v>
      </c>
      <c r="Z98">
        <v>1.3640000000000001</v>
      </c>
      <c r="AB98" s="1">
        <v>1</v>
      </c>
      <c r="AC98" s="1">
        <f t="shared" si="16"/>
        <v>20.021000000000001</v>
      </c>
      <c r="AD98" s="1">
        <f t="shared" si="17"/>
        <v>7.7700000000000005E-2</v>
      </c>
      <c r="AE98" s="51">
        <f t="shared" si="18"/>
        <v>1.19</v>
      </c>
      <c r="AF98" s="1">
        <f t="shared" si="19"/>
        <v>257.67052767052769</v>
      </c>
      <c r="AG98" s="1">
        <f t="shared" si="20"/>
        <v>5.5556665501223707E-2</v>
      </c>
      <c r="AH98" s="1">
        <f t="shared" si="21"/>
        <v>0.71003333333333329</v>
      </c>
      <c r="AI98" s="51">
        <f t="shared" si="22"/>
        <v>1.1122999999999998</v>
      </c>
    </row>
    <row r="99" spans="1:35" x14ac:dyDescent="0.25">
      <c r="A99" s="33">
        <v>42746</v>
      </c>
      <c r="B99" s="2" t="s">
        <v>94</v>
      </c>
      <c r="C99" s="3" t="s">
        <v>122</v>
      </c>
      <c r="D99" s="4" t="s">
        <v>7</v>
      </c>
      <c r="E99" s="22">
        <v>217</v>
      </c>
      <c r="F99" s="34" t="s">
        <v>14</v>
      </c>
      <c r="G99" s="5">
        <v>0</v>
      </c>
      <c r="J99" s="1">
        <v>6</v>
      </c>
      <c r="K99" s="1">
        <v>1</v>
      </c>
      <c r="L99" s="1">
        <v>25</v>
      </c>
      <c r="M99" t="s">
        <v>75</v>
      </c>
      <c r="N99" t="s">
        <v>76</v>
      </c>
      <c r="O99" s="1">
        <v>13.505000000000001</v>
      </c>
      <c r="P99" s="1">
        <v>0.08</v>
      </c>
      <c r="Q99" s="1">
        <v>0.44</v>
      </c>
      <c r="R99" s="1">
        <v>0.74</v>
      </c>
      <c r="S99" s="1">
        <v>0.91</v>
      </c>
      <c r="T99" s="37">
        <v>0.69666666666666666</v>
      </c>
      <c r="U99" s="1">
        <v>0.78</v>
      </c>
      <c r="V99">
        <v>3</v>
      </c>
      <c r="W99">
        <v>0.46600000000000003</v>
      </c>
      <c r="X99">
        <v>0.44900000000000001</v>
      </c>
      <c r="Y99">
        <v>1.0620000000000001</v>
      </c>
      <c r="Z99">
        <v>0.91600000000000004</v>
      </c>
      <c r="AB99" s="1">
        <v>1</v>
      </c>
      <c r="AC99" s="1">
        <f t="shared" si="16"/>
        <v>13.505000000000001</v>
      </c>
      <c r="AD99" s="1">
        <f t="shared" si="17"/>
        <v>0.08</v>
      </c>
      <c r="AE99" s="51">
        <f t="shared" si="18"/>
        <v>0.78</v>
      </c>
      <c r="AF99" s="1">
        <f t="shared" si="19"/>
        <v>168.8125</v>
      </c>
      <c r="AG99" s="1">
        <f t="shared" si="20"/>
        <v>5.18326545723806E-2</v>
      </c>
      <c r="AH99" s="1">
        <f t="shared" si="21"/>
        <v>0.54339999999999999</v>
      </c>
      <c r="AI99" s="51">
        <f t="shared" si="22"/>
        <v>0.70000000000000007</v>
      </c>
    </row>
    <row r="100" spans="1:35" x14ac:dyDescent="0.25">
      <c r="A100" s="33">
        <v>42746</v>
      </c>
      <c r="B100" s="2" t="s">
        <v>94</v>
      </c>
      <c r="C100" s="3" t="s">
        <v>122</v>
      </c>
      <c r="D100" s="4" t="s">
        <v>7</v>
      </c>
      <c r="E100" s="22">
        <v>218</v>
      </c>
      <c r="F100" s="34" t="s">
        <v>14</v>
      </c>
      <c r="G100" s="5">
        <v>0</v>
      </c>
      <c r="J100" s="1">
        <v>4</v>
      </c>
      <c r="K100" s="1">
        <v>1</v>
      </c>
      <c r="L100" s="1">
        <v>26.5</v>
      </c>
      <c r="M100" t="s">
        <v>75</v>
      </c>
      <c r="N100" t="s">
        <v>76</v>
      </c>
      <c r="O100" s="1">
        <v>16.001999999999999</v>
      </c>
      <c r="P100" s="1">
        <v>9.8900000000000002E-2</v>
      </c>
      <c r="Q100" s="1">
        <v>0.38</v>
      </c>
      <c r="R100" s="1">
        <v>0.64</v>
      </c>
      <c r="S100" s="1">
        <v>0.8</v>
      </c>
      <c r="T100" s="37">
        <v>0.60666666666666669</v>
      </c>
      <c r="U100" s="1">
        <v>0.98</v>
      </c>
      <c r="V100">
        <v>1</v>
      </c>
      <c r="W100">
        <v>0.55600000000000005</v>
      </c>
      <c r="X100">
        <v>9.0999999999999998E-2</v>
      </c>
      <c r="Y100">
        <v>6.1</v>
      </c>
      <c r="Z100">
        <v>0.64800000000000002</v>
      </c>
      <c r="AB100" s="1">
        <v>1</v>
      </c>
      <c r="AC100" s="1">
        <f t="shared" si="16"/>
        <v>16.001999999999999</v>
      </c>
      <c r="AD100" s="1">
        <f t="shared" si="17"/>
        <v>9.8900000000000002E-2</v>
      </c>
      <c r="AE100" s="51">
        <f t="shared" si="18"/>
        <v>0.98</v>
      </c>
      <c r="AF100" s="1">
        <f t="shared" si="19"/>
        <v>161.79979777553083</v>
      </c>
      <c r="AG100" s="1">
        <f t="shared" si="20"/>
        <v>5.506186726659168E-2</v>
      </c>
      <c r="AH100" s="1">
        <f t="shared" si="21"/>
        <v>0.59453333333333336</v>
      </c>
      <c r="AI100" s="51">
        <f t="shared" si="22"/>
        <v>0.88109999999999999</v>
      </c>
    </row>
    <row r="101" spans="1:35" x14ac:dyDescent="0.25">
      <c r="A101" s="33">
        <v>42746</v>
      </c>
      <c r="B101" s="2" t="s">
        <v>94</v>
      </c>
      <c r="C101" s="3" t="s">
        <v>122</v>
      </c>
      <c r="D101" s="4" t="s">
        <v>7</v>
      </c>
      <c r="E101" s="22">
        <v>219</v>
      </c>
      <c r="F101" s="34" t="s">
        <v>8</v>
      </c>
      <c r="G101" s="5">
        <v>0</v>
      </c>
      <c r="K101" s="1">
        <v>4</v>
      </c>
      <c r="L101" s="1">
        <v>5.5</v>
      </c>
      <c r="M101" t="s">
        <v>77</v>
      </c>
      <c r="N101" t="s">
        <v>76</v>
      </c>
      <c r="O101" s="1">
        <v>3.6230000000000002</v>
      </c>
      <c r="P101" s="1">
        <v>2.0400000000000001E-2</v>
      </c>
      <c r="Q101" s="1">
        <v>0.7</v>
      </c>
      <c r="R101" s="1">
        <v>0.9</v>
      </c>
      <c r="S101" s="1">
        <v>0.91</v>
      </c>
      <c r="T101" s="37">
        <v>0.83666666666666678</v>
      </c>
      <c r="U101" s="1">
        <v>0.24</v>
      </c>
      <c r="V101">
        <v>3</v>
      </c>
      <c r="W101">
        <v>0.17799999999999999</v>
      </c>
      <c r="X101">
        <v>0.13300000000000001</v>
      </c>
      <c r="Y101">
        <v>1.3740000000000001</v>
      </c>
      <c r="Z101">
        <v>0.311</v>
      </c>
      <c r="AB101" s="1">
        <v>1</v>
      </c>
      <c r="AC101" s="1">
        <f t="shared" si="16"/>
        <v>3.6230000000000002</v>
      </c>
      <c r="AD101" s="1">
        <f t="shared" si="17"/>
        <v>2.0400000000000001E-2</v>
      </c>
      <c r="AE101" s="51">
        <f t="shared" si="18"/>
        <v>0.24</v>
      </c>
      <c r="AF101" s="1">
        <f t="shared" si="19"/>
        <v>177.59803921568627</v>
      </c>
      <c r="AG101" s="1">
        <f t="shared" si="20"/>
        <v>6.0612751863096871E-2</v>
      </c>
      <c r="AH101" s="1">
        <f t="shared" si="21"/>
        <v>0.20080000000000001</v>
      </c>
      <c r="AI101" s="51">
        <f t="shared" si="22"/>
        <v>0.21959999999999999</v>
      </c>
    </row>
    <row r="102" spans="1:35" x14ac:dyDescent="0.25">
      <c r="A102" s="33">
        <v>42746</v>
      </c>
      <c r="B102" s="2" t="s">
        <v>94</v>
      </c>
      <c r="C102" s="3" t="s">
        <v>122</v>
      </c>
      <c r="D102" s="4" t="s">
        <v>7</v>
      </c>
      <c r="E102" s="22">
        <v>220</v>
      </c>
      <c r="F102" s="34" t="s">
        <v>88</v>
      </c>
      <c r="G102" s="1">
        <v>1</v>
      </c>
      <c r="I102" s="1">
        <v>1</v>
      </c>
      <c r="K102" s="1">
        <v>12</v>
      </c>
      <c r="L102" s="1">
        <v>2.2999999999999998</v>
      </c>
      <c r="M102" t="s">
        <v>77</v>
      </c>
      <c r="N102" t="s">
        <v>76</v>
      </c>
      <c r="O102" s="1">
        <v>3.0999999999999996</v>
      </c>
      <c r="P102" s="1">
        <v>9.5999999999999992E-3</v>
      </c>
      <c r="Q102" s="1">
        <v>0.36</v>
      </c>
      <c r="R102" s="1">
        <v>0.54</v>
      </c>
      <c r="S102" s="1">
        <v>0.34</v>
      </c>
      <c r="T102" s="37">
        <v>0.41333333333333333</v>
      </c>
      <c r="U102" s="1">
        <f>0.1</f>
        <v>0.1</v>
      </c>
      <c r="V102">
        <v>2</v>
      </c>
      <c r="W102">
        <v>1.034</v>
      </c>
      <c r="X102">
        <v>0.50800000000000001</v>
      </c>
      <c r="Y102">
        <v>2.0329999999999999</v>
      </c>
      <c r="Z102">
        <v>1.542</v>
      </c>
      <c r="AA102" s="1" t="s">
        <v>30</v>
      </c>
      <c r="AB102" s="1">
        <v>5</v>
      </c>
      <c r="AC102" s="1">
        <f t="shared" si="16"/>
        <v>0.61999999999999988</v>
      </c>
      <c r="AD102" s="1">
        <f t="shared" si="17"/>
        <v>1.9199999999999998E-3</v>
      </c>
      <c r="AE102" s="51">
        <f t="shared" si="18"/>
        <v>0.02</v>
      </c>
      <c r="AF102" s="1">
        <f t="shared" si="19"/>
        <v>322.91666666666663</v>
      </c>
      <c r="AG102" s="1">
        <f t="shared" si="20"/>
        <v>2.9161290322580649E-2</v>
      </c>
      <c r="AH102" s="1">
        <f t="shared" si="21"/>
        <v>8.266666666666667E-3</v>
      </c>
      <c r="AI102" s="51">
        <f t="shared" si="22"/>
        <v>1.8079999999999999E-2</v>
      </c>
    </row>
    <row r="103" spans="1:35" x14ac:dyDescent="0.25">
      <c r="A103" s="33">
        <v>42746</v>
      </c>
      <c r="B103" s="2" t="s">
        <v>94</v>
      </c>
      <c r="C103" s="3" t="s">
        <v>122</v>
      </c>
      <c r="D103" s="4" t="s">
        <v>7</v>
      </c>
      <c r="E103" s="22">
        <v>221</v>
      </c>
      <c r="F103" s="34" t="s">
        <v>88</v>
      </c>
      <c r="G103" s="1">
        <v>1</v>
      </c>
      <c r="H103" s="1">
        <v>5</v>
      </c>
      <c r="K103" s="1">
        <v>12</v>
      </c>
      <c r="L103" s="1">
        <v>3.5</v>
      </c>
      <c r="M103" t="s">
        <v>77</v>
      </c>
      <c r="N103" t="s">
        <v>76</v>
      </c>
      <c r="O103" s="1">
        <v>3.1929999999999996</v>
      </c>
      <c r="P103" s="1">
        <v>9.2999999999999992E-3</v>
      </c>
      <c r="Q103" s="1">
        <v>0.38</v>
      </c>
      <c r="R103" s="1">
        <v>0.48</v>
      </c>
      <c r="S103" s="1">
        <v>0.44</v>
      </c>
      <c r="T103" s="37">
        <v>0.43333333333333335</v>
      </c>
      <c r="U103" s="1">
        <f>0.1</f>
        <v>0.1</v>
      </c>
      <c r="V103">
        <v>2</v>
      </c>
      <c r="W103">
        <v>0.97099999999999997</v>
      </c>
      <c r="X103">
        <v>0.32100000000000001</v>
      </c>
      <c r="Y103">
        <v>3.0219999999999998</v>
      </c>
      <c r="Z103">
        <v>1.292</v>
      </c>
      <c r="AA103" s="1" t="s">
        <v>30</v>
      </c>
      <c r="AB103" s="1">
        <v>5</v>
      </c>
      <c r="AC103" s="1">
        <f t="shared" si="16"/>
        <v>0.63859999999999995</v>
      </c>
      <c r="AD103" s="1">
        <f t="shared" si="17"/>
        <v>1.8599999999999999E-3</v>
      </c>
      <c r="AE103" s="51">
        <f t="shared" si="18"/>
        <v>0.02</v>
      </c>
      <c r="AF103" s="1">
        <f t="shared" si="19"/>
        <v>343.33333333333331</v>
      </c>
      <c r="AG103" s="1">
        <f t="shared" si="20"/>
        <v>2.8405887879736927E-2</v>
      </c>
      <c r="AH103" s="1">
        <f t="shared" si="21"/>
        <v>8.666666666666668E-3</v>
      </c>
      <c r="AI103" s="51">
        <f t="shared" si="22"/>
        <v>1.814E-2</v>
      </c>
    </row>
    <row r="104" spans="1:35" x14ac:dyDescent="0.25">
      <c r="A104" s="33">
        <v>42746</v>
      </c>
      <c r="B104" s="2" t="s">
        <v>94</v>
      </c>
      <c r="C104" s="3" t="s">
        <v>122</v>
      </c>
      <c r="D104" s="4" t="s">
        <v>7</v>
      </c>
      <c r="E104" s="22">
        <v>222</v>
      </c>
      <c r="F104" s="34" t="s">
        <v>88</v>
      </c>
      <c r="G104" s="1">
        <v>1</v>
      </c>
      <c r="H104" s="1">
        <v>6</v>
      </c>
      <c r="K104" s="1">
        <v>8</v>
      </c>
      <c r="L104" s="1">
        <v>2.5</v>
      </c>
      <c r="M104" t="s">
        <v>77</v>
      </c>
      <c r="N104" t="s">
        <v>76</v>
      </c>
      <c r="O104" s="1">
        <v>2.3530000000000002</v>
      </c>
      <c r="P104" s="1">
        <v>7.9000000000000001E-2</v>
      </c>
      <c r="Q104" s="1">
        <v>0.26</v>
      </c>
      <c r="R104" s="1">
        <v>0.36</v>
      </c>
      <c r="S104" s="1">
        <v>0.34</v>
      </c>
      <c r="T104" s="37">
        <v>0.32</v>
      </c>
      <c r="V104">
        <v>3</v>
      </c>
      <c r="W104">
        <v>1.4019999999999999</v>
      </c>
      <c r="X104">
        <v>0.40600000000000003</v>
      </c>
      <c r="Y104">
        <v>3.508</v>
      </c>
      <c r="Z104">
        <v>1.8080000000000001</v>
      </c>
      <c r="AA104" s="1" t="s">
        <v>31</v>
      </c>
      <c r="AB104" s="1">
        <v>5</v>
      </c>
      <c r="AC104" s="1">
        <f t="shared" si="16"/>
        <v>0.47060000000000002</v>
      </c>
      <c r="AD104" s="1">
        <f t="shared" si="17"/>
        <v>1.5800000000000002E-2</v>
      </c>
      <c r="AF104" s="1">
        <f t="shared" si="19"/>
        <v>29.784810126582276</v>
      </c>
      <c r="AI104" s="51"/>
    </row>
    <row r="105" spans="1:35" x14ac:dyDescent="0.25">
      <c r="A105" s="33">
        <v>42746</v>
      </c>
      <c r="B105" s="2" t="s">
        <v>94</v>
      </c>
      <c r="C105" s="3" t="s">
        <v>122</v>
      </c>
      <c r="D105" s="4" t="s">
        <v>7</v>
      </c>
      <c r="E105" s="22">
        <v>223</v>
      </c>
      <c r="F105" s="34" t="s">
        <v>88</v>
      </c>
      <c r="G105" s="1">
        <v>1</v>
      </c>
      <c r="H105" s="1">
        <v>1</v>
      </c>
      <c r="K105" s="1">
        <v>6</v>
      </c>
      <c r="L105" s="1">
        <v>2.5</v>
      </c>
      <c r="M105" t="s">
        <v>77</v>
      </c>
      <c r="N105" t="s">
        <v>76</v>
      </c>
      <c r="O105" s="1">
        <v>2.2649999999999997</v>
      </c>
      <c r="P105" s="1">
        <v>6.6E-3</v>
      </c>
      <c r="Q105" s="1">
        <v>0.25</v>
      </c>
      <c r="R105" s="1">
        <v>0.31</v>
      </c>
      <c r="S105" s="1">
        <v>0.23</v>
      </c>
      <c r="T105" s="37">
        <v>0.26333333333333336</v>
      </c>
      <c r="U105" s="1">
        <f>0.06</f>
        <v>0.06</v>
      </c>
      <c r="AA105" s="1" t="s">
        <v>32</v>
      </c>
      <c r="AB105" s="1">
        <v>6</v>
      </c>
      <c r="AC105" s="1">
        <f t="shared" si="16"/>
        <v>0.37749999999999995</v>
      </c>
      <c r="AD105" s="1">
        <f t="shared" si="17"/>
        <v>1.1000000000000001E-3</v>
      </c>
      <c r="AE105" s="51">
        <f t="shared" si="18"/>
        <v>0.01</v>
      </c>
      <c r="AF105" s="1">
        <f t="shared" si="19"/>
        <v>343.18181818181813</v>
      </c>
      <c r="AG105" s="1">
        <f t="shared" si="20"/>
        <v>2.3576158940397354E-2</v>
      </c>
      <c r="AH105" s="1">
        <f t="shared" si="21"/>
        <v>2.6333333333333339E-3</v>
      </c>
      <c r="AI105" s="51">
        <f t="shared" si="22"/>
        <v>8.8999999999999999E-3</v>
      </c>
    </row>
    <row r="106" spans="1:35" x14ac:dyDescent="0.25">
      <c r="A106" s="33">
        <v>42746</v>
      </c>
      <c r="B106" s="2" t="s">
        <v>94</v>
      </c>
      <c r="C106" s="3" t="s">
        <v>122</v>
      </c>
      <c r="D106" s="4" t="s">
        <v>9</v>
      </c>
      <c r="E106" s="22">
        <v>224</v>
      </c>
      <c r="F106" s="34" t="s">
        <v>18</v>
      </c>
      <c r="G106" s="1">
        <v>0</v>
      </c>
      <c r="J106" s="1">
        <v>6</v>
      </c>
      <c r="K106" s="1">
        <v>6</v>
      </c>
      <c r="L106" s="1">
        <v>40.5</v>
      </c>
      <c r="M106" t="s">
        <v>79</v>
      </c>
      <c r="N106" t="s">
        <v>76</v>
      </c>
      <c r="O106" s="1">
        <v>55.945</v>
      </c>
      <c r="P106" s="1">
        <v>0.5998</v>
      </c>
      <c r="Q106" s="1">
        <v>0.56999999999999995</v>
      </c>
      <c r="R106" s="1">
        <v>0.7</v>
      </c>
      <c r="S106" s="1">
        <v>0.88</v>
      </c>
      <c r="T106" s="37">
        <v>0.71666666666666667</v>
      </c>
      <c r="U106" s="1">
        <v>3.18</v>
      </c>
      <c r="V106">
        <v>1</v>
      </c>
      <c r="W106">
        <v>0.501</v>
      </c>
      <c r="X106">
        <v>0.16400000000000001</v>
      </c>
      <c r="Y106">
        <v>3.0529999999999999</v>
      </c>
      <c r="Z106">
        <v>0.66600000000000004</v>
      </c>
      <c r="AB106" s="1">
        <v>1</v>
      </c>
      <c r="AC106" s="1">
        <f t="shared" si="16"/>
        <v>55.945</v>
      </c>
      <c r="AD106" s="1">
        <f t="shared" si="17"/>
        <v>0.5998</v>
      </c>
      <c r="AE106" s="51">
        <f t="shared" si="18"/>
        <v>3.18</v>
      </c>
      <c r="AF106" s="1">
        <f t="shared" si="19"/>
        <v>93.272757585861953</v>
      </c>
      <c r="AG106" s="1">
        <f t="shared" si="20"/>
        <v>4.6120296719992848E-2</v>
      </c>
      <c r="AH106" s="1">
        <f t="shared" si="21"/>
        <v>2.2790000000000004</v>
      </c>
      <c r="AI106" s="51">
        <f t="shared" si="22"/>
        <v>2.5802</v>
      </c>
    </row>
    <row r="107" spans="1:35" x14ac:dyDescent="0.25">
      <c r="A107" s="33">
        <v>42746</v>
      </c>
      <c r="B107" s="2" t="s">
        <v>94</v>
      </c>
      <c r="C107" s="3" t="s">
        <v>122</v>
      </c>
      <c r="D107" s="4" t="s">
        <v>9</v>
      </c>
      <c r="E107" s="22">
        <v>225</v>
      </c>
      <c r="F107" s="34" t="s">
        <v>10</v>
      </c>
      <c r="G107" s="1">
        <v>0</v>
      </c>
      <c r="J107" s="1">
        <v>10</v>
      </c>
      <c r="K107" s="1">
        <v>15</v>
      </c>
      <c r="L107" s="1">
        <v>51</v>
      </c>
      <c r="M107" t="s">
        <v>77</v>
      </c>
      <c r="N107" t="s">
        <v>76</v>
      </c>
      <c r="O107" s="1">
        <v>59.753999999999998</v>
      </c>
      <c r="P107" s="1">
        <v>0.6472</v>
      </c>
      <c r="Q107" s="1">
        <v>1.25</v>
      </c>
      <c r="R107" s="1">
        <v>1.66</v>
      </c>
      <c r="S107" s="1">
        <v>1.76</v>
      </c>
      <c r="T107" s="37">
        <v>1.5566666666666666</v>
      </c>
      <c r="U107" s="1">
        <v>7.2</v>
      </c>
      <c r="V107">
        <v>2</v>
      </c>
      <c r="W107">
        <v>0.77</v>
      </c>
      <c r="X107">
        <v>0.45500000000000002</v>
      </c>
      <c r="Y107">
        <v>1.6919999999999999</v>
      </c>
      <c r="Z107">
        <v>1.226</v>
      </c>
      <c r="AB107" s="1">
        <v>1</v>
      </c>
      <c r="AC107" s="1">
        <f t="shared" si="16"/>
        <v>59.753999999999998</v>
      </c>
      <c r="AD107" s="1">
        <f t="shared" si="17"/>
        <v>0.6472</v>
      </c>
      <c r="AE107" s="51">
        <f t="shared" si="18"/>
        <v>7.2</v>
      </c>
      <c r="AF107" s="1">
        <f t="shared" si="19"/>
        <v>92.326946847960443</v>
      </c>
      <c r="AG107" s="1">
        <f t="shared" si="20"/>
        <v>0.10966295143421362</v>
      </c>
      <c r="AH107" s="1">
        <f t="shared" si="21"/>
        <v>11.208</v>
      </c>
      <c r="AI107" s="51">
        <f t="shared" si="22"/>
        <v>6.5528000000000004</v>
      </c>
    </row>
    <row r="108" spans="1:35" x14ac:dyDescent="0.25">
      <c r="A108" s="33">
        <v>42746</v>
      </c>
      <c r="B108" s="2" t="s">
        <v>94</v>
      </c>
      <c r="C108" s="3" t="s">
        <v>122</v>
      </c>
      <c r="D108" s="4" t="s">
        <v>9</v>
      </c>
      <c r="E108" s="22">
        <v>226</v>
      </c>
      <c r="F108" s="34" t="s">
        <v>10</v>
      </c>
      <c r="G108" s="1">
        <v>0</v>
      </c>
      <c r="J108" s="1">
        <v>7</v>
      </c>
      <c r="K108" s="1">
        <v>14</v>
      </c>
      <c r="L108" s="1">
        <v>47</v>
      </c>
      <c r="M108" t="s">
        <v>77</v>
      </c>
      <c r="N108" t="s">
        <v>76</v>
      </c>
      <c r="O108" s="1">
        <v>73.215999999999994</v>
      </c>
      <c r="P108" s="1">
        <v>0.75170000000000003</v>
      </c>
      <c r="Q108" s="1">
        <v>1.2</v>
      </c>
      <c r="R108" s="1">
        <v>1.54</v>
      </c>
      <c r="S108" s="1">
        <v>1.89</v>
      </c>
      <c r="T108" s="37">
        <v>1.5433333333333332</v>
      </c>
      <c r="U108" s="1">
        <v>9.8800000000000008</v>
      </c>
      <c r="AB108" s="1">
        <v>1</v>
      </c>
      <c r="AC108" s="1">
        <f t="shared" si="16"/>
        <v>73.215999999999994</v>
      </c>
      <c r="AD108" s="1">
        <f t="shared" si="17"/>
        <v>0.75170000000000003</v>
      </c>
      <c r="AE108" s="51">
        <f t="shared" si="18"/>
        <v>9.8800000000000008</v>
      </c>
      <c r="AF108" s="1">
        <f t="shared" si="19"/>
        <v>97.400558733537309</v>
      </c>
      <c r="AG108" s="1">
        <f t="shared" si="20"/>
        <v>0.12467630026223779</v>
      </c>
      <c r="AH108" s="1">
        <f t="shared" si="21"/>
        <v>15.248133333333334</v>
      </c>
      <c r="AI108" s="51">
        <f t="shared" si="22"/>
        <v>9.1283000000000012</v>
      </c>
    </row>
    <row r="109" spans="1:35" x14ac:dyDescent="0.25">
      <c r="A109" s="33">
        <v>42746</v>
      </c>
      <c r="B109" s="2" t="s">
        <v>94</v>
      </c>
      <c r="C109" s="3" t="s">
        <v>122</v>
      </c>
      <c r="D109" s="4" t="s">
        <v>9</v>
      </c>
      <c r="E109" s="22">
        <v>227</v>
      </c>
      <c r="F109" s="34" t="s">
        <v>8</v>
      </c>
      <c r="G109" s="1">
        <v>0</v>
      </c>
      <c r="K109" s="1">
        <v>5</v>
      </c>
      <c r="L109" s="1">
        <v>6.5</v>
      </c>
      <c r="M109" t="s">
        <v>77</v>
      </c>
      <c r="N109" t="s">
        <v>76</v>
      </c>
      <c r="O109" s="1">
        <v>5.7889999999999997</v>
      </c>
      <c r="P109" s="1">
        <v>3.6499999999999998E-2</v>
      </c>
      <c r="Q109" s="1">
        <v>0.74</v>
      </c>
      <c r="R109" s="1">
        <v>1.01</v>
      </c>
      <c r="S109" s="1">
        <v>1.07</v>
      </c>
      <c r="T109" s="37">
        <v>0.94000000000000006</v>
      </c>
      <c r="U109" s="1">
        <v>0.45</v>
      </c>
      <c r="AB109" s="1">
        <v>1</v>
      </c>
      <c r="AC109" s="1">
        <f t="shared" si="16"/>
        <v>5.7889999999999997</v>
      </c>
      <c r="AD109" s="1">
        <f t="shared" si="17"/>
        <v>3.6499999999999998E-2</v>
      </c>
      <c r="AE109" s="51">
        <f t="shared" si="18"/>
        <v>0.45</v>
      </c>
      <c r="AF109" s="1">
        <f t="shared" si="19"/>
        <v>158.60273972602741</v>
      </c>
      <c r="AG109" s="1">
        <f t="shared" si="20"/>
        <v>7.1428571428571438E-2</v>
      </c>
      <c r="AH109" s="1">
        <f t="shared" si="21"/>
        <v>0.42300000000000004</v>
      </c>
      <c r="AI109" s="51">
        <f t="shared" si="22"/>
        <v>0.41350000000000003</v>
      </c>
    </row>
    <row r="110" spans="1:35" x14ac:dyDescent="0.25">
      <c r="A110" s="33">
        <v>42746</v>
      </c>
      <c r="B110" s="2" t="s">
        <v>94</v>
      </c>
      <c r="C110" s="3" t="s">
        <v>122</v>
      </c>
      <c r="D110" s="4" t="s">
        <v>9</v>
      </c>
      <c r="E110" s="22">
        <v>228</v>
      </c>
      <c r="F110" s="34" t="s">
        <v>88</v>
      </c>
      <c r="G110" s="1">
        <v>0</v>
      </c>
      <c r="K110" s="1">
        <v>10</v>
      </c>
      <c r="L110" s="1">
        <v>2.8</v>
      </c>
      <c r="M110" t="s">
        <v>77</v>
      </c>
      <c r="N110" t="s">
        <v>76</v>
      </c>
      <c r="O110" s="1">
        <v>2.4739999999999998</v>
      </c>
      <c r="P110" s="1">
        <v>8.0000000000000002E-3</v>
      </c>
      <c r="Q110" s="1">
        <v>0.39</v>
      </c>
      <c r="R110" s="1">
        <v>0.61</v>
      </c>
      <c r="S110" s="1">
        <v>0.61</v>
      </c>
      <c r="T110" s="37">
        <v>0.53666666666666663</v>
      </c>
      <c r="U110" s="1">
        <f>0.08</f>
        <v>0.08</v>
      </c>
      <c r="V110">
        <v>3</v>
      </c>
      <c r="W110">
        <v>0.76200000000000001</v>
      </c>
      <c r="X110">
        <v>0.112</v>
      </c>
      <c r="Y110">
        <v>7.069</v>
      </c>
      <c r="Z110">
        <v>0.873</v>
      </c>
      <c r="AA110" s="1" t="s">
        <v>33</v>
      </c>
      <c r="AB110" s="1">
        <v>5</v>
      </c>
      <c r="AC110" s="1">
        <f t="shared" si="16"/>
        <v>0.49479999999999996</v>
      </c>
      <c r="AD110" s="1">
        <f t="shared" si="17"/>
        <v>1.6000000000000001E-3</v>
      </c>
      <c r="AE110" s="51">
        <f t="shared" si="18"/>
        <v>1.6E-2</v>
      </c>
      <c r="AF110" s="1">
        <f t="shared" si="19"/>
        <v>309.24999999999994</v>
      </c>
      <c r="AG110" s="1">
        <f t="shared" si="20"/>
        <v>2.9102667744543252E-2</v>
      </c>
      <c r="AH110" s="1">
        <f t="shared" si="21"/>
        <v>8.5866666666666661E-3</v>
      </c>
      <c r="AI110" s="51">
        <f t="shared" si="22"/>
        <v>1.44E-2</v>
      </c>
    </row>
    <row r="111" spans="1:35" x14ac:dyDescent="0.25">
      <c r="A111" s="33">
        <v>42746</v>
      </c>
      <c r="B111" s="2" t="s">
        <v>94</v>
      </c>
      <c r="C111" s="3" t="s">
        <v>122</v>
      </c>
      <c r="D111" s="4" t="s">
        <v>9</v>
      </c>
      <c r="E111" s="22">
        <v>229</v>
      </c>
      <c r="F111" s="34" t="s">
        <v>88</v>
      </c>
      <c r="G111" s="1">
        <v>0</v>
      </c>
      <c r="K111" s="1">
        <v>10</v>
      </c>
      <c r="L111" s="1">
        <v>2</v>
      </c>
      <c r="M111" t="s">
        <v>77</v>
      </c>
      <c r="N111" t="s">
        <v>76</v>
      </c>
      <c r="O111" s="1">
        <v>2.0089999999999999</v>
      </c>
      <c r="P111" s="1">
        <v>1.15E-2</v>
      </c>
      <c r="Q111" s="1">
        <v>0.5</v>
      </c>
      <c r="R111" s="1">
        <v>0.71</v>
      </c>
      <c r="S111" s="1">
        <v>0.7</v>
      </c>
      <c r="T111" s="37">
        <v>0.6366666666666666</v>
      </c>
      <c r="U111" s="1">
        <f>0.08</f>
        <v>0.08</v>
      </c>
      <c r="V111">
        <v>3</v>
      </c>
      <c r="W111">
        <v>0.37</v>
      </c>
      <c r="X111">
        <v>0.19900000000000001</v>
      </c>
      <c r="Y111">
        <v>1.91</v>
      </c>
      <c r="Z111">
        <v>0.56899999999999995</v>
      </c>
      <c r="AA111" s="1" t="s">
        <v>33</v>
      </c>
      <c r="AB111" s="1">
        <v>5</v>
      </c>
      <c r="AC111" s="1">
        <f t="shared" si="16"/>
        <v>0.40179999999999999</v>
      </c>
      <c r="AD111" s="1">
        <f t="shared" si="17"/>
        <v>2.3E-3</v>
      </c>
      <c r="AE111" s="51">
        <f t="shared" si="18"/>
        <v>1.6E-2</v>
      </c>
      <c r="AF111" s="1">
        <f t="shared" si="19"/>
        <v>174.69565217391303</v>
      </c>
      <c r="AG111" s="1">
        <f t="shared" si="20"/>
        <v>3.4096565455450471E-2</v>
      </c>
      <c r="AH111" s="1">
        <f t="shared" si="21"/>
        <v>1.0186666666666665E-2</v>
      </c>
      <c r="AI111" s="51">
        <f t="shared" si="22"/>
        <v>1.37E-2</v>
      </c>
    </row>
    <row r="112" spans="1:35" x14ac:dyDescent="0.25">
      <c r="A112" s="33">
        <v>42746</v>
      </c>
      <c r="B112" s="2" t="s">
        <v>94</v>
      </c>
      <c r="C112" s="3" t="s">
        <v>122</v>
      </c>
      <c r="D112" s="4" t="s">
        <v>9</v>
      </c>
      <c r="E112" s="22">
        <v>230</v>
      </c>
      <c r="F112" s="34" t="s">
        <v>6</v>
      </c>
      <c r="G112" s="1">
        <v>1</v>
      </c>
      <c r="H112" s="1">
        <v>1</v>
      </c>
      <c r="J112" s="1">
        <v>4</v>
      </c>
      <c r="K112" s="1">
        <v>15</v>
      </c>
      <c r="L112" s="1">
        <v>14</v>
      </c>
      <c r="M112" t="s">
        <v>77</v>
      </c>
      <c r="N112" t="s">
        <v>76</v>
      </c>
      <c r="O112" s="1">
        <v>3.9750000000000001</v>
      </c>
      <c r="P112" s="1">
        <v>3.0200000000000001E-2</v>
      </c>
      <c r="Q112" s="1">
        <v>0.57999999999999996</v>
      </c>
      <c r="R112" s="1">
        <v>0.92</v>
      </c>
      <c r="S112" s="1">
        <v>1.1100000000000001</v>
      </c>
      <c r="T112" s="37">
        <v>0.87000000000000011</v>
      </c>
      <c r="U112" s="1">
        <v>0.28999999999999998</v>
      </c>
      <c r="V112">
        <v>2</v>
      </c>
      <c r="W112">
        <v>0.55800000000000005</v>
      </c>
      <c r="X112">
        <v>0.217</v>
      </c>
      <c r="Y112">
        <v>2.6640000000000001</v>
      </c>
      <c r="Z112">
        <v>0.77400000000000002</v>
      </c>
      <c r="AB112" s="1">
        <v>1</v>
      </c>
      <c r="AC112" s="1">
        <f t="shared" si="16"/>
        <v>3.9750000000000001</v>
      </c>
      <c r="AD112" s="1">
        <f t="shared" si="17"/>
        <v>3.0200000000000001E-2</v>
      </c>
      <c r="AE112" s="51">
        <f t="shared" si="18"/>
        <v>0.28999999999999998</v>
      </c>
      <c r="AF112" s="1">
        <f t="shared" si="19"/>
        <v>131.6225165562914</v>
      </c>
      <c r="AG112" s="1">
        <f t="shared" si="20"/>
        <v>6.5358490566037722E-2</v>
      </c>
      <c r="AH112" s="1">
        <f t="shared" si="21"/>
        <v>0.25230000000000002</v>
      </c>
      <c r="AI112" s="51">
        <f t="shared" si="22"/>
        <v>0.25979999999999998</v>
      </c>
    </row>
    <row r="113" spans="1:35" x14ac:dyDescent="0.25">
      <c r="A113" s="33">
        <v>42746</v>
      </c>
      <c r="B113" s="2" t="s">
        <v>94</v>
      </c>
      <c r="C113" s="3" t="s">
        <v>122</v>
      </c>
      <c r="D113" s="4" t="s">
        <v>9</v>
      </c>
      <c r="E113" s="22">
        <v>231</v>
      </c>
      <c r="F113" s="34" t="s">
        <v>6</v>
      </c>
      <c r="G113" s="1">
        <v>0</v>
      </c>
      <c r="J113" s="1">
        <v>8</v>
      </c>
      <c r="K113" s="1">
        <v>14</v>
      </c>
      <c r="L113" s="1">
        <v>16</v>
      </c>
      <c r="M113" t="s">
        <v>77</v>
      </c>
      <c r="N113" t="s">
        <v>76</v>
      </c>
      <c r="O113" s="1">
        <v>3.706</v>
      </c>
      <c r="P113" s="1">
        <v>2.63E-2</v>
      </c>
      <c r="Q113" s="1">
        <v>0.47</v>
      </c>
      <c r="R113" s="1">
        <v>0.49</v>
      </c>
      <c r="S113" s="1">
        <v>0.56000000000000005</v>
      </c>
      <c r="T113" s="37">
        <v>0.50666666666666671</v>
      </c>
      <c r="U113" s="1">
        <v>0.17</v>
      </c>
      <c r="V113">
        <v>3</v>
      </c>
      <c r="W113">
        <v>0.86499999999999999</v>
      </c>
      <c r="X113">
        <v>0.374</v>
      </c>
      <c r="Y113">
        <v>2.3519999999999999</v>
      </c>
      <c r="Z113">
        <v>1.2390000000000001</v>
      </c>
      <c r="AB113" s="1">
        <v>1</v>
      </c>
      <c r="AC113" s="1">
        <f t="shared" si="16"/>
        <v>3.706</v>
      </c>
      <c r="AD113" s="1">
        <f t="shared" si="17"/>
        <v>2.63E-2</v>
      </c>
      <c r="AE113" s="51">
        <f t="shared" si="18"/>
        <v>0.17</v>
      </c>
      <c r="AF113" s="1">
        <f t="shared" si="19"/>
        <v>140.91254752851711</v>
      </c>
      <c r="AG113" s="1">
        <f t="shared" si="20"/>
        <v>3.8774959525094445E-2</v>
      </c>
      <c r="AH113" s="1">
        <f t="shared" si="21"/>
        <v>8.6133333333333353E-2</v>
      </c>
      <c r="AI113" s="51">
        <f t="shared" si="22"/>
        <v>0.14370000000000002</v>
      </c>
    </row>
    <row r="114" spans="1:35" x14ac:dyDescent="0.25">
      <c r="A114" s="33">
        <v>42746</v>
      </c>
      <c r="B114" s="2" t="s">
        <v>94</v>
      </c>
      <c r="C114" s="3" t="s">
        <v>122</v>
      </c>
      <c r="D114" s="4" t="s">
        <v>9</v>
      </c>
      <c r="E114" s="22">
        <v>232</v>
      </c>
      <c r="F114" s="34" t="s">
        <v>6</v>
      </c>
      <c r="G114" s="1">
        <v>0</v>
      </c>
      <c r="J114" s="1">
        <v>7</v>
      </c>
      <c r="K114" s="1">
        <v>7</v>
      </c>
      <c r="L114" s="1">
        <v>10</v>
      </c>
      <c r="M114" t="s">
        <v>77</v>
      </c>
      <c r="N114" t="s">
        <v>76</v>
      </c>
      <c r="O114" s="1">
        <v>3.0739999999999998</v>
      </c>
      <c r="P114" s="1">
        <v>2.1399999999999999E-2</v>
      </c>
      <c r="Q114" s="1">
        <v>0.48</v>
      </c>
      <c r="R114" s="1">
        <v>0.66</v>
      </c>
      <c r="S114" s="1">
        <v>0.79</v>
      </c>
      <c r="T114" s="37">
        <v>0.64333333333333342</v>
      </c>
      <c r="U114" s="1">
        <v>0.17</v>
      </c>
      <c r="V114">
        <v>2</v>
      </c>
      <c r="W114">
        <v>0.83699999999999997</v>
      </c>
      <c r="X114">
        <v>0.09</v>
      </c>
      <c r="Y114">
        <v>9.3529999999999998</v>
      </c>
      <c r="Z114">
        <v>0.92700000000000005</v>
      </c>
      <c r="AB114" s="1">
        <v>1</v>
      </c>
      <c r="AC114" s="1">
        <f t="shared" si="16"/>
        <v>3.0739999999999998</v>
      </c>
      <c r="AD114" s="1">
        <f t="shared" si="17"/>
        <v>2.1399999999999999E-2</v>
      </c>
      <c r="AE114" s="51">
        <f t="shared" si="18"/>
        <v>0.17</v>
      </c>
      <c r="AF114" s="1">
        <f t="shared" si="19"/>
        <v>143.64485981308411</v>
      </c>
      <c r="AG114" s="1">
        <f t="shared" si="20"/>
        <v>4.8340923877683808E-2</v>
      </c>
      <c r="AH114" s="1">
        <f t="shared" si="21"/>
        <v>0.1093666666666667</v>
      </c>
      <c r="AI114" s="51">
        <f t="shared" si="22"/>
        <v>0.14860000000000001</v>
      </c>
    </row>
    <row r="115" spans="1:35" x14ac:dyDescent="0.25">
      <c r="A115" s="33">
        <v>42746</v>
      </c>
      <c r="B115" s="2" t="s">
        <v>94</v>
      </c>
      <c r="C115" s="3" t="s">
        <v>122</v>
      </c>
      <c r="D115" s="4" t="s">
        <v>9</v>
      </c>
      <c r="E115" s="22">
        <v>233</v>
      </c>
      <c r="F115" s="34" t="s">
        <v>6</v>
      </c>
      <c r="G115" s="1">
        <v>1</v>
      </c>
      <c r="H115" s="1">
        <v>1</v>
      </c>
      <c r="J115" s="1">
        <v>6</v>
      </c>
      <c r="K115" s="1">
        <v>6</v>
      </c>
      <c r="L115" s="1">
        <v>9.5</v>
      </c>
      <c r="M115" t="s">
        <v>77</v>
      </c>
      <c r="N115" t="s">
        <v>76</v>
      </c>
      <c r="O115" s="1">
        <v>2.7149999999999999</v>
      </c>
      <c r="P115" s="1">
        <v>2.0899999999999998E-2</v>
      </c>
      <c r="Q115" s="1">
        <v>0.46</v>
      </c>
      <c r="R115" s="1">
        <v>0.73</v>
      </c>
      <c r="S115" s="1">
        <v>0.79</v>
      </c>
      <c r="T115" s="37">
        <v>0.66</v>
      </c>
      <c r="U115" s="1">
        <v>0.16</v>
      </c>
      <c r="V115">
        <v>1</v>
      </c>
      <c r="W115">
        <v>0.49299999999999999</v>
      </c>
      <c r="X115">
        <v>8.0000000000000002E-3</v>
      </c>
      <c r="Y115">
        <v>61.923000000000002</v>
      </c>
      <c r="Z115">
        <v>0.501</v>
      </c>
      <c r="AB115" s="1">
        <v>1</v>
      </c>
      <c r="AC115" s="1">
        <f t="shared" si="16"/>
        <v>2.7149999999999999</v>
      </c>
      <c r="AD115" s="1">
        <f t="shared" si="17"/>
        <v>2.0899999999999998E-2</v>
      </c>
      <c r="AE115" s="51">
        <f t="shared" si="18"/>
        <v>0.16</v>
      </c>
      <c r="AF115" s="1">
        <f t="shared" si="19"/>
        <v>129.90430622009569</v>
      </c>
      <c r="AG115" s="1">
        <f t="shared" si="20"/>
        <v>5.123388581952118E-2</v>
      </c>
      <c r="AH115" s="1">
        <f t="shared" si="21"/>
        <v>0.10560000000000001</v>
      </c>
      <c r="AI115" s="51">
        <f t="shared" si="22"/>
        <v>0.1391</v>
      </c>
    </row>
    <row r="116" spans="1:35" x14ac:dyDescent="0.25">
      <c r="A116" s="33">
        <v>42746</v>
      </c>
      <c r="B116" s="2" t="s">
        <v>94</v>
      </c>
      <c r="C116" s="3" t="s">
        <v>122</v>
      </c>
      <c r="D116" s="4" t="s">
        <v>9</v>
      </c>
      <c r="E116" s="22">
        <v>236</v>
      </c>
      <c r="F116" s="34" t="s">
        <v>12</v>
      </c>
      <c r="G116" s="1">
        <v>1</v>
      </c>
      <c r="I116" s="1">
        <v>1</v>
      </c>
      <c r="J116" s="1">
        <v>10</v>
      </c>
      <c r="K116" s="1">
        <v>3</v>
      </c>
      <c r="L116" s="1">
        <v>28.5</v>
      </c>
      <c r="M116" t="s">
        <v>73</v>
      </c>
      <c r="N116" t="s">
        <v>74</v>
      </c>
      <c r="O116" s="1">
        <v>2.7570000000000001</v>
      </c>
      <c r="P116" s="1">
        <v>2.7099999999999999E-2</v>
      </c>
      <c r="Q116" s="1">
        <v>0.33</v>
      </c>
      <c r="R116" s="1">
        <v>0.42</v>
      </c>
      <c r="S116" s="1">
        <v>0.37</v>
      </c>
      <c r="T116" s="37">
        <v>0.37333333333333335</v>
      </c>
      <c r="U116" s="1">
        <v>0.12</v>
      </c>
      <c r="V116">
        <v>2</v>
      </c>
      <c r="W116">
        <v>0.72799999999999998</v>
      </c>
      <c r="X116">
        <v>0.53400000000000003</v>
      </c>
      <c r="Y116">
        <v>1.365</v>
      </c>
      <c r="Z116">
        <v>1.2609999999999999</v>
      </c>
      <c r="AB116" s="1">
        <v>1</v>
      </c>
      <c r="AC116" s="1">
        <f t="shared" si="16"/>
        <v>2.7570000000000001</v>
      </c>
      <c r="AD116" s="1">
        <f t="shared" si="17"/>
        <v>2.7099999999999999E-2</v>
      </c>
      <c r="AE116" s="51">
        <f t="shared" si="18"/>
        <v>0.12</v>
      </c>
      <c r="AF116" s="1">
        <f t="shared" si="19"/>
        <v>101.73431734317344</v>
      </c>
      <c r="AG116" s="1">
        <f t="shared" si="20"/>
        <v>3.369604642727602E-2</v>
      </c>
      <c r="AH116" s="1">
        <f t="shared" si="21"/>
        <v>4.48E-2</v>
      </c>
      <c r="AI116" s="51">
        <f t="shared" si="22"/>
        <v>9.2899999999999996E-2</v>
      </c>
    </row>
    <row r="117" spans="1:35" x14ac:dyDescent="0.25">
      <c r="A117" s="33">
        <v>42746</v>
      </c>
      <c r="B117" s="2" t="s">
        <v>94</v>
      </c>
      <c r="C117" s="3" t="s">
        <v>122</v>
      </c>
      <c r="D117" s="4" t="s">
        <v>67</v>
      </c>
      <c r="E117" s="22">
        <v>237</v>
      </c>
      <c r="F117" s="34" t="s">
        <v>112</v>
      </c>
      <c r="G117" s="1">
        <v>1</v>
      </c>
      <c r="H117" s="1">
        <v>3</v>
      </c>
      <c r="K117" s="1">
        <v>10</v>
      </c>
      <c r="L117" s="1">
        <v>30</v>
      </c>
      <c r="O117" s="1">
        <v>4.6349999999999998</v>
      </c>
      <c r="P117" s="1">
        <v>0.03</v>
      </c>
      <c r="Q117" s="1">
        <v>0.32</v>
      </c>
      <c r="R117" s="1">
        <v>0.4</v>
      </c>
      <c r="S117" s="1">
        <v>0.45</v>
      </c>
      <c r="T117" s="37">
        <v>0.38999999999999996</v>
      </c>
      <c r="U117" s="1">
        <v>0.18</v>
      </c>
      <c r="AB117" s="1">
        <v>1</v>
      </c>
      <c r="AC117" s="1">
        <f t="shared" si="16"/>
        <v>4.6349999999999998</v>
      </c>
      <c r="AD117" s="1">
        <f t="shared" si="17"/>
        <v>0.03</v>
      </c>
      <c r="AE117" s="51">
        <f t="shared" si="18"/>
        <v>0.18</v>
      </c>
      <c r="AF117" s="1">
        <f t="shared" si="19"/>
        <v>154.5</v>
      </c>
      <c r="AG117" s="1">
        <f t="shared" si="20"/>
        <v>3.2362459546925564E-2</v>
      </c>
      <c r="AH117" s="1">
        <f t="shared" si="21"/>
        <v>7.0199999999999985E-2</v>
      </c>
      <c r="AI117" s="51">
        <f t="shared" si="22"/>
        <v>0.15</v>
      </c>
    </row>
    <row r="118" spans="1:35" x14ac:dyDescent="0.25">
      <c r="A118" s="33">
        <v>42746</v>
      </c>
      <c r="B118" s="2" t="s">
        <v>94</v>
      </c>
      <c r="C118" s="3" t="s">
        <v>122</v>
      </c>
      <c r="D118" s="4" t="s">
        <v>67</v>
      </c>
      <c r="E118" s="22">
        <v>238</v>
      </c>
      <c r="F118" s="34" t="s">
        <v>6</v>
      </c>
      <c r="G118" s="1">
        <v>1</v>
      </c>
      <c r="H118" s="1">
        <v>5</v>
      </c>
      <c r="J118" s="1">
        <v>10</v>
      </c>
      <c r="L118" s="1">
        <v>10</v>
      </c>
      <c r="M118" t="s">
        <v>77</v>
      </c>
      <c r="N118" t="s">
        <v>76</v>
      </c>
      <c r="O118" s="1">
        <v>2.1800000000000002</v>
      </c>
      <c r="P118" s="1">
        <v>1.54E-2</v>
      </c>
      <c r="Q118" s="1">
        <v>0.44</v>
      </c>
      <c r="R118" s="1">
        <v>0.56000000000000005</v>
      </c>
      <c r="S118" s="1">
        <v>0.63</v>
      </c>
      <c r="T118" s="37">
        <v>0.54333333333333333</v>
      </c>
      <c r="U118" s="1">
        <v>0.14000000000000001</v>
      </c>
      <c r="V118">
        <v>3</v>
      </c>
      <c r="W118">
        <v>0.73699999999999999</v>
      </c>
      <c r="X118">
        <v>0.14699999999999999</v>
      </c>
      <c r="Y118">
        <v>6.0039999999999996</v>
      </c>
      <c r="Z118">
        <v>0.88400000000000001</v>
      </c>
      <c r="AB118" s="1">
        <v>1</v>
      </c>
      <c r="AC118" s="1">
        <f t="shared" si="16"/>
        <v>2.1800000000000002</v>
      </c>
      <c r="AD118" s="1">
        <f t="shared" si="17"/>
        <v>1.54E-2</v>
      </c>
      <c r="AE118" s="51">
        <f t="shared" si="18"/>
        <v>0.14000000000000001</v>
      </c>
      <c r="AF118" s="1">
        <f t="shared" si="19"/>
        <v>141.55844155844156</v>
      </c>
      <c r="AG118" s="1">
        <f t="shared" si="20"/>
        <v>5.71559633027523E-2</v>
      </c>
      <c r="AH118" s="1">
        <f t="shared" si="21"/>
        <v>7.6066666666666671E-2</v>
      </c>
      <c r="AI118" s="51">
        <f t="shared" si="22"/>
        <v>0.12460000000000002</v>
      </c>
    </row>
    <row r="119" spans="1:35" x14ac:dyDescent="0.25">
      <c r="A119" s="33">
        <v>42746</v>
      </c>
      <c r="B119" s="2" t="s">
        <v>94</v>
      </c>
      <c r="C119" s="3" t="s">
        <v>122</v>
      </c>
      <c r="D119" s="4" t="s">
        <v>67</v>
      </c>
      <c r="E119" s="22">
        <v>240</v>
      </c>
      <c r="F119" s="34" t="s">
        <v>6</v>
      </c>
      <c r="G119" s="1">
        <v>1</v>
      </c>
      <c r="H119" s="1">
        <v>5</v>
      </c>
      <c r="J119" s="1">
        <v>18</v>
      </c>
      <c r="K119" s="1">
        <v>20</v>
      </c>
      <c r="L119" s="1">
        <v>17</v>
      </c>
      <c r="M119" t="s">
        <v>77</v>
      </c>
      <c r="N119" t="s">
        <v>76</v>
      </c>
      <c r="O119" s="1">
        <v>3.1110000000000002</v>
      </c>
      <c r="P119" s="1">
        <v>2.63E-2</v>
      </c>
      <c r="Q119" s="1">
        <v>0.47</v>
      </c>
      <c r="R119" s="1">
        <v>0.57999999999999996</v>
      </c>
      <c r="S119" s="1">
        <v>0.64</v>
      </c>
      <c r="T119" s="37">
        <v>0.56333333333333335</v>
      </c>
      <c r="U119" s="1">
        <v>0.2</v>
      </c>
      <c r="V119">
        <v>1</v>
      </c>
      <c r="W119">
        <v>0.72899999999999998</v>
      </c>
      <c r="X119">
        <v>9.7000000000000003E-2</v>
      </c>
      <c r="Y119">
        <v>7.4790000000000001</v>
      </c>
      <c r="Z119">
        <v>0.82599999999999996</v>
      </c>
      <c r="AB119" s="1">
        <v>1</v>
      </c>
      <c r="AC119" s="1">
        <f t="shared" si="16"/>
        <v>3.1110000000000002</v>
      </c>
      <c r="AD119" s="1">
        <f t="shared" si="17"/>
        <v>2.63E-2</v>
      </c>
      <c r="AE119" s="51">
        <f t="shared" si="18"/>
        <v>0.2</v>
      </c>
      <c r="AF119" s="1">
        <f t="shared" si="19"/>
        <v>118.28897338403043</v>
      </c>
      <c r="AG119" s="1">
        <f t="shared" si="20"/>
        <v>5.5834136933461911E-2</v>
      </c>
      <c r="AH119" s="1">
        <f t="shared" si="21"/>
        <v>0.11266666666666668</v>
      </c>
      <c r="AI119" s="51">
        <f t="shared" si="22"/>
        <v>0.17370000000000002</v>
      </c>
    </row>
    <row r="120" spans="1:35" x14ac:dyDescent="0.25">
      <c r="A120" s="33">
        <v>42746</v>
      </c>
      <c r="B120" s="2" t="s">
        <v>94</v>
      </c>
      <c r="C120" s="3" t="s">
        <v>122</v>
      </c>
      <c r="D120" s="4" t="s">
        <v>67</v>
      </c>
      <c r="E120" s="22">
        <v>241</v>
      </c>
      <c r="F120" s="34" t="s">
        <v>8</v>
      </c>
      <c r="G120" s="1">
        <v>0</v>
      </c>
      <c r="K120" s="1">
        <v>6</v>
      </c>
      <c r="L120" s="1">
        <v>8.5</v>
      </c>
      <c r="M120" t="s">
        <v>77</v>
      </c>
      <c r="N120" t="s">
        <v>76</v>
      </c>
      <c r="O120" s="1">
        <v>5.3289999999999997</v>
      </c>
      <c r="P120" s="1">
        <v>3.4299999999999997E-2</v>
      </c>
      <c r="Q120" s="1">
        <v>0.85</v>
      </c>
      <c r="R120" s="1">
        <v>1.01</v>
      </c>
      <c r="S120" s="1">
        <v>1.1000000000000001</v>
      </c>
      <c r="T120" s="37">
        <v>0.98666666666666669</v>
      </c>
      <c r="U120" s="1">
        <v>0.49</v>
      </c>
      <c r="V120">
        <v>1</v>
      </c>
      <c r="W120">
        <v>0.20699999999999999</v>
      </c>
      <c r="X120">
        <v>3.5000000000000003E-2</v>
      </c>
      <c r="Y120">
        <v>5.8869999999999996</v>
      </c>
      <c r="Z120">
        <v>0.24199999999999999</v>
      </c>
      <c r="AB120" s="1">
        <v>1</v>
      </c>
      <c r="AC120" s="1">
        <f t="shared" si="16"/>
        <v>5.3289999999999997</v>
      </c>
      <c r="AD120" s="1">
        <f t="shared" si="17"/>
        <v>3.4299999999999997E-2</v>
      </c>
      <c r="AE120" s="51">
        <f t="shared" si="18"/>
        <v>0.49</v>
      </c>
      <c r="AF120" s="1">
        <f t="shared" si="19"/>
        <v>155.36443148688048</v>
      </c>
      <c r="AG120" s="1">
        <f t="shared" si="20"/>
        <v>8.5513229498967919E-2</v>
      </c>
      <c r="AH120" s="1">
        <f t="shared" si="21"/>
        <v>0.48346666666666666</v>
      </c>
      <c r="AI120" s="51">
        <f t="shared" si="22"/>
        <v>0.45569999999999999</v>
      </c>
    </row>
    <row r="121" spans="1:35" x14ac:dyDescent="0.25">
      <c r="A121" s="33">
        <v>42746</v>
      </c>
      <c r="B121" s="2" t="s">
        <v>94</v>
      </c>
      <c r="C121" s="3" t="s">
        <v>122</v>
      </c>
      <c r="D121" s="4" t="s">
        <v>67</v>
      </c>
      <c r="E121" s="22">
        <v>242</v>
      </c>
      <c r="F121" s="34" t="s">
        <v>8</v>
      </c>
      <c r="G121" s="1">
        <v>1</v>
      </c>
      <c r="H121" s="1">
        <v>13</v>
      </c>
      <c r="K121" s="1">
        <v>6</v>
      </c>
      <c r="L121" s="1">
        <v>7</v>
      </c>
      <c r="M121" t="s">
        <v>77</v>
      </c>
      <c r="N121" t="s">
        <v>76</v>
      </c>
      <c r="O121" s="1">
        <v>5.86</v>
      </c>
      <c r="P121" s="1">
        <v>5.7000000000000002E-2</v>
      </c>
      <c r="Q121" s="1">
        <v>0.56000000000000005</v>
      </c>
      <c r="R121" s="1">
        <v>0.84</v>
      </c>
      <c r="S121" s="1">
        <v>1.0900000000000001</v>
      </c>
      <c r="T121" s="37">
        <v>0.83000000000000007</v>
      </c>
      <c r="U121" s="1">
        <v>0.42</v>
      </c>
      <c r="V121">
        <v>2</v>
      </c>
      <c r="W121">
        <v>0.501</v>
      </c>
      <c r="X121">
        <v>0.46200000000000002</v>
      </c>
      <c r="Y121">
        <v>1.085</v>
      </c>
      <c r="Z121">
        <v>0.96399999999999997</v>
      </c>
      <c r="AB121" s="1">
        <v>1</v>
      </c>
      <c r="AC121" s="1">
        <f t="shared" si="16"/>
        <v>5.86</v>
      </c>
      <c r="AD121" s="1">
        <f t="shared" si="17"/>
        <v>5.7000000000000002E-2</v>
      </c>
      <c r="AE121" s="51">
        <f t="shared" si="18"/>
        <v>0.42</v>
      </c>
      <c r="AF121" s="1">
        <f t="shared" si="19"/>
        <v>102.80701754385966</v>
      </c>
      <c r="AG121" s="1">
        <f t="shared" si="20"/>
        <v>6.194539249146757E-2</v>
      </c>
      <c r="AH121" s="1">
        <f t="shared" si="21"/>
        <v>0.34860000000000002</v>
      </c>
      <c r="AI121" s="51">
        <f t="shared" si="22"/>
        <v>0.36299999999999999</v>
      </c>
    </row>
    <row r="122" spans="1:35" x14ac:dyDescent="0.25">
      <c r="A122" s="33">
        <v>42746</v>
      </c>
      <c r="B122" s="2" t="s">
        <v>94</v>
      </c>
      <c r="C122" s="3" t="s">
        <v>122</v>
      </c>
      <c r="D122" s="4" t="s">
        <v>67</v>
      </c>
      <c r="E122" s="22">
        <v>243</v>
      </c>
      <c r="F122" s="34" t="s">
        <v>95</v>
      </c>
      <c r="G122" s="1">
        <v>0</v>
      </c>
      <c r="J122" s="1">
        <v>12</v>
      </c>
      <c r="K122" s="1">
        <v>4</v>
      </c>
      <c r="L122" s="1">
        <v>15</v>
      </c>
      <c r="O122" s="1">
        <v>2.8530000000000002</v>
      </c>
      <c r="P122" s="1">
        <v>2.7E-2</v>
      </c>
      <c r="Q122" s="1">
        <v>0.73</v>
      </c>
      <c r="R122" s="1">
        <v>0.82</v>
      </c>
      <c r="S122" s="1">
        <v>0.7</v>
      </c>
      <c r="T122" s="37">
        <v>0.75</v>
      </c>
      <c r="U122" s="1">
        <v>0.17</v>
      </c>
      <c r="V122">
        <v>2</v>
      </c>
      <c r="W122">
        <v>0.40400000000000003</v>
      </c>
      <c r="X122">
        <v>3.9E-2</v>
      </c>
      <c r="Y122">
        <v>5.1379999999999999</v>
      </c>
      <c r="Z122">
        <v>0.42199999999999999</v>
      </c>
      <c r="AB122" s="1">
        <v>1</v>
      </c>
      <c r="AC122" s="1">
        <f t="shared" si="16"/>
        <v>2.8530000000000002</v>
      </c>
      <c r="AD122" s="1">
        <f t="shared" si="17"/>
        <v>2.7E-2</v>
      </c>
      <c r="AE122" s="51">
        <f t="shared" si="18"/>
        <v>0.17</v>
      </c>
      <c r="AF122" s="1">
        <f t="shared" si="19"/>
        <v>105.66666666666667</v>
      </c>
      <c r="AG122" s="1">
        <f t="shared" si="20"/>
        <v>5.0122677882930254E-2</v>
      </c>
      <c r="AH122" s="1">
        <f t="shared" si="21"/>
        <v>0.1275</v>
      </c>
      <c r="AI122" s="51">
        <f t="shared" si="22"/>
        <v>0.14300000000000002</v>
      </c>
    </row>
    <row r="123" spans="1:35" x14ac:dyDescent="0.25">
      <c r="A123" s="33">
        <v>42746</v>
      </c>
      <c r="B123" s="2" t="s">
        <v>94</v>
      </c>
      <c r="C123" s="3" t="s">
        <v>122</v>
      </c>
      <c r="D123" s="4" t="s">
        <v>67</v>
      </c>
      <c r="E123" s="22">
        <v>244</v>
      </c>
      <c r="F123" s="34" t="s">
        <v>95</v>
      </c>
      <c r="G123" s="1">
        <v>0</v>
      </c>
      <c r="J123" s="1">
        <v>11</v>
      </c>
      <c r="K123" s="1">
        <v>2</v>
      </c>
      <c r="L123" s="1">
        <v>27</v>
      </c>
      <c r="O123" s="1">
        <v>2.6269999999999998</v>
      </c>
      <c r="P123" s="1">
        <v>2.4899999999999999E-2</v>
      </c>
      <c r="Q123" s="1">
        <v>0.59</v>
      </c>
      <c r="R123" s="1">
        <v>0.73</v>
      </c>
      <c r="S123" s="1">
        <v>0.63</v>
      </c>
      <c r="T123" s="37">
        <v>0.64999999999999991</v>
      </c>
      <c r="U123" s="1">
        <v>0.17</v>
      </c>
      <c r="V123">
        <v>1</v>
      </c>
      <c r="W123">
        <v>0.34</v>
      </c>
      <c r="X123">
        <v>3.7999999999999999E-2</v>
      </c>
      <c r="Y123">
        <v>8.9529999999999994</v>
      </c>
      <c r="Z123">
        <v>0.378</v>
      </c>
      <c r="AB123" s="1">
        <v>1</v>
      </c>
      <c r="AC123" s="1">
        <f t="shared" si="16"/>
        <v>2.6269999999999998</v>
      </c>
      <c r="AD123" s="1">
        <f t="shared" si="17"/>
        <v>2.4899999999999999E-2</v>
      </c>
      <c r="AE123" s="51">
        <f t="shared" si="18"/>
        <v>0.17</v>
      </c>
      <c r="AF123" s="1">
        <f t="shared" si="19"/>
        <v>105.50200803212851</v>
      </c>
      <c r="AG123" s="1">
        <f t="shared" si="20"/>
        <v>5.5234107346783412E-2</v>
      </c>
      <c r="AH123" s="1">
        <f t="shared" si="21"/>
        <v>0.11049999999999999</v>
      </c>
      <c r="AI123" s="51">
        <f t="shared" si="22"/>
        <v>0.14510000000000001</v>
      </c>
    </row>
    <row r="124" spans="1:35" x14ac:dyDescent="0.25">
      <c r="A124" s="33">
        <v>42746</v>
      </c>
      <c r="B124" s="2" t="s">
        <v>94</v>
      </c>
      <c r="C124" s="3" t="s">
        <v>122</v>
      </c>
      <c r="D124" s="4" t="s">
        <v>67</v>
      </c>
      <c r="E124" s="22">
        <v>246</v>
      </c>
      <c r="F124" s="34" t="s">
        <v>95</v>
      </c>
      <c r="G124" s="1">
        <v>0</v>
      </c>
      <c r="K124" s="1">
        <v>8</v>
      </c>
      <c r="O124" s="1">
        <v>3.798</v>
      </c>
      <c r="P124" s="1">
        <v>2.7400000000000001E-2</v>
      </c>
      <c r="Q124" s="1">
        <v>0.38</v>
      </c>
      <c r="R124" s="1">
        <v>0.52</v>
      </c>
      <c r="S124" s="1">
        <v>0.72</v>
      </c>
      <c r="T124" s="37">
        <v>0.54</v>
      </c>
      <c r="U124" s="1">
        <v>0.15</v>
      </c>
      <c r="V124">
        <v>1</v>
      </c>
      <c r="W124">
        <v>0.629</v>
      </c>
      <c r="X124">
        <v>0.193</v>
      </c>
      <c r="Y124">
        <v>3.2690000000000001</v>
      </c>
      <c r="Z124">
        <v>0.82199999999999995</v>
      </c>
      <c r="AB124" s="1">
        <v>1</v>
      </c>
      <c r="AC124" s="1">
        <f t="shared" si="16"/>
        <v>3.798</v>
      </c>
      <c r="AD124" s="1">
        <f t="shared" si="17"/>
        <v>2.7400000000000001E-2</v>
      </c>
      <c r="AE124" s="51">
        <f t="shared" si="18"/>
        <v>0.15</v>
      </c>
      <c r="AF124" s="1">
        <f t="shared" si="19"/>
        <v>138.61313868613138</v>
      </c>
      <c r="AG124" s="1">
        <f t="shared" si="20"/>
        <v>3.228014744602422E-2</v>
      </c>
      <c r="AH124" s="1">
        <f t="shared" si="21"/>
        <v>8.1000000000000003E-2</v>
      </c>
      <c r="AI124" s="51">
        <f t="shared" si="22"/>
        <v>0.12259999999999999</v>
      </c>
    </row>
    <row r="125" spans="1:35" x14ac:dyDescent="0.25">
      <c r="A125" s="33">
        <v>42746</v>
      </c>
      <c r="B125" s="2" t="s">
        <v>94</v>
      </c>
      <c r="C125" s="3" t="s">
        <v>122</v>
      </c>
      <c r="D125" s="4" t="s">
        <v>67</v>
      </c>
      <c r="E125" s="22">
        <v>247</v>
      </c>
      <c r="F125" s="34" t="s">
        <v>96</v>
      </c>
      <c r="G125" s="1">
        <v>0</v>
      </c>
      <c r="J125" s="1">
        <v>12</v>
      </c>
      <c r="K125" s="1">
        <v>16</v>
      </c>
      <c r="L125" s="1">
        <v>34.5</v>
      </c>
      <c r="M125" t="s">
        <v>79</v>
      </c>
      <c r="N125" t="s">
        <v>76</v>
      </c>
      <c r="O125" s="1">
        <v>63.54</v>
      </c>
      <c r="P125" s="1">
        <v>0.78449999999999998</v>
      </c>
      <c r="Q125" s="1">
        <v>0.38</v>
      </c>
      <c r="R125" s="1">
        <v>0.5</v>
      </c>
      <c r="S125" s="1">
        <v>0.69</v>
      </c>
      <c r="T125" s="37">
        <v>0.52333333333333332</v>
      </c>
      <c r="U125" s="1">
        <v>3.7</v>
      </c>
      <c r="V125">
        <v>1</v>
      </c>
      <c r="W125">
        <v>1.1479999999999999</v>
      </c>
      <c r="X125">
        <v>7.2999999999999995E-2</v>
      </c>
      <c r="Y125">
        <v>15.701000000000001</v>
      </c>
      <c r="Z125">
        <v>1.2210000000000001</v>
      </c>
      <c r="AB125" s="1">
        <v>1</v>
      </c>
      <c r="AC125" s="1">
        <f t="shared" si="16"/>
        <v>63.54</v>
      </c>
      <c r="AD125" s="1">
        <f t="shared" si="17"/>
        <v>0.78449999999999998</v>
      </c>
      <c r="AE125" s="51">
        <f t="shared" si="18"/>
        <v>3.7</v>
      </c>
      <c r="AF125" s="1">
        <f t="shared" si="19"/>
        <v>80.994263862332701</v>
      </c>
      <c r="AG125" s="1">
        <f t="shared" si="20"/>
        <v>4.5884482215926982E-2</v>
      </c>
      <c r="AH125" s="1">
        <f t="shared" si="21"/>
        <v>1.9363333333333335</v>
      </c>
      <c r="AI125" s="51">
        <f t="shared" si="22"/>
        <v>2.9155000000000002</v>
      </c>
    </row>
    <row r="126" spans="1:35" x14ac:dyDescent="0.25">
      <c r="A126" s="33">
        <v>42746</v>
      </c>
      <c r="B126" s="2" t="s">
        <v>94</v>
      </c>
      <c r="C126" s="3" t="s">
        <v>122</v>
      </c>
      <c r="D126" s="4" t="s">
        <v>66</v>
      </c>
      <c r="E126" s="22">
        <v>248</v>
      </c>
      <c r="F126" s="34" t="s">
        <v>10</v>
      </c>
      <c r="G126" s="1">
        <v>0</v>
      </c>
      <c r="K126" s="1">
        <v>14</v>
      </c>
      <c r="L126" s="1">
        <v>36</v>
      </c>
      <c r="M126" t="s">
        <v>77</v>
      </c>
      <c r="N126" t="s">
        <v>76</v>
      </c>
      <c r="O126" s="1">
        <v>44.985999999999997</v>
      </c>
      <c r="P126" s="1">
        <v>0.75960000000000005</v>
      </c>
      <c r="Q126" s="1">
        <v>1.55</v>
      </c>
      <c r="R126" s="1">
        <v>1.83</v>
      </c>
      <c r="S126" s="1">
        <v>2.11</v>
      </c>
      <c r="T126" s="37">
        <v>1.83</v>
      </c>
      <c r="U126" s="1">
        <v>7.41</v>
      </c>
      <c r="V126">
        <v>2</v>
      </c>
      <c r="W126">
        <v>0.37</v>
      </c>
      <c r="X126">
        <v>0.252</v>
      </c>
      <c r="Y126">
        <v>1.5649999999999999</v>
      </c>
      <c r="Z126">
        <v>0.622</v>
      </c>
      <c r="AB126" s="1">
        <v>1</v>
      </c>
      <c r="AC126" s="1">
        <f t="shared" si="16"/>
        <v>44.985999999999997</v>
      </c>
      <c r="AD126" s="1">
        <f t="shared" si="17"/>
        <v>0.75960000000000005</v>
      </c>
      <c r="AE126" s="51">
        <f t="shared" si="18"/>
        <v>7.41</v>
      </c>
      <c r="AF126" s="1">
        <f t="shared" si="19"/>
        <v>59.223275408109522</v>
      </c>
      <c r="AG126" s="1">
        <f t="shared" si="20"/>
        <v>0.14783265904948209</v>
      </c>
      <c r="AH126" s="1">
        <f t="shared" si="21"/>
        <v>13.560300000000002</v>
      </c>
      <c r="AI126" s="51">
        <f t="shared" si="22"/>
        <v>6.6504000000000003</v>
      </c>
    </row>
    <row r="127" spans="1:35" x14ac:dyDescent="0.25">
      <c r="A127" s="33">
        <v>42746</v>
      </c>
      <c r="B127" s="2" t="s">
        <v>94</v>
      </c>
      <c r="C127" s="3" t="s">
        <v>122</v>
      </c>
      <c r="D127" s="4" t="s">
        <v>66</v>
      </c>
      <c r="E127" s="22">
        <v>249</v>
      </c>
      <c r="F127" s="34" t="s">
        <v>10</v>
      </c>
      <c r="G127" s="1">
        <v>0</v>
      </c>
      <c r="K127" s="1">
        <v>6</v>
      </c>
      <c r="L127" s="1">
        <v>32</v>
      </c>
      <c r="M127" t="s">
        <v>77</v>
      </c>
      <c r="N127" t="s">
        <v>76</v>
      </c>
      <c r="O127" s="1">
        <v>50.097000000000001</v>
      </c>
      <c r="P127" s="1">
        <v>0.78239999999999998</v>
      </c>
      <c r="Q127" s="1">
        <v>1.57</v>
      </c>
      <c r="R127" s="1">
        <v>2.02</v>
      </c>
      <c r="S127" s="1">
        <v>2</v>
      </c>
      <c r="T127" s="37">
        <v>1.8633333333333333</v>
      </c>
      <c r="U127" s="1">
        <v>8.6199999999999992</v>
      </c>
      <c r="AB127" s="1">
        <v>1</v>
      </c>
      <c r="AC127" s="1">
        <f t="shared" si="16"/>
        <v>50.097000000000001</v>
      </c>
      <c r="AD127" s="1">
        <f t="shared" si="17"/>
        <v>0.78239999999999998</v>
      </c>
      <c r="AE127" s="51">
        <f t="shared" si="18"/>
        <v>8.6199999999999992</v>
      </c>
      <c r="AF127" s="1">
        <f t="shared" si="19"/>
        <v>64.029907975460119</v>
      </c>
      <c r="AG127" s="1">
        <f t="shared" si="20"/>
        <v>0.15644848992953667</v>
      </c>
      <c r="AH127" s="1">
        <f t="shared" si="21"/>
        <v>16.061933333333332</v>
      </c>
      <c r="AI127" s="51">
        <f t="shared" si="22"/>
        <v>7.8375999999999992</v>
      </c>
    </row>
    <row r="128" spans="1:35" x14ac:dyDescent="0.25">
      <c r="A128" s="33">
        <v>42746</v>
      </c>
      <c r="B128" s="2" t="s">
        <v>94</v>
      </c>
      <c r="C128" s="3" t="s">
        <v>122</v>
      </c>
      <c r="D128" s="4" t="s">
        <v>66</v>
      </c>
      <c r="E128" s="22">
        <v>250</v>
      </c>
      <c r="F128" s="34" t="s">
        <v>6</v>
      </c>
      <c r="G128" s="1">
        <v>1</v>
      </c>
      <c r="H128" s="1">
        <v>5</v>
      </c>
      <c r="K128" s="1">
        <v>6</v>
      </c>
      <c r="L128" s="1">
        <v>13</v>
      </c>
      <c r="M128" t="s">
        <v>77</v>
      </c>
      <c r="N128" t="s">
        <v>76</v>
      </c>
      <c r="O128" s="1">
        <v>2.907</v>
      </c>
      <c r="P128" s="1">
        <v>1.8700000000000001E-2</v>
      </c>
      <c r="Q128" s="1">
        <v>0.48</v>
      </c>
      <c r="R128" s="1">
        <v>0.64</v>
      </c>
      <c r="S128" s="1">
        <v>0.56999999999999995</v>
      </c>
      <c r="T128" s="37">
        <v>0.56333333333333335</v>
      </c>
      <c r="U128" s="1">
        <v>0.19</v>
      </c>
      <c r="V128">
        <v>3</v>
      </c>
      <c r="W128">
        <v>1.0149999999999999</v>
      </c>
      <c r="X128">
        <v>0.246</v>
      </c>
      <c r="Y128">
        <v>4.4109999999999996</v>
      </c>
      <c r="Z128">
        <v>1.2609999999999999</v>
      </c>
      <c r="AB128" s="1">
        <v>1</v>
      </c>
      <c r="AC128" s="1">
        <f t="shared" si="16"/>
        <v>2.907</v>
      </c>
      <c r="AD128" s="1">
        <f t="shared" si="17"/>
        <v>1.8700000000000001E-2</v>
      </c>
      <c r="AE128" s="51">
        <f t="shared" si="18"/>
        <v>0.19</v>
      </c>
      <c r="AF128" s="1">
        <f t="shared" si="19"/>
        <v>155.45454545454544</v>
      </c>
      <c r="AG128" s="1">
        <f t="shared" si="20"/>
        <v>5.8926728586171311E-2</v>
      </c>
      <c r="AH128" s="1">
        <f t="shared" si="21"/>
        <v>0.10703333333333334</v>
      </c>
      <c r="AI128" s="51">
        <f t="shared" si="22"/>
        <v>0.17130000000000001</v>
      </c>
    </row>
    <row r="129" spans="1:35" x14ac:dyDescent="0.25">
      <c r="A129" s="33">
        <v>42746</v>
      </c>
      <c r="B129" s="2" t="s">
        <v>94</v>
      </c>
      <c r="C129" s="3" t="s">
        <v>122</v>
      </c>
      <c r="D129" s="4" t="s">
        <v>66</v>
      </c>
      <c r="E129" s="22">
        <v>251</v>
      </c>
      <c r="F129" s="34" t="s">
        <v>6</v>
      </c>
      <c r="G129" s="1">
        <v>1</v>
      </c>
      <c r="H129" s="1">
        <v>16</v>
      </c>
      <c r="K129" s="1">
        <v>23</v>
      </c>
      <c r="L129" s="1">
        <v>17</v>
      </c>
      <c r="M129" t="s">
        <v>77</v>
      </c>
      <c r="N129" t="s">
        <v>76</v>
      </c>
      <c r="O129" s="1">
        <v>2.996</v>
      </c>
      <c r="P129" s="1">
        <v>2.64E-2</v>
      </c>
      <c r="Q129" s="1">
        <v>0.6</v>
      </c>
      <c r="R129" s="1">
        <v>0.55000000000000004</v>
      </c>
      <c r="S129" s="1">
        <v>0.55000000000000004</v>
      </c>
      <c r="T129" s="37">
        <v>0.56666666666666665</v>
      </c>
      <c r="U129" s="1">
        <v>0.2</v>
      </c>
      <c r="V129">
        <v>3</v>
      </c>
      <c r="W129">
        <v>0.45100000000000001</v>
      </c>
      <c r="X129">
        <v>0.105</v>
      </c>
      <c r="Y129">
        <v>120.98099999999999</v>
      </c>
      <c r="Z129">
        <v>0.55600000000000005</v>
      </c>
      <c r="AB129" s="1">
        <v>1</v>
      </c>
      <c r="AC129" s="1">
        <f t="shared" si="16"/>
        <v>2.996</v>
      </c>
      <c r="AD129" s="1">
        <f t="shared" si="17"/>
        <v>2.64E-2</v>
      </c>
      <c r="AE129" s="51">
        <f t="shared" si="18"/>
        <v>0.2</v>
      </c>
      <c r="AF129" s="1">
        <f t="shared" si="19"/>
        <v>113.48484848484848</v>
      </c>
      <c r="AG129" s="1">
        <f t="shared" si="20"/>
        <v>5.7943925233644861E-2</v>
      </c>
      <c r="AH129" s="1">
        <f t="shared" si="21"/>
        <v>0.11333333333333334</v>
      </c>
      <c r="AI129" s="51">
        <f t="shared" si="22"/>
        <v>0.1736</v>
      </c>
    </row>
    <row r="130" spans="1:35" x14ac:dyDescent="0.25">
      <c r="A130" s="33">
        <v>42746</v>
      </c>
      <c r="B130" s="2" t="s">
        <v>94</v>
      </c>
      <c r="C130" s="3" t="s">
        <v>122</v>
      </c>
      <c r="D130" s="4" t="s">
        <v>66</v>
      </c>
      <c r="E130" s="22">
        <v>252</v>
      </c>
      <c r="F130" s="34" t="s">
        <v>19</v>
      </c>
      <c r="G130" s="1">
        <v>0</v>
      </c>
      <c r="J130" s="1">
        <v>9</v>
      </c>
      <c r="K130" s="1">
        <v>9</v>
      </c>
      <c r="L130" s="1">
        <v>36</v>
      </c>
      <c r="M130" t="s">
        <v>77</v>
      </c>
      <c r="N130" t="s">
        <v>80</v>
      </c>
      <c r="O130" s="1">
        <v>2.56</v>
      </c>
      <c r="P130" s="1">
        <v>3.7199999999999997E-2</v>
      </c>
      <c r="Q130" s="1">
        <v>0.48</v>
      </c>
      <c r="R130" s="1">
        <v>0.81</v>
      </c>
      <c r="S130" s="1">
        <v>0.74</v>
      </c>
      <c r="T130" s="37">
        <v>0.67666666666666675</v>
      </c>
      <c r="U130" s="1">
        <v>0.19</v>
      </c>
      <c r="V130">
        <v>2</v>
      </c>
      <c r="W130">
        <v>0.44700000000000001</v>
      </c>
      <c r="X130">
        <v>0.20300000000000001</v>
      </c>
      <c r="Y130">
        <v>2.2040000000000002</v>
      </c>
      <c r="Z130">
        <v>0.65</v>
      </c>
      <c r="AB130" s="1">
        <v>1</v>
      </c>
      <c r="AC130" s="1">
        <f t="shared" si="16"/>
        <v>2.56</v>
      </c>
      <c r="AD130" s="1">
        <f t="shared" si="17"/>
        <v>3.7199999999999997E-2</v>
      </c>
      <c r="AE130" s="51">
        <f t="shared" si="18"/>
        <v>0.19</v>
      </c>
      <c r="AF130" s="1">
        <f t="shared" si="19"/>
        <v>68.817204301075279</v>
      </c>
      <c r="AG130" s="1">
        <f t="shared" si="20"/>
        <v>5.9687499999999998E-2</v>
      </c>
      <c r="AH130" s="1">
        <f t="shared" si="21"/>
        <v>0.12856666666666669</v>
      </c>
      <c r="AI130" s="51">
        <f t="shared" si="22"/>
        <v>0.15279999999999999</v>
      </c>
    </row>
    <row r="131" spans="1:35" x14ac:dyDescent="0.25">
      <c r="A131" s="33">
        <v>42746</v>
      </c>
      <c r="B131" s="2" t="s">
        <v>94</v>
      </c>
      <c r="C131" s="3" t="s">
        <v>122</v>
      </c>
      <c r="D131" s="4" t="s">
        <v>66</v>
      </c>
      <c r="E131" s="22">
        <v>253</v>
      </c>
      <c r="F131" s="34" t="s">
        <v>6</v>
      </c>
      <c r="G131" s="1">
        <v>0</v>
      </c>
      <c r="J131" s="1">
        <v>11</v>
      </c>
      <c r="K131" s="1">
        <v>11</v>
      </c>
      <c r="L131" s="1">
        <v>15</v>
      </c>
      <c r="M131" t="s">
        <v>77</v>
      </c>
      <c r="N131" t="s">
        <v>76</v>
      </c>
      <c r="O131" s="1">
        <v>2.2549999999999999</v>
      </c>
      <c r="P131" s="1">
        <v>2.2200000000000001E-2</v>
      </c>
      <c r="Q131" s="1">
        <v>0.48</v>
      </c>
      <c r="R131" s="1">
        <v>0.56999999999999995</v>
      </c>
      <c r="S131" s="1">
        <v>0.64</v>
      </c>
      <c r="T131" s="37">
        <v>0.56333333333333335</v>
      </c>
      <c r="U131" s="1">
        <v>0.14000000000000001</v>
      </c>
      <c r="V131">
        <v>3</v>
      </c>
      <c r="W131">
        <v>0.46400000000000002</v>
      </c>
      <c r="X131">
        <v>0.17499999999999999</v>
      </c>
      <c r="Y131">
        <v>8.6940000000000008</v>
      </c>
      <c r="Z131">
        <v>0.63900000000000001</v>
      </c>
      <c r="AB131" s="1">
        <v>1</v>
      </c>
      <c r="AC131" s="1">
        <f t="shared" ref="AC131:AC194" si="32">O131/AB131</f>
        <v>2.2549999999999999</v>
      </c>
      <c r="AD131" s="1">
        <f t="shared" ref="AD131:AD194" si="33">P131/AB131</f>
        <v>2.2200000000000001E-2</v>
      </c>
      <c r="AE131" s="51">
        <f t="shared" ref="AE131:AE194" si="34">U131/AB131</f>
        <v>0.14000000000000001</v>
      </c>
      <c r="AF131" s="1">
        <f t="shared" ref="AF131:AF194" si="35">AC131/AD131</f>
        <v>101.57657657657657</v>
      </c>
      <c r="AG131" s="1">
        <f t="shared" ref="AG131:AG194" si="36">(AE131-AD131)/AC131</f>
        <v>5.2239467849223953E-2</v>
      </c>
      <c r="AH131" s="1">
        <f t="shared" ref="AH131:AH194" si="37">T131*AE131</f>
        <v>7.8866666666666682E-2</v>
      </c>
      <c r="AI131" s="51">
        <f t="shared" ref="AI131:AI194" si="38">AE131-AD131</f>
        <v>0.11780000000000002</v>
      </c>
    </row>
    <row r="132" spans="1:35" x14ac:dyDescent="0.25">
      <c r="A132" s="33">
        <v>42746</v>
      </c>
      <c r="B132" s="2" t="s">
        <v>94</v>
      </c>
      <c r="C132" s="3" t="s">
        <v>122</v>
      </c>
      <c r="D132" s="4" t="s">
        <v>66</v>
      </c>
      <c r="E132" s="22">
        <v>254</v>
      </c>
      <c r="F132" s="34" t="s">
        <v>6</v>
      </c>
      <c r="G132" s="1">
        <v>0</v>
      </c>
      <c r="J132" s="1">
        <v>10</v>
      </c>
      <c r="K132" s="1">
        <v>10</v>
      </c>
      <c r="L132" s="1">
        <v>14</v>
      </c>
      <c r="M132" t="s">
        <v>77</v>
      </c>
      <c r="N132" t="s">
        <v>76</v>
      </c>
      <c r="O132" s="1">
        <v>2.8620000000000001</v>
      </c>
      <c r="P132" s="1">
        <v>2.3699999999999999E-2</v>
      </c>
      <c r="Q132" s="1">
        <v>0.53</v>
      </c>
      <c r="R132" s="1">
        <v>0.44</v>
      </c>
      <c r="S132" s="1">
        <v>0.95</v>
      </c>
      <c r="T132" s="37">
        <v>0.64</v>
      </c>
      <c r="U132" s="1">
        <v>0.22</v>
      </c>
      <c r="V132">
        <v>1</v>
      </c>
      <c r="W132">
        <v>0.33500000000000002</v>
      </c>
      <c r="X132">
        <v>6.3E-2</v>
      </c>
      <c r="Y132">
        <v>5.2759999999999998</v>
      </c>
      <c r="Z132">
        <v>0.39800000000000002</v>
      </c>
      <c r="AB132" s="1">
        <v>1</v>
      </c>
      <c r="AC132" s="1">
        <f t="shared" si="32"/>
        <v>2.8620000000000001</v>
      </c>
      <c r="AD132" s="1">
        <f t="shared" si="33"/>
        <v>2.3699999999999999E-2</v>
      </c>
      <c r="AE132" s="51">
        <f t="shared" si="34"/>
        <v>0.22</v>
      </c>
      <c r="AF132" s="1">
        <f t="shared" si="35"/>
        <v>120.75949367088609</v>
      </c>
      <c r="AG132" s="1">
        <f t="shared" si="36"/>
        <v>6.8588399720475188E-2</v>
      </c>
      <c r="AH132" s="1">
        <f t="shared" si="37"/>
        <v>0.14080000000000001</v>
      </c>
      <c r="AI132" s="51">
        <f t="shared" si="38"/>
        <v>0.1963</v>
      </c>
    </row>
    <row r="133" spans="1:35" x14ac:dyDescent="0.25">
      <c r="A133" s="33">
        <v>42746</v>
      </c>
      <c r="B133" s="2" t="s">
        <v>94</v>
      </c>
      <c r="C133" s="3" t="s">
        <v>122</v>
      </c>
      <c r="D133" s="4" t="s">
        <v>66</v>
      </c>
      <c r="E133" s="22">
        <v>255</v>
      </c>
      <c r="F133" s="34" t="s">
        <v>6</v>
      </c>
      <c r="G133" s="1">
        <v>1</v>
      </c>
      <c r="H133" s="1">
        <v>8</v>
      </c>
      <c r="J133" s="1">
        <v>9</v>
      </c>
      <c r="K133" s="1">
        <v>9</v>
      </c>
      <c r="L133" s="1">
        <v>12</v>
      </c>
      <c r="M133" t="s">
        <v>77</v>
      </c>
      <c r="N133" t="s">
        <v>76</v>
      </c>
      <c r="O133" s="1">
        <v>2.2330000000000001</v>
      </c>
      <c r="P133" s="1">
        <v>2.3199999999999998E-2</v>
      </c>
      <c r="Q133" s="1">
        <v>0.48</v>
      </c>
      <c r="R133" s="1">
        <v>0.5</v>
      </c>
      <c r="S133" s="1">
        <v>0.44</v>
      </c>
      <c r="T133" s="37">
        <v>0.47333333333333333</v>
      </c>
      <c r="U133" s="1">
        <v>0.12</v>
      </c>
      <c r="V133">
        <v>3</v>
      </c>
      <c r="W133">
        <v>0.438</v>
      </c>
      <c r="X133">
        <v>4.2000000000000003E-2</v>
      </c>
      <c r="Y133">
        <v>8.1910000000000007</v>
      </c>
      <c r="Z133">
        <v>0.47299999999999998</v>
      </c>
      <c r="AB133" s="1">
        <v>1</v>
      </c>
      <c r="AC133" s="1">
        <f t="shared" si="32"/>
        <v>2.2330000000000001</v>
      </c>
      <c r="AD133" s="1">
        <f t="shared" si="33"/>
        <v>2.3199999999999998E-2</v>
      </c>
      <c r="AE133" s="51">
        <f t="shared" si="34"/>
        <v>0.12</v>
      </c>
      <c r="AF133" s="1">
        <f t="shared" si="35"/>
        <v>96.250000000000014</v>
      </c>
      <c r="AG133" s="1">
        <f t="shared" si="36"/>
        <v>4.3349753694581279E-2</v>
      </c>
      <c r="AH133" s="1">
        <f t="shared" si="37"/>
        <v>5.6799999999999996E-2</v>
      </c>
      <c r="AI133" s="51">
        <f t="shared" si="38"/>
        <v>9.6799999999999997E-2</v>
      </c>
    </row>
    <row r="134" spans="1:35" x14ac:dyDescent="0.25">
      <c r="A134" s="33">
        <v>42777</v>
      </c>
      <c r="B134" s="2" t="s">
        <v>94</v>
      </c>
      <c r="C134" s="1" t="s">
        <v>124</v>
      </c>
      <c r="D134" s="4" t="s">
        <v>9</v>
      </c>
      <c r="E134" s="22">
        <v>256</v>
      </c>
      <c r="F134" s="34" t="s">
        <v>14</v>
      </c>
      <c r="G134" s="1">
        <v>0</v>
      </c>
      <c r="J134" s="1">
        <v>5</v>
      </c>
      <c r="K134" s="1">
        <v>1</v>
      </c>
      <c r="L134" s="1">
        <v>10</v>
      </c>
      <c r="M134" t="s">
        <v>75</v>
      </c>
      <c r="N134" t="s">
        <v>76</v>
      </c>
      <c r="O134" s="1">
        <v>4.3150000000000004</v>
      </c>
      <c r="P134" s="1">
        <v>2.3199999999999998E-2</v>
      </c>
      <c r="Q134" s="1">
        <v>0.36</v>
      </c>
      <c r="R134" s="1">
        <v>0.32</v>
      </c>
      <c r="S134" s="1">
        <v>0.26</v>
      </c>
      <c r="T134" s="37">
        <v>0.3133333333333333</v>
      </c>
      <c r="U134" s="1">
        <v>0.27</v>
      </c>
      <c r="V134">
        <v>1</v>
      </c>
      <c r="W134">
        <v>0.56100000000000005</v>
      </c>
      <c r="X134">
        <v>6.6000000000000003E-2</v>
      </c>
      <c r="Y134">
        <v>8.5429999999999993</v>
      </c>
      <c r="Z134">
        <v>0.627</v>
      </c>
      <c r="AB134" s="1">
        <v>1</v>
      </c>
      <c r="AC134" s="1">
        <f t="shared" si="32"/>
        <v>4.3150000000000004</v>
      </c>
      <c r="AD134" s="1">
        <f t="shared" si="33"/>
        <v>2.3199999999999998E-2</v>
      </c>
      <c r="AE134" s="51">
        <f t="shared" si="34"/>
        <v>0.27</v>
      </c>
      <c r="AF134" s="1">
        <f t="shared" si="35"/>
        <v>185.99137931034485</v>
      </c>
      <c r="AG134" s="1">
        <f t="shared" si="36"/>
        <v>5.7195828505214368E-2</v>
      </c>
      <c r="AH134" s="1">
        <f t="shared" si="37"/>
        <v>8.4599999999999995E-2</v>
      </c>
      <c r="AI134" s="51">
        <f t="shared" si="38"/>
        <v>0.24680000000000002</v>
      </c>
    </row>
    <row r="135" spans="1:35" x14ac:dyDescent="0.25">
      <c r="A135" s="33">
        <v>42777</v>
      </c>
      <c r="B135" s="2" t="s">
        <v>94</v>
      </c>
      <c r="C135" s="1" t="s">
        <v>124</v>
      </c>
      <c r="D135" s="4" t="s">
        <v>9</v>
      </c>
      <c r="E135" s="22">
        <v>257</v>
      </c>
      <c r="F135" s="34" t="s">
        <v>8</v>
      </c>
      <c r="G135" s="1">
        <v>1</v>
      </c>
      <c r="H135" s="1">
        <v>1</v>
      </c>
      <c r="J135" s="1">
        <v>5</v>
      </c>
      <c r="K135" s="1">
        <v>5</v>
      </c>
      <c r="L135" s="1">
        <v>13</v>
      </c>
      <c r="M135" t="s">
        <v>77</v>
      </c>
      <c r="N135" t="s">
        <v>76</v>
      </c>
      <c r="O135" s="1">
        <v>7.7270000000000003</v>
      </c>
      <c r="P135" s="1">
        <v>5.2499999999999998E-2</v>
      </c>
      <c r="Q135" s="1">
        <v>0.79</v>
      </c>
      <c r="R135" s="1">
        <v>0.99</v>
      </c>
      <c r="S135" s="1">
        <v>0.9</v>
      </c>
      <c r="T135" s="37">
        <v>0.89333333333333342</v>
      </c>
      <c r="U135" s="1">
        <v>0.68</v>
      </c>
      <c r="V135">
        <v>3</v>
      </c>
      <c r="W135">
        <v>0.32800000000000001</v>
      </c>
      <c r="X135">
        <v>0.27300000000000002</v>
      </c>
      <c r="Y135">
        <v>1.2130000000000001</v>
      </c>
      <c r="Z135">
        <v>0.60099999999999998</v>
      </c>
      <c r="AB135" s="1">
        <v>1</v>
      </c>
      <c r="AC135" s="1">
        <f t="shared" si="32"/>
        <v>7.7270000000000003</v>
      </c>
      <c r="AD135" s="1">
        <f t="shared" si="33"/>
        <v>5.2499999999999998E-2</v>
      </c>
      <c r="AE135" s="51">
        <f t="shared" si="34"/>
        <v>0.68</v>
      </c>
      <c r="AF135" s="1">
        <f t="shared" si="35"/>
        <v>147.18095238095239</v>
      </c>
      <c r="AG135" s="1">
        <f t="shared" si="36"/>
        <v>8.1208748544066262E-2</v>
      </c>
      <c r="AH135" s="1">
        <f t="shared" si="37"/>
        <v>0.60746666666666682</v>
      </c>
      <c r="AI135" s="51">
        <f t="shared" si="38"/>
        <v>0.62750000000000006</v>
      </c>
    </row>
    <row r="136" spans="1:35" x14ac:dyDescent="0.25">
      <c r="A136" s="33">
        <v>42777</v>
      </c>
      <c r="B136" s="2" t="s">
        <v>94</v>
      </c>
      <c r="C136" s="1" t="s">
        <v>124</v>
      </c>
      <c r="D136" s="4" t="s">
        <v>9</v>
      </c>
      <c r="E136" s="22">
        <v>258</v>
      </c>
      <c r="F136" s="34" t="s">
        <v>8</v>
      </c>
      <c r="G136" s="1">
        <v>0</v>
      </c>
      <c r="J136" s="1">
        <v>4</v>
      </c>
      <c r="K136" s="1">
        <v>4</v>
      </c>
      <c r="L136" s="1">
        <v>8</v>
      </c>
      <c r="M136" t="s">
        <v>77</v>
      </c>
      <c r="N136" t="s">
        <v>76</v>
      </c>
      <c r="O136" s="1">
        <v>5.7519999999999998</v>
      </c>
      <c r="P136" s="1">
        <v>4.4699999999999997E-2</v>
      </c>
      <c r="Q136" s="1">
        <v>0.8</v>
      </c>
      <c r="R136" s="1">
        <v>0.82</v>
      </c>
      <c r="S136" s="1">
        <v>0.9</v>
      </c>
      <c r="T136" s="37">
        <v>0.84</v>
      </c>
      <c r="U136" s="1">
        <v>0.46</v>
      </c>
      <c r="V136">
        <v>1</v>
      </c>
      <c r="W136">
        <v>0.53100000000000003</v>
      </c>
      <c r="X136">
        <v>0.219</v>
      </c>
      <c r="Y136">
        <v>2.427</v>
      </c>
      <c r="Z136">
        <v>0.749</v>
      </c>
      <c r="AB136" s="1">
        <v>1</v>
      </c>
      <c r="AC136" s="1">
        <f t="shared" si="32"/>
        <v>5.7519999999999998</v>
      </c>
      <c r="AD136" s="1">
        <f t="shared" si="33"/>
        <v>4.4699999999999997E-2</v>
      </c>
      <c r="AE136" s="51">
        <f t="shared" si="34"/>
        <v>0.46</v>
      </c>
      <c r="AF136" s="1">
        <f t="shared" si="35"/>
        <v>128.68008948545861</v>
      </c>
      <c r="AG136" s="1">
        <f t="shared" si="36"/>
        <v>7.2200973574408911E-2</v>
      </c>
      <c r="AH136" s="1">
        <f t="shared" si="37"/>
        <v>0.38640000000000002</v>
      </c>
      <c r="AI136" s="51">
        <f t="shared" si="38"/>
        <v>0.4153</v>
      </c>
    </row>
    <row r="137" spans="1:35" x14ac:dyDescent="0.25">
      <c r="A137" s="33">
        <v>42777</v>
      </c>
      <c r="B137" s="2" t="s">
        <v>94</v>
      </c>
      <c r="C137" s="1" t="s">
        <v>124</v>
      </c>
      <c r="D137" s="4" t="s">
        <v>9</v>
      </c>
      <c r="E137" s="22">
        <v>260</v>
      </c>
      <c r="F137" s="34" t="s">
        <v>20</v>
      </c>
      <c r="G137" s="1">
        <v>0</v>
      </c>
      <c r="J137" s="1">
        <v>5</v>
      </c>
      <c r="K137" s="1">
        <v>5</v>
      </c>
      <c r="L137" s="1">
        <v>17.3</v>
      </c>
      <c r="M137" t="s">
        <v>77</v>
      </c>
      <c r="N137" t="s">
        <v>76</v>
      </c>
      <c r="O137" s="11">
        <v>13.141999999999999</v>
      </c>
      <c r="P137" s="11">
        <v>0.1033</v>
      </c>
      <c r="Q137" s="1">
        <v>1.17</v>
      </c>
      <c r="R137" s="1">
        <v>1.52</v>
      </c>
      <c r="S137" s="1">
        <v>1.58</v>
      </c>
      <c r="T137" s="37">
        <v>1.4233333333333331</v>
      </c>
      <c r="U137" s="1">
        <v>1.59</v>
      </c>
      <c r="V137">
        <v>1</v>
      </c>
      <c r="W137">
        <v>0.50700000000000001</v>
      </c>
      <c r="X137">
        <v>0.13900000000000001</v>
      </c>
      <c r="Y137">
        <v>3.6509999999999998</v>
      </c>
      <c r="Z137">
        <v>0.64500000000000002</v>
      </c>
      <c r="AB137" s="1">
        <v>1</v>
      </c>
      <c r="AC137" s="1">
        <f t="shared" si="32"/>
        <v>13.141999999999999</v>
      </c>
      <c r="AD137" s="1">
        <f t="shared" si="33"/>
        <v>0.1033</v>
      </c>
      <c r="AE137" s="51">
        <f t="shared" si="34"/>
        <v>1.59</v>
      </c>
      <c r="AF137" s="1">
        <f t="shared" si="35"/>
        <v>127.2216844143272</v>
      </c>
      <c r="AG137" s="1">
        <f t="shared" si="36"/>
        <v>0.1131258560340892</v>
      </c>
      <c r="AH137" s="1">
        <f t="shared" si="37"/>
        <v>2.2630999999999997</v>
      </c>
      <c r="AI137" s="51">
        <f t="shared" si="38"/>
        <v>1.4867000000000001</v>
      </c>
    </row>
    <row r="138" spans="1:35" x14ac:dyDescent="0.25">
      <c r="A138" s="33">
        <v>42777</v>
      </c>
      <c r="B138" s="2" t="s">
        <v>94</v>
      </c>
      <c r="C138" s="1" t="s">
        <v>124</v>
      </c>
      <c r="D138" s="4" t="s">
        <v>9</v>
      </c>
      <c r="E138" s="22">
        <v>262</v>
      </c>
      <c r="F138" s="34" t="s">
        <v>8</v>
      </c>
      <c r="G138" s="1">
        <v>0</v>
      </c>
      <c r="J138" s="1">
        <v>3</v>
      </c>
      <c r="K138" s="1">
        <v>3</v>
      </c>
      <c r="L138" s="1">
        <v>14.5</v>
      </c>
      <c r="M138" t="s">
        <v>77</v>
      </c>
      <c r="N138" t="s">
        <v>76</v>
      </c>
      <c r="O138" s="11">
        <v>4.4489999999999998</v>
      </c>
      <c r="P138" s="11">
        <v>3.9E-2</v>
      </c>
      <c r="Q138" s="11">
        <v>0.69</v>
      </c>
      <c r="R138" s="11">
        <v>1.1100000000000001</v>
      </c>
      <c r="S138" s="11">
        <v>0.75</v>
      </c>
      <c r="T138" s="37">
        <v>0.85</v>
      </c>
      <c r="U138" s="11">
        <v>0.34</v>
      </c>
      <c r="AB138" s="1">
        <v>1</v>
      </c>
      <c r="AC138" s="1">
        <f t="shared" si="32"/>
        <v>4.4489999999999998</v>
      </c>
      <c r="AD138" s="1">
        <f t="shared" si="33"/>
        <v>3.9E-2</v>
      </c>
      <c r="AE138" s="51">
        <f t="shared" si="34"/>
        <v>0.34</v>
      </c>
      <c r="AF138" s="1">
        <f t="shared" si="35"/>
        <v>114.07692307692307</v>
      </c>
      <c r="AG138" s="1">
        <f t="shared" si="36"/>
        <v>6.7655652955720402E-2</v>
      </c>
      <c r="AH138" s="1">
        <f t="shared" si="37"/>
        <v>0.28900000000000003</v>
      </c>
      <c r="AI138" s="51">
        <f t="shared" si="38"/>
        <v>0.30100000000000005</v>
      </c>
    </row>
    <row r="139" spans="1:35" x14ac:dyDescent="0.25">
      <c r="A139" s="33">
        <v>42777</v>
      </c>
      <c r="B139" s="2" t="s">
        <v>94</v>
      </c>
      <c r="C139" s="1" t="s">
        <v>124</v>
      </c>
      <c r="D139" s="4" t="s">
        <v>67</v>
      </c>
      <c r="E139" s="22">
        <v>263</v>
      </c>
      <c r="F139" s="34" t="s">
        <v>8</v>
      </c>
      <c r="G139" s="1">
        <v>0</v>
      </c>
      <c r="J139" s="1">
        <v>6</v>
      </c>
      <c r="K139" s="1">
        <v>6</v>
      </c>
      <c r="L139" s="1">
        <v>10.5</v>
      </c>
      <c r="M139" t="s">
        <v>77</v>
      </c>
      <c r="N139" t="s">
        <v>76</v>
      </c>
      <c r="O139" s="11">
        <v>9.2880000000000003</v>
      </c>
      <c r="P139" s="11">
        <v>5.74E-2</v>
      </c>
      <c r="Q139" s="11">
        <v>0.77</v>
      </c>
      <c r="R139" s="11">
        <v>0.91</v>
      </c>
      <c r="S139" s="11">
        <v>1.08</v>
      </c>
      <c r="T139" s="37">
        <v>0.92</v>
      </c>
      <c r="U139" s="11">
        <v>0.74</v>
      </c>
      <c r="V139">
        <v>1</v>
      </c>
      <c r="W139">
        <v>0.23699999999999999</v>
      </c>
      <c r="X139">
        <v>0</v>
      </c>
      <c r="Y139">
        <v>0</v>
      </c>
      <c r="Z139">
        <v>0.188</v>
      </c>
      <c r="AB139" s="1">
        <v>1</v>
      </c>
      <c r="AC139" s="1">
        <f t="shared" si="32"/>
        <v>9.2880000000000003</v>
      </c>
      <c r="AD139" s="1">
        <f t="shared" si="33"/>
        <v>5.74E-2</v>
      </c>
      <c r="AE139" s="51">
        <f t="shared" si="34"/>
        <v>0.74</v>
      </c>
      <c r="AF139" s="1">
        <f t="shared" si="35"/>
        <v>161.81184668989548</v>
      </c>
      <c r="AG139" s="1">
        <f t="shared" si="36"/>
        <v>7.3492678725236862E-2</v>
      </c>
      <c r="AH139" s="1">
        <f t="shared" si="37"/>
        <v>0.68080000000000007</v>
      </c>
      <c r="AI139" s="51">
        <f t="shared" si="38"/>
        <v>0.68259999999999998</v>
      </c>
    </row>
    <row r="140" spans="1:35" x14ac:dyDescent="0.25">
      <c r="A140" s="33">
        <v>42777</v>
      </c>
      <c r="B140" s="2" t="s">
        <v>94</v>
      </c>
      <c r="C140" s="1" t="s">
        <v>124</v>
      </c>
      <c r="D140" s="4" t="s">
        <v>67</v>
      </c>
      <c r="E140" s="22">
        <v>264</v>
      </c>
      <c r="F140" s="34" t="s">
        <v>8</v>
      </c>
      <c r="G140" s="1">
        <v>0</v>
      </c>
      <c r="J140" s="1">
        <v>3</v>
      </c>
      <c r="K140" s="1">
        <v>3</v>
      </c>
      <c r="L140" s="1">
        <v>6</v>
      </c>
      <c r="M140" t="s">
        <v>77</v>
      </c>
      <c r="N140" t="s">
        <v>76</v>
      </c>
      <c r="O140" s="11">
        <v>5.125</v>
      </c>
      <c r="P140" s="1">
        <v>3.6400000000000002E-2</v>
      </c>
      <c r="Q140" s="1">
        <v>0.75</v>
      </c>
      <c r="R140" s="1">
        <v>1.1000000000000001</v>
      </c>
      <c r="S140" s="1">
        <v>1.35</v>
      </c>
      <c r="T140" s="37">
        <v>1.0666666666666667</v>
      </c>
      <c r="U140" s="11">
        <v>0.49</v>
      </c>
      <c r="AB140" s="1">
        <v>1</v>
      </c>
      <c r="AC140" s="1">
        <f t="shared" si="32"/>
        <v>5.125</v>
      </c>
      <c r="AD140" s="1">
        <f t="shared" si="33"/>
        <v>3.6400000000000002E-2</v>
      </c>
      <c r="AE140" s="51">
        <f t="shared" si="34"/>
        <v>0.49</v>
      </c>
      <c r="AF140" s="1">
        <f t="shared" si="35"/>
        <v>140.7967032967033</v>
      </c>
      <c r="AG140" s="1">
        <f t="shared" si="36"/>
        <v>8.8507317073170735E-2</v>
      </c>
      <c r="AH140" s="1">
        <f t="shared" si="37"/>
        <v>0.52266666666666661</v>
      </c>
      <c r="AI140" s="51">
        <f t="shared" si="38"/>
        <v>0.4536</v>
      </c>
    </row>
    <row r="141" spans="1:35" x14ac:dyDescent="0.25">
      <c r="A141" s="33">
        <v>42777</v>
      </c>
      <c r="B141" s="2" t="s">
        <v>94</v>
      </c>
      <c r="C141" s="1" t="s">
        <v>124</v>
      </c>
      <c r="D141" s="4" t="s">
        <v>67</v>
      </c>
      <c r="E141" s="22">
        <v>265</v>
      </c>
      <c r="F141" s="34" t="s">
        <v>21</v>
      </c>
      <c r="G141" s="1">
        <v>0</v>
      </c>
      <c r="J141" s="1">
        <v>7</v>
      </c>
      <c r="K141" s="1">
        <v>7</v>
      </c>
      <c r="L141" s="1">
        <v>4.5</v>
      </c>
      <c r="M141" t="s">
        <v>77</v>
      </c>
      <c r="N141" t="s">
        <v>76</v>
      </c>
      <c r="O141" s="11">
        <v>1.194</v>
      </c>
      <c r="P141" s="11">
        <v>6.4000000000000003E-3</v>
      </c>
      <c r="Q141" s="1">
        <v>0.49</v>
      </c>
      <c r="R141" s="1">
        <v>0.65</v>
      </c>
      <c r="S141" s="1">
        <v>0.45</v>
      </c>
      <c r="T141" s="37">
        <v>0.53</v>
      </c>
      <c r="U141" s="11">
        <f>0.07</f>
        <v>7.0000000000000007E-2</v>
      </c>
      <c r="V141">
        <v>1</v>
      </c>
      <c r="W141">
        <v>0.52100000000000002</v>
      </c>
      <c r="X141">
        <v>0.13100000000000001</v>
      </c>
      <c r="Y141">
        <v>3.9689999999999999</v>
      </c>
      <c r="Z141">
        <v>0.65300000000000002</v>
      </c>
      <c r="AA141" s="11" t="s">
        <v>34</v>
      </c>
      <c r="AB141" s="1">
        <v>2</v>
      </c>
      <c r="AC141" s="1">
        <f t="shared" si="32"/>
        <v>0.59699999999999998</v>
      </c>
      <c r="AD141" s="1">
        <f t="shared" si="33"/>
        <v>3.2000000000000002E-3</v>
      </c>
      <c r="AE141" s="51">
        <f t="shared" si="34"/>
        <v>3.5000000000000003E-2</v>
      </c>
      <c r="AF141" s="1">
        <f t="shared" si="35"/>
        <v>186.56249999999997</v>
      </c>
      <c r="AG141" s="1">
        <f t="shared" si="36"/>
        <v>5.3266331658291463E-2</v>
      </c>
      <c r="AH141" s="1">
        <f t="shared" si="37"/>
        <v>1.8550000000000004E-2</v>
      </c>
      <c r="AI141" s="51">
        <f t="shared" si="38"/>
        <v>3.1800000000000002E-2</v>
      </c>
    </row>
    <row r="142" spans="1:35" x14ac:dyDescent="0.25">
      <c r="A142" s="33">
        <v>42777</v>
      </c>
      <c r="B142" s="2" t="s">
        <v>94</v>
      </c>
      <c r="C142" s="1" t="s">
        <v>124</v>
      </c>
      <c r="D142" s="4" t="s">
        <v>67</v>
      </c>
      <c r="E142" s="22">
        <v>268</v>
      </c>
      <c r="F142" s="34" t="s">
        <v>13</v>
      </c>
      <c r="G142" s="1">
        <v>0</v>
      </c>
      <c r="K142" s="1">
        <v>4</v>
      </c>
      <c r="L142" s="1">
        <v>4</v>
      </c>
      <c r="M142" t="s">
        <v>77</v>
      </c>
      <c r="N142" t="s">
        <v>76</v>
      </c>
      <c r="O142" s="11">
        <v>0.94899999999999995</v>
      </c>
      <c r="P142" s="11">
        <v>2.8E-3</v>
      </c>
      <c r="Q142" s="1">
        <v>0.38</v>
      </c>
      <c r="R142" s="1">
        <v>0.47</v>
      </c>
      <c r="S142" s="1">
        <v>0.54</v>
      </c>
      <c r="T142" s="37">
        <v>0.46333333333333337</v>
      </c>
      <c r="U142" s="11">
        <v>0.04</v>
      </c>
      <c r="V142">
        <v>2</v>
      </c>
      <c r="W142">
        <v>1.0449999999999999</v>
      </c>
      <c r="X142">
        <v>0.35399999999999998</v>
      </c>
      <c r="Y142">
        <v>2.9940000000000002</v>
      </c>
      <c r="Z142">
        <v>1.3979999999999999</v>
      </c>
      <c r="AA142" s="11"/>
      <c r="AB142" s="1">
        <v>1</v>
      </c>
      <c r="AC142" s="1">
        <f t="shared" si="32"/>
        <v>0.94899999999999995</v>
      </c>
      <c r="AD142" s="1">
        <f t="shared" si="33"/>
        <v>2.8E-3</v>
      </c>
      <c r="AE142" s="51">
        <f t="shared" si="34"/>
        <v>0.04</v>
      </c>
      <c r="AF142" s="1">
        <f t="shared" si="35"/>
        <v>338.92857142857139</v>
      </c>
      <c r="AG142" s="1">
        <f t="shared" si="36"/>
        <v>3.9199157007376188E-2</v>
      </c>
      <c r="AH142" s="1">
        <f t="shared" si="37"/>
        <v>1.8533333333333336E-2</v>
      </c>
      <c r="AI142" s="51">
        <f t="shared" si="38"/>
        <v>3.7200000000000004E-2</v>
      </c>
    </row>
    <row r="143" spans="1:35" x14ac:dyDescent="0.25">
      <c r="A143" s="33">
        <v>42777</v>
      </c>
      <c r="B143" s="2" t="s">
        <v>94</v>
      </c>
      <c r="C143" s="1" t="s">
        <v>124</v>
      </c>
      <c r="D143" s="4" t="s">
        <v>67</v>
      </c>
      <c r="E143" s="22">
        <v>269</v>
      </c>
      <c r="F143" s="34" t="s">
        <v>11</v>
      </c>
      <c r="G143" s="1">
        <v>1</v>
      </c>
      <c r="H143" s="1">
        <v>1</v>
      </c>
      <c r="J143" s="1">
        <v>3</v>
      </c>
      <c r="K143" s="1">
        <v>3</v>
      </c>
      <c r="L143" s="1">
        <v>7.5</v>
      </c>
      <c r="M143" t="s">
        <v>77</v>
      </c>
      <c r="N143" t="s">
        <v>76</v>
      </c>
      <c r="O143" s="11">
        <v>2.9460000000000002</v>
      </c>
      <c r="P143" s="1">
        <v>1.18E-2</v>
      </c>
      <c r="Q143" s="1">
        <v>0.3</v>
      </c>
      <c r="R143" s="1">
        <v>0.42</v>
      </c>
      <c r="S143" s="1">
        <v>0.42</v>
      </c>
      <c r="T143" s="37">
        <v>0.37999999999999995</v>
      </c>
      <c r="U143" s="11">
        <v>0.12</v>
      </c>
      <c r="V143">
        <v>3</v>
      </c>
      <c r="W143">
        <v>1.143</v>
      </c>
      <c r="X143">
        <v>0.34300000000000003</v>
      </c>
      <c r="Y143">
        <v>3.4009999999999998</v>
      </c>
      <c r="Z143">
        <v>1.486</v>
      </c>
      <c r="AA143" s="11"/>
      <c r="AB143" s="1">
        <v>1</v>
      </c>
      <c r="AC143" s="1">
        <f t="shared" si="32"/>
        <v>2.9460000000000002</v>
      </c>
      <c r="AD143" s="1">
        <f t="shared" si="33"/>
        <v>1.18E-2</v>
      </c>
      <c r="AE143" s="51">
        <f t="shared" si="34"/>
        <v>0.12</v>
      </c>
      <c r="AF143" s="1">
        <f t="shared" si="35"/>
        <v>249.66101694915255</v>
      </c>
      <c r="AG143" s="1">
        <f t="shared" si="36"/>
        <v>3.6727766463000674E-2</v>
      </c>
      <c r="AH143" s="1">
        <f t="shared" si="37"/>
        <v>4.5599999999999995E-2</v>
      </c>
      <c r="AI143" s="51">
        <f t="shared" si="38"/>
        <v>0.10819999999999999</v>
      </c>
    </row>
    <row r="144" spans="1:35" x14ac:dyDescent="0.25">
      <c r="A144" s="33">
        <v>42777</v>
      </c>
      <c r="B144" s="2" t="s">
        <v>94</v>
      </c>
      <c r="C144" s="1" t="s">
        <v>124</v>
      </c>
      <c r="D144" s="4" t="s">
        <v>67</v>
      </c>
      <c r="E144" s="23">
        <v>271</v>
      </c>
      <c r="F144" s="34" t="s">
        <v>22</v>
      </c>
      <c r="G144" s="1">
        <v>0</v>
      </c>
      <c r="K144" s="1">
        <v>4</v>
      </c>
      <c r="L144" s="1">
        <v>15</v>
      </c>
      <c r="M144" t="s">
        <v>73</v>
      </c>
      <c r="N144" t="s">
        <v>74</v>
      </c>
      <c r="O144" s="1">
        <v>3.4000000000000002E-2</v>
      </c>
      <c r="P144" s="1">
        <v>4.0000000000000001E-3</v>
      </c>
      <c r="Q144" s="1">
        <v>0.26</v>
      </c>
      <c r="T144" s="37">
        <v>0.26</v>
      </c>
      <c r="U144" s="11">
        <f>0.0153</f>
        <v>1.5299999999999999E-2</v>
      </c>
      <c r="AA144" s="11" t="s">
        <v>35</v>
      </c>
      <c r="AB144" s="1">
        <v>24</v>
      </c>
      <c r="AC144" s="1">
        <f t="shared" si="32"/>
        <v>1.4166666666666668E-3</v>
      </c>
      <c r="AD144" s="1">
        <f t="shared" si="33"/>
        <v>1.6666666666666666E-4</v>
      </c>
      <c r="AE144" s="51">
        <f t="shared" si="34"/>
        <v>6.3749999999999994E-4</v>
      </c>
      <c r="AF144" s="1">
        <f t="shared" si="35"/>
        <v>8.5000000000000018</v>
      </c>
      <c r="AG144" s="1">
        <f t="shared" si="36"/>
        <v>0.33235294117647052</v>
      </c>
      <c r="AH144" s="1">
        <f t="shared" si="37"/>
        <v>1.6574999999999999E-4</v>
      </c>
      <c r="AI144" s="51">
        <f t="shared" si="38"/>
        <v>4.708333333333333E-4</v>
      </c>
    </row>
    <row r="145" spans="1:35" x14ac:dyDescent="0.25">
      <c r="A145" s="33">
        <v>42777</v>
      </c>
      <c r="B145" s="2" t="s">
        <v>94</v>
      </c>
      <c r="C145" s="1" t="s">
        <v>124</v>
      </c>
      <c r="D145" s="4" t="s">
        <v>67</v>
      </c>
      <c r="E145" s="23">
        <v>272</v>
      </c>
      <c r="F145" s="34" t="s">
        <v>22</v>
      </c>
      <c r="G145" s="1">
        <v>0</v>
      </c>
      <c r="K145" s="1">
        <v>4</v>
      </c>
      <c r="L145" s="1">
        <v>6</v>
      </c>
      <c r="M145" t="s">
        <v>73</v>
      </c>
      <c r="N145" t="s">
        <v>74</v>
      </c>
      <c r="O145" s="1">
        <v>4.3999999999999997E-2</v>
      </c>
      <c r="P145" s="11">
        <v>3.8E-3</v>
      </c>
      <c r="Q145" s="1">
        <v>0.11</v>
      </c>
      <c r="T145" s="37">
        <v>0.11</v>
      </c>
      <c r="U145" s="11">
        <v>2.0500000000000001E-2</v>
      </c>
      <c r="V145">
        <v>3</v>
      </c>
      <c r="W145">
        <v>1.0389999999999999</v>
      </c>
      <c r="X145">
        <v>0.34899999999999998</v>
      </c>
      <c r="Y145">
        <v>3.0990000000000002</v>
      </c>
      <c r="Z145">
        <v>1.3879999999999999</v>
      </c>
      <c r="AA145" s="11"/>
      <c r="AB145" s="1">
        <v>1</v>
      </c>
      <c r="AC145" s="1">
        <f t="shared" si="32"/>
        <v>4.3999999999999997E-2</v>
      </c>
      <c r="AD145" s="1">
        <f t="shared" si="33"/>
        <v>3.8E-3</v>
      </c>
      <c r="AE145" s="51">
        <f t="shared" si="34"/>
        <v>2.0500000000000001E-2</v>
      </c>
      <c r="AF145" s="1">
        <f t="shared" si="35"/>
        <v>11.578947368421051</v>
      </c>
      <c r="AG145" s="1">
        <f t="shared" si="36"/>
        <v>0.37954545454545457</v>
      </c>
      <c r="AH145" s="1">
        <f t="shared" si="37"/>
        <v>2.2550000000000001E-3</v>
      </c>
      <c r="AI145" s="51">
        <f t="shared" si="38"/>
        <v>1.67E-2</v>
      </c>
    </row>
    <row r="146" spans="1:35" x14ac:dyDescent="0.25">
      <c r="A146" s="33">
        <v>42777</v>
      </c>
      <c r="B146" s="2" t="s">
        <v>94</v>
      </c>
      <c r="C146" s="1" t="s">
        <v>124</v>
      </c>
      <c r="D146" s="4" t="s">
        <v>67</v>
      </c>
      <c r="E146" s="23">
        <v>273</v>
      </c>
      <c r="F146" s="34" t="s">
        <v>22</v>
      </c>
      <c r="G146" s="1">
        <v>0</v>
      </c>
      <c r="K146" s="1">
        <v>3</v>
      </c>
      <c r="L146" s="1">
        <v>10</v>
      </c>
      <c r="M146" t="s">
        <v>73</v>
      </c>
      <c r="N146" t="s">
        <v>74</v>
      </c>
      <c r="O146" s="1">
        <v>6.9000000000000006E-2</v>
      </c>
      <c r="P146" s="1">
        <v>2.5000000000000001E-3</v>
      </c>
      <c r="Q146" s="1">
        <v>0.1</v>
      </c>
      <c r="T146" s="37">
        <v>0.1</v>
      </c>
      <c r="U146" s="11">
        <f>0.0118</f>
        <v>1.18E-2</v>
      </c>
      <c r="V146">
        <v>3</v>
      </c>
      <c r="W146">
        <v>1.8640000000000001</v>
      </c>
      <c r="X146">
        <v>0.54400000000000004</v>
      </c>
      <c r="Y146">
        <v>3.516</v>
      </c>
      <c r="Z146">
        <v>2.4079999999999999</v>
      </c>
      <c r="AA146" s="11" t="s">
        <v>36</v>
      </c>
      <c r="AB146" s="1">
        <v>9</v>
      </c>
      <c r="AC146" s="1">
        <f t="shared" si="32"/>
        <v>7.6666666666666671E-3</v>
      </c>
      <c r="AD146" s="1">
        <f t="shared" si="33"/>
        <v>2.7777777777777778E-4</v>
      </c>
      <c r="AE146" s="51">
        <f t="shared" si="34"/>
        <v>1.311111111111111E-3</v>
      </c>
      <c r="AF146" s="1">
        <f t="shared" si="35"/>
        <v>27.6</v>
      </c>
      <c r="AG146" s="1">
        <f t="shared" si="36"/>
        <v>0.13478260869565215</v>
      </c>
      <c r="AH146" s="1">
        <f t="shared" si="37"/>
        <v>1.3111111111111111E-4</v>
      </c>
      <c r="AI146" s="51">
        <f t="shared" si="38"/>
        <v>1.0333333333333332E-3</v>
      </c>
    </row>
    <row r="147" spans="1:35" x14ac:dyDescent="0.25">
      <c r="A147" s="33">
        <v>42777</v>
      </c>
      <c r="B147" s="2" t="s">
        <v>94</v>
      </c>
      <c r="C147" s="1" t="s">
        <v>124</v>
      </c>
      <c r="D147" s="4" t="s">
        <v>66</v>
      </c>
      <c r="E147" s="22">
        <v>274</v>
      </c>
      <c r="F147" s="34" t="s">
        <v>6</v>
      </c>
      <c r="G147" s="1">
        <v>1</v>
      </c>
      <c r="H147" s="1">
        <v>1</v>
      </c>
      <c r="K147" s="1">
        <v>3</v>
      </c>
      <c r="L147" s="1">
        <v>11</v>
      </c>
      <c r="M147" t="s">
        <v>77</v>
      </c>
      <c r="N147" t="s">
        <v>76</v>
      </c>
      <c r="O147" s="1">
        <v>2.1640000000000001</v>
      </c>
      <c r="P147" s="1">
        <v>1.41E-2</v>
      </c>
      <c r="Q147" s="1">
        <v>0.55000000000000004</v>
      </c>
      <c r="R147" s="1">
        <v>0.66</v>
      </c>
      <c r="S147" s="1">
        <v>0.79</v>
      </c>
      <c r="T147" s="37">
        <v>0.66666666666666663</v>
      </c>
      <c r="U147" s="1">
        <v>0.15</v>
      </c>
      <c r="AB147" s="1">
        <v>1</v>
      </c>
      <c r="AC147" s="1">
        <f t="shared" si="32"/>
        <v>2.1640000000000001</v>
      </c>
      <c r="AD147" s="1">
        <f t="shared" si="33"/>
        <v>1.41E-2</v>
      </c>
      <c r="AE147" s="51">
        <f t="shared" si="34"/>
        <v>0.15</v>
      </c>
      <c r="AF147" s="1">
        <f t="shared" si="35"/>
        <v>153.47517730496455</v>
      </c>
      <c r="AG147" s="1">
        <f t="shared" si="36"/>
        <v>6.2800369685767091E-2</v>
      </c>
      <c r="AH147" s="1">
        <f t="shared" si="37"/>
        <v>9.9999999999999992E-2</v>
      </c>
      <c r="AI147" s="51">
        <f t="shared" si="38"/>
        <v>0.13589999999999999</v>
      </c>
    </row>
    <row r="148" spans="1:35" x14ac:dyDescent="0.25">
      <c r="A148" s="33">
        <v>42777</v>
      </c>
      <c r="B148" s="2" t="s">
        <v>94</v>
      </c>
      <c r="C148" s="1" t="s">
        <v>124</v>
      </c>
      <c r="D148" s="4" t="s">
        <v>66</v>
      </c>
      <c r="E148" s="22">
        <v>275</v>
      </c>
      <c r="F148" s="34" t="s">
        <v>6</v>
      </c>
      <c r="G148" s="1">
        <v>0</v>
      </c>
      <c r="K148" s="1">
        <v>4</v>
      </c>
      <c r="L148" s="1">
        <v>8</v>
      </c>
      <c r="M148" t="s">
        <v>77</v>
      </c>
      <c r="N148" t="s">
        <v>76</v>
      </c>
      <c r="O148" s="1">
        <v>1.6819999999999999</v>
      </c>
      <c r="P148" s="1">
        <v>1.4E-2</v>
      </c>
      <c r="Q148" s="1">
        <v>0.35</v>
      </c>
      <c r="R148" s="1">
        <v>0.66</v>
      </c>
      <c r="S148" s="1">
        <v>0.84</v>
      </c>
      <c r="T148" s="37">
        <v>0.6166666666666667</v>
      </c>
      <c r="U148" s="1">
        <v>0.13</v>
      </c>
      <c r="V148">
        <v>3</v>
      </c>
      <c r="W148">
        <v>0.30599999999999999</v>
      </c>
      <c r="X148">
        <v>0.20799999999999999</v>
      </c>
      <c r="Y148">
        <v>1.498</v>
      </c>
      <c r="Z148">
        <v>0.51300000000000001</v>
      </c>
      <c r="AB148" s="1">
        <v>1</v>
      </c>
      <c r="AC148" s="1">
        <f t="shared" si="32"/>
        <v>1.6819999999999999</v>
      </c>
      <c r="AD148" s="1">
        <f t="shared" si="33"/>
        <v>1.4E-2</v>
      </c>
      <c r="AE148" s="51">
        <f t="shared" si="34"/>
        <v>0.13</v>
      </c>
      <c r="AF148" s="1">
        <f t="shared" si="35"/>
        <v>120.14285714285714</v>
      </c>
      <c r="AG148" s="1">
        <f t="shared" si="36"/>
        <v>6.8965517241379309E-2</v>
      </c>
      <c r="AH148" s="1">
        <f t="shared" si="37"/>
        <v>8.0166666666666678E-2</v>
      </c>
      <c r="AI148" s="51">
        <f t="shared" si="38"/>
        <v>0.11600000000000001</v>
      </c>
    </row>
    <row r="149" spans="1:35" x14ac:dyDescent="0.25">
      <c r="A149" s="33">
        <v>42777</v>
      </c>
      <c r="B149" s="2" t="s">
        <v>94</v>
      </c>
      <c r="C149" s="1" t="s">
        <v>124</v>
      </c>
      <c r="D149" s="4" t="s">
        <v>66</v>
      </c>
      <c r="E149" s="22">
        <v>276</v>
      </c>
      <c r="F149" s="34" t="s">
        <v>6</v>
      </c>
      <c r="G149" s="1">
        <v>0</v>
      </c>
      <c r="K149" s="1">
        <v>6</v>
      </c>
      <c r="L149" s="1">
        <v>9</v>
      </c>
      <c r="M149" t="s">
        <v>77</v>
      </c>
      <c r="N149" t="s">
        <v>76</v>
      </c>
      <c r="O149" s="1">
        <v>2.5470000000000002</v>
      </c>
      <c r="P149" s="1">
        <v>2.2200000000000001E-2</v>
      </c>
      <c r="Q149" s="1">
        <v>0.72</v>
      </c>
      <c r="R149" s="1">
        <v>0.98</v>
      </c>
      <c r="S149" s="1">
        <v>0.84</v>
      </c>
      <c r="T149" s="37">
        <v>0.84666666666666668</v>
      </c>
      <c r="U149" s="1">
        <v>0.21</v>
      </c>
      <c r="V149">
        <v>1</v>
      </c>
      <c r="W149">
        <v>0.64100000000000001</v>
      </c>
      <c r="X149">
        <v>3.0000000000000001E-3</v>
      </c>
      <c r="Y149">
        <v>186.291</v>
      </c>
      <c r="Z149">
        <v>0.64400000000000002</v>
      </c>
      <c r="AB149" s="1">
        <v>1</v>
      </c>
      <c r="AC149" s="1">
        <f t="shared" si="32"/>
        <v>2.5470000000000002</v>
      </c>
      <c r="AD149" s="1">
        <f t="shared" si="33"/>
        <v>2.2200000000000001E-2</v>
      </c>
      <c r="AE149" s="51">
        <f t="shared" si="34"/>
        <v>0.21</v>
      </c>
      <c r="AF149" s="1">
        <f t="shared" si="35"/>
        <v>114.72972972972973</v>
      </c>
      <c r="AG149" s="1">
        <f t="shared" si="36"/>
        <v>7.373380447585394E-2</v>
      </c>
      <c r="AH149" s="1">
        <f t="shared" si="37"/>
        <v>0.17779999999999999</v>
      </c>
      <c r="AI149" s="51">
        <f t="shared" si="38"/>
        <v>0.18779999999999999</v>
      </c>
    </row>
    <row r="150" spans="1:35" x14ac:dyDescent="0.25">
      <c r="A150" s="33">
        <v>42777</v>
      </c>
      <c r="B150" s="2" t="s">
        <v>94</v>
      </c>
      <c r="C150" s="1" t="s">
        <v>124</v>
      </c>
      <c r="D150" s="4" t="s">
        <v>66</v>
      </c>
      <c r="E150" s="22">
        <v>277</v>
      </c>
      <c r="F150" s="34" t="s">
        <v>6</v>
      </c>
      <c r="G150" s="1">
        <v>1</v>
      </c>
      <c r="H150" s="1">
        <v>1</v>
      </c>
      <c r="K150" s="1">
        <v>4</v>
      </c>
      <c r="L150" s="1">
        <v>8</v>
      </c>
      <c r="M150" t="s">
        <v>77</v>
      </c>
      <c r="N150" t="s">
        <v>76</v>
      </c>
      <c r="O150" s="1">
        <v>1.8</v>
      </c>
      <c r="P150" s="1">
        <v>1.52E-2</v>
      </c>
      <c r="Q150" s="1">
        <v>0.76</v>
      </c>
      <c r="R150" s="1">
        <v>1.04</v>
      </c>
      <c r="S150" s="1">
        <v>1.18</v>
      </c>
      <c r="T150" s="37">
        <v>0.99333333333333329</v>
      </c>
      <c r="U150" s="1">
        <v>0.16</v>
      </c>
      <c r="V150">
        <v>1</v>
      </c>
      <c r="W150">
        <v>0.26100000000000001</v>
      </c>
      <c r="X150">
        <v>3.1E-2</v>
      </c>
      <c r="Y150">
        <v>8.3770000000000007</v>
      </c>
      <c r="Z150">
        <v>0.29199999999999998</v>
      </c>
      <c r="AB150" s="1">
        <v>1</v>
      </c>
      <c r="AC150" s="1">
        <f t="shared" si="32"/>
        <v>1.8</v>
      </c>
      <c r="AD150" s="1">
        <f t="shared" si="33"/>
        <v>1.52E-2</v>
      </c>
      <c r="AE150" s="51">
        <f t="shared" si="34"/>
        <v>0.16</v>
      </c>
      <c r="AF150" s="1">
        <f t="shared" si="35"/>
        <v>118.42105263157895</v>
      </c>
      <c r="AG150" s="1">
        <f t="shared" si="36"/>
        <v>8.0444444444444443E-2</v>
      </c>
      <c r="AH150" s="1">
        <f t="shared" si="37"/>
        <v>0.15893333333333334</v>
      </c>
      <c r="AI150" s="51">
        <f t="shared" si="38"/>
        <v>0.14480000000000001</v>
      </c>
    </row>
    <row r="151" spans="1:35" x14ac:dyDescent="0.25">
      <c r="A151" s="33">
        <v>42777</v>
      </c>
      <c r="B151" s="2" t="s">
        <v>94</v>
      </c>
      <c r="C151" s="1" t="s">
        <v>124</v>
      </c>
      <c r="D151" s="4" t="s">
        <v>66</v>
      </c>
      <c r="E151" s="22">
        <v>278</v>
      </c>
      <c r="F151" s="34" t="s">
        <v>8</v>
      </c>
      <c r="G151" s="1">
        <v>0</v>
      </c>
      <c r="K151" s="1">
        <v>5</v>
      </c>
      <c r="L151" s="1">
        <v>6.5</v>
      </c>
      <c r="M151" t="s">
        <v>77</v>
      </c>
      <c r="N151" t="s">
        <v>76</v>
      </c>
      <c r="O151" s="1">
        <v>5.31</v>
      </c>
      <c r="P151" s="1">
        <v>4.1300000000000003E-2</v>
      </c>
      <c r="Q151" s="1">
        <v>0.86</v>
      </c>
      <c r="R151" s="1">
        <v>1.1499999999999999</v>
      </c>
      <c r="S151" s="1">
        <v>1.33</v>
      </c>
      <c r="T151" s="37">
        <v>1.1133333333333333</v>
      </c>
      <c r="U151" s="1">
        <v>0.47</v>
      </c>
      <c r="V151">
        <v>3</v>
      </c>
      <c r="W151">
        <v>0.40500000000000003</v>
      </c>
      <c r="X151">
        <v>1.4999999999999999E-2</v>
      </c>
      <c r="Y151">
        <v>9.3529999999999998</v>
      </c>
      <c r="Z151">
        <v>0.34200000000000003</v>
      </c>
      <c r="AB151" s="1">
        <v>1</v>
      </c>
      <c r="AC151" s="1">
        <f t="shared" si="32"/>
        <v>5.31</v>
      </c>
      <c r="AD151" s="1">
        <f t="shared" si="33"/>
        <v>4.1300000000000003E-2</v>
      </c>
      <c r="AE151" s="51">
        <f t="shared" si="34"/>
        <v>0.47</v>
      </c>
      <c r="AF151" s="1">
        <f t="shared" si="35"/>
        <v>128.57142857142856</v>
      </c>
      <c r="AG151" s="1">
        <f t="shared" si="36"/>
        <v>8.0734463276836158E-2</v>
      </c>
      <c r="AH151" s="1">
        <f t="shared" si="37"/>
        <v>0.52326666666666666</v>
      </c>
      <c r="AI151" s="51">
        <f t="shared" si="38"/>
        <v>0.42869999999999997</v>
      </c>
    </row>
    <row r="152" spans="1:35" x14ac:dyDescent="0.25">
      <c r="A152" s="33">
        <v>42777</v>
      </c>
      <c r="B152" s="2" t="s">
        <v>94</v>
      </c>
      <c r="C152" s="1" t="s">
        <v>124</v>
      </c>
      <c r="D152" s="4" t="s">
        <v>66</v>
      </c>
      <c r="E152" s="22">
        <v>279</v>
      </c>
      <c r="F152" s="34" t="s">
        <v>8</v>
      </c>
      <c r="G152" s="1">
        <v>0</v>
      </c>
      <c r="K152" s="1">
        <v>7</v>
      </c>
      <c r="L152" s="1">
        <v>6.5</v>
      </c>
      <c r="M152" t="s">
        <v>77</v>
      </c>
      <c r="N152" t="s">
        <v>76</v>
      </c>
      <c r="O152" s="1">
        <v>4.282</v>
      </c>
      <c r="P152" s="1">
        <v>3.0300000000000001E-2</v>
      </c>
      <c r="Q152" s="1">
        <v>0.71</v>
      </c>
      <c r="R152" s="1">
        <v>0.92</v>
      </c>
      <c r="S152" s="1">
        <v>1.1499999999999999</v>
      </c>
      <c r="T152" s="37">
        <v>0.92666666666666664</v>
      </c>
      <c r="U152" s="1">
        <v>0.32</v>
      </c>
      <c r="V152">
        <v>1</v>
      </c>
      <c r="W152">
        <v>0.75900000000000001</v>
      </c>
      <c r="X152">
        <v>8.3000000000000004E-2</v>
      </c>
      <c r="Y152">
        <v>9.1690000000000005</v>
      </c>
      <c r="Z152">
        <v>0.84099999999999997</v>
      </c>
      <c r="AB152" s="1">
        <v>1</v>
      </c>
      <c r="AC152" s="1">
        <f t="shared" si="32"/>
        <v>4.282</v>
      </c>
      <c r="AD152" s="1">
        <f t="shared" si="33"/>
        <v>3.0300000000000001E-2</v>
      </c>
      <c r="AE152" s="51">
        <f t="shared" si="34"/>
        <v>0.32</v>
      </c>
      <c r="AF152" s="1">
        <f t="shared" si="35"/>
        <v>141.32013201320132</v>
      </c>
      <c r="AG152" s="1">
        <f t="shared" si="36"/>
        <v>6.7655301261092954E-2</v>
      </c>
      <c r="AH152" s="1">
        <f t="shared" si="37"/>
        <v>0.29653333333333332</v>
      </c>
      <c r="AI152" s="51">
        <f t="shared" si="38"/>
        <v>0.28970000000000001</v>
      </c>
    </row>
    <row r="153" spans="1:35" x14ac:dyDescent="0.25">
      <c r="A153" s="33">
        <v>42777</v>
      </c>
      <c r="B153" s="2" t="s">
        <v>94</v>
      </c>
      <c r="C153" s="1" t="s">
        <v>124</v>
      </c>
      <c r="D153" s="4" t="s">
        <v>66</v>
      </c>
      <c r="E153" s="22">
        <v>280</v>
      </c>
      <c r="F153" s="34" t="s">
        <v>8</v>
      </c>
      <c r="G153" s="1">
        <v>0</v>
      </c>
      <c r="K153" s="1">
        <v>5</v>
      </c>
      <c r="L153" s="1">
        <v>6</v>
      </c>
      <c r="M153" t="s">
        <v>77</v>
      </c>
      <c r="N153" t="s">
        <v>76</v>
      </c>
      <c r="O153" s="1">
        <v>3.3380000000000001</v>
      </c>
      <c r="P153" s="1">
        <v>2.8799999999999999E-2</v>
      </c>
      <c r="Q153" s="1">
        <v>0.82</v>
      </c>
      <c r="R153" s="1">
        <v>1.1399999999999999</v>
      </c>
      <c r="S153" s="1">
        <v>1.2</v>
      </c>
      <c r="T153" s="37">
        <v>1.0533333333333335</v>
      </c>
      <c r="U153" s="1">
        <v>0.31</v>
      </c>
      <c r="V153">
        <v>2</v>
      </c>
      <c r="W153">
        <v>0.48</v>
      </c>
      <c r="X153">
        <v>0.33500000000000002</v>
      </c>
      <c r="Y153">
        <v>1.4350000000000001</v>
      </c>
      <c r="Z153">
        <v>0.81599999999999995</v>
      </c>
      <c r="AB153" s="1">
        <v>1</v>
      </c>
      <c r="AC153" s="1">
        <f t="shared" si="32"/>
        <v>3.3380000000000001</v>
      </c>
      <c r="AD153" s="1">
        <f t="shared" si="33"/>
        <v>2.8799999999999999E-2</v>
      </c>
      <c r="AE153" s="51">
        <f t="shared" si="34"/>
        <v>0.31</v>
      </c>
      <c r="AF153" s="1">
        <f t="shared" si="35"/>
        <v>115.90277777777779</v>
      </c>
      <c r="AG153" s="1">
        <f t="shared" si="36"/>
        <v>8.4242061114439784E-2</v>
      </c>
      <c r="AH153" s="1">
        <f t="shared" si="37"/>
        <v>0.32653333333333334</v>
      </c>
      <c r="AI153" s="51">
        <f t="shared" si="38"/>
        <v>0.28120000000000001</v>
      </c>
    </row>
    <row r="154" spans="1:35" x14ac:dyDescent="0.25">
      <c r="A154" s="33">
        <v>42777</v>
      </c>
      <c r="B154" s="2" t="s">
        <v>94</v>
      </c>
      <c r="C154" s="1" t="s">
        <v>124</v>
      </c>
      <c r="D154" s="4" t="s">
        <v>66</v>
      </c>
      <c r="E154" s="22">
        <v>281</v>
      </c>
      <c r="F154" s="34" t="s">
        <v>21</v>
      </c>
      <c r="G154" s="1">
        <v>0</v>
      </c>
      <c r="K154" s="1">
        <v>7</v>
      </c>
      <c r="L154" s="1">
        <v>5</v>
      </c>
      <c r="M154" t="s">
        <v>77</v>
      </c>
      <c r="N154" t="s">
        <v>76</v>
      </c>
      <c r="O154" s="1">
        <v>0.79</v>
      </c>
      <c r="P154" s="1">
        <v>6.0000000000000001E-3</v>
      </c>
      <c r="Q154" s="1">
        <v>0.42</v>
      </c>
      <c r="R154" s="1">
        <v>0.78</v>
      </c>
      <c r="S154" s="1">
        <v>0.65</v>
      </c>
      <c r="T154" s="37">
        <v>0.6166666666666667</v>
      </c>
      <c r="U154" s="1">
        <v>0.05</v>
      </c>
      <c r="V154">
        <v>2</v>
      </c>
      <c r="W154">
        <v>0.434</v>
      </c>
      <c r="X154">
        <v>0.33600000000000002</v>
      </c>
      <c r="Y154">
        <v>1.3360000000000001</v>
      </c>
      <c r="Z154">
        <v>0.76900000000000002</v>
      </c>
      <c r="AB154" s="1">
        <v>1</v>
      </c>
      <c r="AC154" s="1">
        <f t="shared" si="32"/>
        <v>0.79</v>
      </c>
      <c r="AD154" s="1">
        <f t="shared" si="33"/>
        <v>6.0000000000000001E-3</v>
      </c>
      <c r="AE154" s="51">
        <f t="shared" si="34"/>
        <v>0.05</v>
      </c>
      <c r="AF154" s="1">
        <f t="shared" si="35"/>
        <v>131.66666666666666</v>
      </c>
      <c r="AG154" s="1">
        <f t="shared" si="36"/>
        <v>5.5696202531645575E-2</v>
      </c>
      <c r="AH154" s="1">
        <f t="shared" si="37"/>
        <v>3.0833333333333338E-2</v>
      </c>
      <c r="AI154" s="51">
        <f t="shared" si="38"/>
        <v>4.4000000000000004E-2</v>
      </c>
    </row>
    <row r="155" spans="1:35" x14ac:dyDescent="0.25">
      <c r="A155" s="33">
        <v>42777</v>
      </c>
      <c r="B155" s="2" t="s">
        <v>94</v>
      </c>
      <c r="C155" s="1" t="s">
        <v>124</v>
      </c>
      <c r="D155" s="4" t="s">
        <v>66</v>
      </c>
      <c r="E155" s="22">
        <v>282</v>
      </c>
      <c r="F155" s="34" t="s">
        <v>15</v>
      </c>
      <c r="G155" s="1">
        <v>1</v>
      </c>
      <c r="H155" s="1">
        <v>1</v>
      </c>
      <c r="K155" s="1">
        <v>16</v>
      </c>
      <c r="L155" s="1">
        <v>4</v>
      </c>
      <c r="M155" t="s">
        <v>77</v>
      </c>
      <c r="N155" t="s">
        <v>76</v>
      </c>
      <c r="O155" s="1">
        <v>2.323</v>
      </c>
      <c r="P155" s="1">
        <v>1.24E-2</v>
      </c>
      <c r="Q155" s="1">
        <v>0.5</v>
      </c>
      <c r="R155" s="1">
        <v>0.61</v>
      </c>
      <c r="S155" s="1">
        <v>0.61</v>
      </c>
      <c r="T155" s="37">
        <v>0.57333333333333325</v>
      </c>
      <c r="U155" s="1">
        <f>0.09</f>
        <v>0.09</v>
      </c>
      <c r="V155">
        <v>3</v>
      </c>
      <c r="W155">
        <v>0.91300000000000003</v>
      </c>
      <c r="X155">
        <v>0.312</v>
      </c>
      <c r="Y155">
        <v>3.0779999999999998</v>
      </c>
      <c r="Z155">
        <v>1.2250000000000001</v>
      </c>
      <c r="AA155" s="1" t="s">
        <v>37</v>
      </c>
      <c r="AB155" s="1">
        <v>5</v>
      </c>
      <c r="AC155" s="1">
        <f t="shared" si="32"/>
        <v>0.46460000000000001</v>
      </c>
      <c r="AD155" s="1">
        <f t="shared" si="33"/>
        <v>2.48E-3</v>
      </c>
      <c r="AE155" s="51">
        <f t="shared" si="34"/>
        <v>1.7999999999999999E-2</v>
      </c>
      <c r="AF155" s="1">
        <f t="shared" si="35"/>
        <v>187.33870967741936</v>
      </c>
      <c r="AG155" s="1">
        <f t="shared" si="36"/>
        <v>3.3405079638398623E-2</v>
      </c>
      <c r="AH155" s="1">
        <f t="shared" si="37"/>
        <v>1.0319999999999998E-2</v>
      </c>
      <c r="AI155" s="51">
        <f t="shared" si="38"/>
        <v>1.5519999999999999E-2</v>
      </c>
    </row>
    <row r="156" spans="1:35" x14ac:dyDescent="0.25">
      <c r="A156" s="33">
        <v>42777</v>
      </c>
      <c r="B156" s="2" t="s">
        <v>94</v>
      </c>
      <c r="C156" s="1" t="s">
        <v>124</v>
      </c>
      <c r="D156" s="4" t="s">
        <v>66</v>
      </c>
      <c r="E156" s="22">
        <v>283</v>
      </c>
      <c r="F156" s="34" t="s">
        <v>15</v>
      </c>
      <c r="G156" s="1">
        <v>0</v>
      </c>
      <c r="K156" s="1">
        <v>12</v>
      </c>
      <c r="L156" s="1">
        <v>4</v>
      </c>
      <c r="M156" t="s">
        <v>77</v>
      </c>
      <c r="N156" t="s">
        <v>76</v>
      </c>
      <c r="O156" s="1">
        <v>0.52</v>
      </c>
      <c r="P156" s="1">
        <v>3.7000000000000002E-3</v>
      </c>
      <c r="Q156" s="1">
        <v>0.61</v>
      </c>
      <c r="R156" s="1">
        <v>0.69</v>
      </c>
      <c r="S156" s="1">
        <v>0.7</v>
      </c>
      <c r="T156" s="37">
        <v>0.66666666666666663</v>
      </c>
      <c r="U156" s="1">
        <v>0.02</v>
      </c>
      <c r="V156">
        <v>2</v>
      </c>
      <c r="W156">
        <v>0.41899999999999998</v>
      </c>
      <c r="X156">
        <v>0.27400000000000002</v>
      </c>
      <c r="Y156">
        <v>1.532</v>
      </c>
      <c r="Z156">
        <v>0.69299999999999995</v>
      </c>
      <c r="AB156" s="1">
        <v>1</v>
      </c>
      <c r="AC156" s="1">
        <f t="shared" si="32"/>
        <v>0.52</v>
      </c>
      <c r="AD156" s="1">
        <f t="shared" si="33"/>
        <v>3.7000000000000002E-3</v>
      </c>
      <c r="AE156" s="51">
        <f t="shared" si="34"/>
        <v>0.02</v>
      </c>
      <c r="AF156" s="1">
        <f t="shared" si="35"/>
        <v>140.54054054054055</v>
      </c>
      <c r="AG156" s="1">
        <f t="shared" si="36"/>
        <v>3.134615384615385E-2</v>
      </c>
      <c r="AH156" s="1">
        <f t="shared" si="37"/>
        <v>1.3333333333333332E-2</v>
      </c>
      <c r="AI156" s="51">
        <f t="shared" si="38"/>
        <v>1.6300000000000002E-2</v>
      </c>
    </row>
    <row r="157" spans="1:35" x14ac:dyDescent="0.25">
      <c r="A157" s="33">
        <v>42777</v>
      </c>
      <c r="B157" s="2" t="s">
        <v>94</v>
      </c>
      <c r="C157" s="1" t="s">
        <v>124</v>
      </c>
      <c r="D157" s="4" t="s">
        <v>66</v>
      </c>
      <c r="E157" s="22">
        <v>284</v>
      </c>
      <c r="F157" s="34" t="s">
        <v>11</v>
      </c>
      <c r="G157" s="1">
        <v>1</v>
      </c>
      <c r="H157" s="1">
        <v>1</v>
      </c>
      <c r="K157" s="1">
        <v>5</v>
      </c>
      <c r="L157" s="1">
        <v>8</v>
      </c>
      <c r="M157" t="s">
        <v>77</v>
      </c>
      <c r="N157" t="s">
        <v>76</v>
      </c>
      <c r="O157" s="1">
        <v>3</v>
      </c>
      <c r="P157" s="1">
        <v>8.0000000000000002E-3</v>
      </c>
      <c r="Q157" s="1">
        <v>0.33</v>
      </c>
      <c r="R157" s="1">
        <v>0.52</v>
      </c>
      <c r="S157" s="1">
        <v>0.48</v>
      </c>
      <c r="T157" s="37">
        <v>0.44333333333333336</v>
      </c>
      <c r="U157" s="1">
        <v>0.13</v>
      </c>
      <c r="V157">
        <v>1</v>
      </c>
      <c r="W157">
        <v>0.62</v>
      </c>
      <c r="X157">
        <v>0.17399999999999999</v>
      </c>
      <c r="Y157">
        <v>3.5529999999999999</v>
      </c>
      <c r="Z157">
        <v>0.79400000000000004</v>
      </c>
      <c r="AB157" s="1">
        <v>1</v>
      </c>
      <c r="AC157" s="1">
        <f t="shared" si="32"/>
        <v>3</v>
      </c>
      <c r="AD157" s="1">
        <f t="shared" si="33"/>
        <v>8.0000000000000002E-3</v>
      </c>
      <c r="AE157" s="51">
        <f t="shared" si="34"/>
        <v>0.13</v>
      </c>
      <c r="AF157" s="1">
        <f t="shared" si="35"/>
        <v>375</v>
      </c>
      <c r="AG157" s="1">
        <f t="shared" si="36"/>
        <v>4.0666666666666663E-2</v>
      </c>
      <c r="AH157" s="1">
        <f t="shared" si="37"/>
        <v>5.7633333333333335E-2</v>
      </c>
      <c r="AI157" s="51">
        <f t="shared" si="38"/>
        <v>0.122</v>
      </c>
    </row>
    <row r="158" spans="1:35" x14ac:dyDescent="0.25">
      <c r="A158" s="33">
        <v>42777</v>
      </c>
      <c r="B158" s="2" t="s">
        <v>94</v>
      </c>
      <c r="C158" s="1" t="s">
        <v>124</v>
      </c>
      <c r="D158" s="4" t="s">
        <v>66</v>
      </c>
      <c r="E158" s="22">
        <v>285</v>
      </c>
      <c r="F158" s="34" t="s">
        <v>13</v>
      </c>
      <c r="G158" s="1">
        <v>0</v>
      </c>
      <c r="K158" s="1">
        <v>3</v>
      </c>
      <c r="L158" s="1">
        <v>8.5</v>
      </c>
      <c r="M158" t="s">
        <v>77</v>
      </c>
      <c r="N158" t="s">
        <v>76</v>
      </c>
      <c r="O158" s="1">
        <v>3.4830000000000001</v>
      </c>
      <c r="P158" s="1">
        <v>1.7000000000000001E-2</v>
      </c>
      <c r="Q158" s="1">
        <v>0.3</v>
      </c>
      <c r="R158" s="1">
        <v>0.41</v>
      </c>
      <c r="S158" s="1">
        <v>0.45</v>
      </c>
      <c r="T158" s="37">
        <v>0.38666666666666666</v>
      </c>
      <c r="U158" s="1">
        <v>0.16</v>
      </c>
      <c r="V158">
        <v>2</v>
      </c>
      <c r="W158">
        <v>0.99099999999999999</v>
      </c>
      <c r="X158">
        <v>0.28899999999999998</v>
      </c>
      <c r="Y158">
        <v>3.4740000000000002</v>
      </c>
      <c r="Z158">
        <v>1.28</v>
      </c>
      <c r="AB158" s="1">
        <v>1</v>
      </c>
      <c r="AC158" s="1">
        <f t="shared" si="32"/>
        <v>3.4830000000000001</v>
      </c>
      <c r="AD158" s="1">
        <f t="shared" si="33"/>
        <v>1.7000000000000001E-2</v>
      </c>
      <c r="AE158" s="51">
        <f t="shared" si="34"/>
        <v>0.16</v>
      </c>
      <c r="AF158" s="1">
        <f t="shared" si="35"/>
        <v>204.88235294117646</v>
      </c>
      <c r="AG158" s="1">
        <f t="shared" si="36"/>
        <v>4.1056560436405404E-2</v>
      </c>
      <c r="AH158" s="1">
        <f t="shared" si="37"/>
        <v>6.1866666666666667E-2</v>
      </c>
      <c r="AI158" s="51">
        <f t="shared" si="38"/>
        <v>0.14300000000000002</v>
      </c>
    </row>
    <row r="159" spans="1:35" x14ac:dyDescent="0.25">
      <c r="A159" s="33">
        <v>42777</v>
      </c>
      <c r="B159" s="2" t="s">
        <v>94</v>
      </c>
      <c r="C159" s="1" t="s">
        <v>124</v>
      </c>
      <c r="D159" s="4" t="s">
        <v>66</v>
      </c>
      <c r="E159" s="22">
        <v>286</v>
      </c>
      <c r="F159" s="34" t="s">
        <v>12</v>
      </c>
      <c r="G159" s="1">
        <v>0</v>
      </c>
      <c r="J159" s="1">
        <v>14</v>
      </c>
      <c r="K159" s="1">
        <v>1</v>
      </c>
      <c r="L159" s="1">
        <v>49</v>
      </c>
      <c r="M159" t="s">
        <v>73</v>
      </c>
      <c r="N159" t="s">
        <v>74</v>
      </c>
      <c r="O159" s="1">
        <v>0.81599999999999995</v>
      </c>
      <c r="P159" s="1">
        <v>8.9999999999999993E-3</v>
      </c>
      <c r="Q159" s="1">
        <v>0.4</v>
      </c>
      <c r="R159" s="1">
        <v>0.69</v>
      </c>
      <c r="S159" s="1">
        <v>0.8</v>
      </c>
      <c r="T159" s="37">
        <v>0.63</v>
      </c>
      <c r="U159" s="1">
        <v>0.04</v>
      </c>
      <c r="V159">
        <v>3</v>
      </c>
      <c r="W159">
        <v>0.51400000000000001</v>
      </c>
      <c r="X159">
        <v>0.25700000000000001</v>
      </c>
      <c r="Y159">
        <v>2.06</v>
      </c>
      <c r="Z159">
        <v>0.77100000000000002</v>
      </c>
      <c r="AB159" s="1">
        <v>1</v>
      </c>
      <c r="AC159" s="1">
        <f t="shared" si="32"/>
        <v>0.81599999999999995</v>
      </c>
      <c r="AD159" s="1">
        <f t="shared" si="33"/>
        <v>8.9999999999999993E-3</v>
      </c>
      <c r="AE159" s="51">
        <f t="shared" si="34"/>
        <v>0.04</v>
      </c>
      <c r="AF159" s="1">
        <f t="shared" si="35"/>
        <v>90.666666666666671</v>
      </c>
      <c r="AG159" s="1">
        <f t="shared" si="36"/>
        <v>3.7990196078431376E-2</v>
      </c>
      <c r="AH159" s="1">
        <f t="shared" si="37"/>
        <v>2.52E-2</v>
      </c>
      <c r="AI159" s="51">
        <f t="shared" si="38"/>
        <v>3.1E-2</v>
      </c>
    </row>
    <row r="160" spans="1:35" x14ac:dyDescent="0.25">
      <c r="A160" s="33">
        <v>42777</v>
      </c>
      <c r="B160" s="2" t="s">
        <v>94</v>
      </c>
      <c r="C160" s="1" t="s">
        <v>123</v>
      </c>
      <c r="D160" s="4" t="s">
        <v>66</v>
      </c>
      <c r="E160" s="22">
        <v>290</v>
      </c>
      <c r="F160" s="34" t="s">
        <v>56</v>
      </c>
      <c r="G160" s="1">
        <v>1</v>
      </c>
      <c r="H160" s="1">
        <v>1</v>
      </c>
      <c r="J160" s="1">
        <v>8</v>
      </c>
      <c r="K160" s="1">
        <v>16</v>
      </c>
      <c r="L160" s="1">
        <v>34.4</v>
      </c>
      <c r="M160" t="s">
        <v>79</v>
      </c>
      <c r="N160" t="s">
        <v>76</v>
      </c>
      <c r="O160" s="1">
        <v>51.994999999999997</v>
      </c>
      <c r="P160" s="1">
        <v>0.4304</v>
      </c>
      <c r="Q160" s="1">
        <v>0.43</v>
      </c>
      <c r="R160" s="1">
        <v>0.38</v>
      </c>
      <c r="S160" s="1">
        <v>0.52</v>
      </c>
      <c r="T160" s="37">
        <v>0.44333333333333336</v>
      </c>
      <c r="U160" s="1">
        <v>2.2999999999999998</v>
      </c>
      <c r="V160">
        <v>2</v>
      </c>
      <c r="W160">
        <v>1.6279999999999999</v>
      </c>
      <c r="X160">
        <v>0.70599999999999996</v>
      </c>
      <c r="Y160">
        <v>2.3109999999999999</v>
      </c>
      <c r="Z160">
        <v>2.335</v>
      </c>
      <c r="AB160" s="1">
        <v>1</v>
      </c>
      <c r="AC160" s="1">
        <f t="shared" si="32"/>
        <v>51.994999999999997</v>
      </c>
      <c r="AD160" s="1">
        <f t="shared" si="33"/>
        <v>0.4304</v>
      </c>
      <c r="AE160" s="51">
        <f t="shared" si="34"/>
        <v>2.2999999999999998</v>
      </c>
      <c r="AF160" s="1">
        <f t="shared" si="35"/>
        <v>120.80622676579925</v>
      </c>
      <c r="AG160" s="1">
        <f t="shared" si="36"/>
        <v>3.595730358688335E-2</v>
      </c>
      <c r="AH160" s="1">
        <f t="shared" si="37"/>
        <v>1.0196666666666667</v>
      </c>
      <c r="AI160" s="51">
        <f t="shared" si="38"/>
        <v>1.8695999999999997</v>
      </c>
    </row>
    <row r="161" spans="1:35" x14ac:dyDescent="0.25">
      <c r="A161" s="33">
        <v>42777</v>
      </c>
      <c r="B161" s="2" t="s">
        <v>94</v>
      </c>
      <c r="C161" s="1" t="s">
        <v>123</v>
      </c>
      <c r="D161" s="4" t="s">
        <v>66</v>
      </c>
      <c r="E161" s="22">
        <v>291</v>
      </c>
      <c r="F161" s="34" t="s">
        <v>18</v>
      </c>
      <c r="G161" s="1">
        <v>0</v>
      </c>
      <c r="J161" s="1">
        <v>9</v>
      </c>
      <c r="K161" s="1">
        <v>4</v>
      </c>
      <c r="L161" s="1">
        <v>35</v>
      </c>
      <c r="M161" t="s">
        <v>79</v>
      </c>
      <c r="N161" t="s">
        <v>76</v>
      </c>
      <c r="O161" s="1">
        <v>24.565999999999999</v>
      </c>
      <c r="P161" s="1">
        <v>0.16600000000000001</v>
      </c>
      <c r="Q161" s="1">
        <v>0.51</v>
      </c>
      <c r="R161" s="1">
        <v>0.52</v>
      </c>
      <c r="S161" s="1">
        <v>0.64</v>
      </c>
      <c r="T161" s="37">
        <v>0.55666666666666664</v>
      </c>
      <c r="U161" s="1">
        <v>1.25</v>
      </c>
      <c r="V161">
        <v>1</v>
      </c>
      <c r="W161">
        <v>0.91</v>
      </c>
      <c r="X161">
        <v>0.191</v>
      </c>
      <c r="Y161">
        <v>4.7699999999999996</v>
      </c>
      <c r="Z161">
        <v>1.101</v>
      </c>
      <c r="AB161" s="1">
        <v>1</v>
      </c>
      <c r="AC161" s="1">
        <f t="shared" si="32"/>
        <v>24.565999999999999</v>
      </c>
      <c r="AD161" s="1">
        <f t="shared" si="33"/>
        <v>0.16600000000000001</v>
      </c>
      <c r="AE161" s="51">
        <f t="shared" si="34"/>
        <v>1.25</v>
      </c>
      <c r="AF161" s="1">
        <f t="shared" si="35"/>
        <v>147.98795180722891</v>
      </c>
      <c r="AG161" s="1">
        <f t="shared" si="36"/>
        <v>4.4126027843360748E-2</v>
      </c>
      <c r="AH161" s="1">
        <f t="shared" si="37"/>
        <v>0.6958333333333333</v>
      </c>
      <c r="AI161" s="51">
        <f t="shared" si="38"/>
        <v>1.0840000000000001</v>
      </c>
    </row>
    <row r="162" spans="1:35" x14ac:dyDescent="0.25">
      <c r="A162" s="33">
        <v>42777</v>
      </c>
      <c r="B162" s="2" t="s">
        <v>94</v>
      </c>
      <c r="C162" s="1" t="s">
        <v>123</v>
      </c>
      <c r="D162" s="4" t="s">
        <v>66</v>
      </c>
      <c r="E162" s="22">
        <v>292</v>
      </c>
      <c r="F162" s="34" t="s">
        <v>8</v>
      </c>
      <c r="G162" s="1">
        <v>0</v>
      </c>
      <c r="K162" s="1">
        <v>7</v>
      </c>
      <c r="L162" s="1">
        <v>7</v>
      </c>
      <c r="M162" t="s">
        <v>77</v>
      </c>
      <c r="N162" t="s">
        <v>76</v>
      </c>
      <c r="O162" s="1">
        <v>5.8520000000000003</v>
      </c>
      <c r="P162" s="1">
        <v>3.4000000000000002E-2</v>
      </c>
      <c r="Q162" s="1">
        <v>0.46</v>
      </c>
      <c r="R162" s="1">
        <v>0.67</v>
      </c>
      <c r="S162" s="1">
        <v>0.74</v>
      </c>
      <c r="T162" s="37">
        <v>0.62333333333333341</v>
      </c>
      <c r="U162" s="1">
        <v>0.37</v>
      </c>
      <c r="V162">
        <v>3</v>
      </c>
      <c r="W162">
        <v>0.187</v>
      </c>
      <c r="X162">
        <v>7.1999999999999995E-2</v>
      </c>
      <c r="Y162">
        <v>1.9159999999999999</v>
      </c>
      <c r="Z162">
        <v>0.255</v>
      </c>
      <c r="AB162" s="1">
        <v>1</v>
      </c>
      <c r="AC162" s="1">
        <f t="shared" si="32"/>
        <v>5.8520000000000003</v>
      </c>
      <c r="AD162" s="1">
        <f t="shared" si="33"/>
        <v>3.4000000000000002E-2</v>
      </c>
      <c r="AE162" s="51">
        <f t="shared" si="34"/>
        <v>0.37</v>
      </c>
      <c r="AF162" s="1">
        <f t="shared" si="35"/>
        <v>172.11764705882354</v>
      </c>
      <c r="AG162" s="1">
        <f t="shared" si="36"/>
        <v>5.7416267942583726E-2</v>
      </c>
      <c r="AH162" s="1">
        <f t="shared" si="37"/>
        <v>0.23063333333333336</v>
      </c>
      <c r="AI162" s="51">
        <f t="shared" si="38"/>
        <v>0.33599999999999997</v>
      </c>
    </row>
    <row r="163" spans="1:35" x14ac:dyDescent="0.25">
      <c r="A163" s="33">
        <v>42777</v>
      </c>
      <c r="B163" s="2" t="s">
        <v>94</v>
      </c>
      <c r="C163" s="1" t="s">
        <v>123</v>
      </c>
      <c r="D163" s="4" t="s">
        <v>66</v>
      </c>
      <c r="E163" s="22">
        <v>293</v>
      </c>
      <c r="F163" s="34" t="s">
        <v>8</v>
      </c>
      <c r="G163" s="1">
        <v>0</v>
      </c>
      <c r="K163" s="1">
        <v>6</v>
      </c>
      <c r="L163" s="1">
        <v>7.5</v>
      </c>
      <c r="M163" t="s">
        <v>77</v>
      </c>
      <c r="N163" t="s">
        <v>76</v>
      </c>
      <c r="O163" s="1">
        <v>5.1829999999999998</v>
      </c>
      <c r="P163" s="1">
        <v>4.8599999999999997E-2</v>
      </c>
      <c r="Q163" s="1">
        <v>0.65</v>
      </c>
      <c r="R163" s="1">
        <v>0.77</v>
      </c>
      <c r="S163" s="1">
        <v>0.89</v>
      </c>
      <c r="T163" s="37">
        <v>0.77</v>
      </c>
      <c r="U163" s="1">
        <v>0.38</v>
      </c>
      <c r="V163">
        <v>3</v>
      </c>
      <c r="W163">
        <v>0.52</v>
      </c>
      <c r="X163">
        <v>0.33900000000000002</v>
      </c>
      <c r="Y163">
        <v>1.5780000000000001</v>
      </c>
      <c r="Z163">
        <v>0.85799999999999998</v>
      </c>
      <c r="AB163" s="1">
        <v>1</v>
      </c>
      <c r="AC163" s="1">
        <f t="shared" si="32"/>
        <v>5.1829999999999998</v>
      </c>
      <c r="AD163" s="1">
        <f t="shared" si="33"/>
        <v>4.8599999999999997E-2</v>
      </c>
      <c r="AE163" s="51">
        <f t="shared" si="34"/>
        <v>0.38</v>
      </c>
      <c r="AF163" s="1">
        <f t="shared" si="35"/>
        <v>106.64609053497942</v>
      </c>
      <c r="AG163" s="1">
        <f t="shared" si="36"/>
        <v>6.3939803202778325E-2</v>
      </c>
      <c r="AH163" s="1">
        <f t="shared" si="37"/>
        <v>0.29260000000000003</v>
      </c>
      <c r="AI163" s="51">
        <f t="shared" si="38"/>
        <v>0.33140000000000003</v>
      </c>
    </row>
    <row r="164" spans="1:35" x14ac:dyDescent="0.25">
      <c r="A164" s="33">
        <v>42777</v>
      </c>
      <c r="B164" s="2" t="s">
        <v>94</v>
      </c>
      <c r="C164" s="1" t="s">
        <v>123</v>
      </c>
      <c r="D164" s="4" t="s">
        <v>66</v>
      </c>
      <c r="E164" s="22">
        <v>294</v>
      </c>
      <c r="F164" s="34" t="s">
        <v>6</v>
      </c>
      <c r="G164" s="1">
        <v>1</v>
      </c>
      <c r="H164" s="1">
        <v>3</v>
      </c>
      <c r="K164" s="1">
        <v>6</v>
      </c>
      <c r="L164" s="1">
        <v>10.5</v>
      </c>
      <c r="M164" t="s">
        <v>77</v>
      </c>
      <c r="N164" t="s">
        <v>76</v>
      </c>
      <c r="O164" s="1">
        <v>2.3679999999999999</v>
      </c>
      <c r="P164" s="1">
        <v>1.8499999999999999E-2</v>
      </c>
      <c r="Q164" s="1">
        <v>0.61</v>
      </c>
      <c r="R164" s="1">
        <v>0.79</v>
      </c>
      <c r="S164" s="1">
        <v>0.91</v>
      </c>
      <c r="T164" s="37">
        <v>0.77</v>
      </c>
      <c r="U164" s="1">
        <v>0.18</v>
      </c>
      <c r="V164">
        <v>1</v>
      </c>
      <c r="W164">
        <v>0.44700000000000001</v>
      </c>
      <c r="X164">
        <v>0.16800000000000001</v>
      </c>
      <c r="Y164">
        <v>2.6589999999999998</v>
      </c>
      <c r="Z164">
        <v>0.61499999999999999</v>
      </c>
      <c r="AB164" s="1">
        <v>1</v>
      </c>
      <c r="AC164" s="1">
        <f t="shared" si="32"/>
        <v>2.3679999999999999</v>
      </c>
      <c r="AD164" s="1">
        <f t="shared" si="33"/>
        <v>1.8499999999999999E-2</v>
      </c>
      <c r="AE164" s="51">
        <f t="shared" si="34"/>
        <v>0.18</v>
      </c>
      <c r="AF164" s="1">
        <f t="shared" si="35"/>
        <v>128</v>
      </c>
      <c r="AG164" s="1">
        <f t="shared" si="36"/>
        <v>6.8201013513513514E-2</v>
      </c>
      <c r="AH164" s="1">
        <f t="shared" si="37"/>
        <v>0.1386</v>
      </c>
      <c r="AI164" s="51">
        <f t="shared" si="38"/>
        <v>0.1615</v>
      </c>
    </row>
    <row r="165" spans="1:35" x14ac:dyDescent="0.25">
      <c r="A165" s="33">
        <v>42777</v>
      </c>
      <c r="B165" s="2" t="s">
        <v>94</v>
      </c>
      <c r="C165" s="1" t="s">
        <v>123</v>
      </c>
      <c r="D165" s="4" t="s">
        <v>66</v>
      </c>
      <c r="E165" s="22">
        <v>295</v>
      </c>
      <c r="F165" s="34" t="s">
        <v>6</v>
      </c>
      <c r="G165" s="1">
        <v>1</v>
      </c>
      <c r="H165" s="1">
        <v>7</v>
      </c>
      <c r="K165" s="1">
        <v>10</v>
      </c>
      <c r="L165" s="1">
        <v>12</v>
      </c>
      <c r="M165" t="s">
        <v>77</v>
      </c>
      <c r="N165" t="s">
        <v>76</v>
      </c>
      <c r="O165" s="1">
        <v>4.0590000000000002</v>
      </c>
      <c r="P165" s="1">
        <v>2.81E-2</v>
      </c>
      <c r="Q165" s="1">
        <v>0.4</v>
      </c>
      <c r="R165" s="1">
        <v>0.6</v>
      </c>
      <c r="S165" s="1">
        <v>0.89</v>
      </c>
      <c r="T165" s="37">
        <v>0.63</v>
      </c>
      <c r="U165" s="1">
        <v>0.27</v>
      </c>
      <c r="V165">
        <v>1</v>
      </c>
      <c r="W165">
        <v>0.80200000000000005</v>
      </c>
      <c r="X165">
        <v>0.13</v>
      </c>
      <c r="Y165">
        <v>6.1859999999999999</v>
      </c>
      <c r="Z165">
        <v>0.93200000000000005</v>
      </c>
      <c r="AB165" s="1">
        <v>1</v>
      </c>
      <c r="AC165" s="1">
        <f t="shared" si="32"/>
        <v>4.0590000000000002</v>
      </c>
      <c r="AD165" s="1">
        <f t="shared" si="33"/>
        <v>2.81E-2</v>
      </c>
      <c r="AE165" s="51">
        <f t="shared" si="34"/>
        <v>0.27</v>
      </c>
      <c r="AF165" s="1">
        <f t="shared" si="35"/>
        <v>144.44839857651246</v>
      </c>
      <c r="AG165" s="1">
        <f t="shared" si="36"/>
        <v>5.9595959595959591E-2</v>
      </c>
      <c r="AH165" s="1">
        <f t="shared" si="37"/>
        <v>0.1701</v>
      </c>
      <c r="AI165" s="51">
        <f t="shared" si="38"/>
        <v>0.2419</v>
      </c>
    </row>
    <row r="166" spans="1:35" x14ac:dyDescent="0.25">
      <c r="A166" s="33">
        <v>42777</v>
      </c>
      <c r="B166" s="2" t="s">
        <v>94</v>
      </c>
      <c r="C166" s="1" t="s">
        <v>123</v>
      </c>
      <c r="D166" s="4" t="s">
        <v>66</v>
      </c>
      <c r="E166" s="22">
        <v>296</v>
      </c>
      <c r="F166" s="34" t="s">
        <v>6</v>
      </c>
      <c r="G166" s="1">
        <v>1</v>
      </c>
      <c r="H166" s="1">
        <v>5</v>
      </c>
      <c r="K166" s="1">
        <v>6</v>
      </c>
      <c r="L166" s="1">
        <v>9.5</v>
      </c>
      <c r="M166" t="s">
        <v>77</v>
      </c>
      <c r="N166" t="s">
        <v>76</v>
      </c>
      <c r="O166" s="1">
        <v>2.71</v>
      </c>
      <c r="P166" s="1">
        <v>2.2700000000000001E-2</v>
      </c>
      <c r="Q166" s="1">
        <v>0.52</v>
      </c>
      <c r="R166" s="1">
        <v>0.7</v>
      </c>
      <c r="S166" s="1">
        <v>0.85</v>
      </c>
      <c r="T166" s="37">
        <v>0.69</v>
      </c>
      <c r="U166" s="1">
        <v>0.19</v>
      </c>
      <c r="V166">
        <v>1</v>
      </c>
      <c r="W166">
        <v>0.51600000000000001</v>
      </c>
      <c r="X166">
        <v>0.22600000000000001</v>
      </c>
      <c r="Y166">
        <v>2.2829999999999999</v>
      </c>
      <c r="Z166">
        <v>0.74199999999999999</v>
      </c>
      <c r="AB166" s="1">
        <v>1</v>
      </c>
      <c r="AC166" s="1">
        <f t="shared" si="32"/>
        <v>2.71</v>
      </c>
      <c r="AD166" s="1">
        <f t="shared" si="33"/>
        <v>2.2700000000000001E-2</v>
      </c>
      <c r="AE166" s="51">
        <f t="shared" si="34"/>
        <v>0.19</v>
      </c>
      <c r="AF166" s="1">
        <f t="shared" si="35"/>
        <v>119.38325991189427</v>
      </c>
      <c r="AG166" s="1">
        <f t="shared" si="36"/>
        <v>6.1734317343173431E-2</v>
      </c>
      <c r="AH166" s="1">
        <f t="shared" si="37"/>
        <v>0.13109999999999999</v>
      </c>
      <c r="AI166" s="51">
        <f t="shared" si="38"/>
        <v>0.1673</v>
      </c>
    </row>
    <row r="167" spans="1:35" x14ac:dyDescent="0.25">
      <c r="A167" s="33">
        <v>42777</v>
      </c>
      <c r="B167" s="2" t="s">
        <v>94</v>
      </c>
      <c r="C167" s="1" t="s">
        <v>123</v>
      </c>
      <c r="D167" s="4" t="s">
        <v>66</v>
      </c>
      <c r="E167" s="22">
        <v>297</v>
      </c>
      <c r="F167" s="34" t="s">
        <v>6</v>
      </c>
      <c r="G167" s="1">
        <v>1</v>
      </c>
      <c r="H167" s="1">
        <v>4</v>
      </c>
      <c r="K167" s="1">
        <v>4</v>
      </c>
      <c r="L167" s="1">
        <v>13</v>
      </c>
      <c r="M167" t="s">
        <v>77</v>
      </c>
      <c r="N167" t="s">
        <v>76</v>
      </c>
      <c r="O167" s="1">
        <v>2.7360000000000002</v>
      </c>
      <c r="P167" s="1">
        <v>0.03</v>
      </c>
      <c r="Q167" s="1">
        <v>0.51</v>
      </c>
      <c r="R167" s="1">
        <v>0.85</v>
      </c>
      <c r="S167" s="1">
        <v>0.89</v>
      </c>
      <c r="T167" s="37">
        <v>0.75</v>
      </c>
      <c r="U167" s="1">
        <v>0.21</v>
      </c>
      <c r="AB167" s="1">
        <v>1</v>
      </c>
      <c r="AC167" s="1">
        <f t="shared" si="32"/>
        <v>2.7360000000000002</v>
      </c>
      <c r="AD167" s="1">
        <f t="shared" si="33"/>
        <v>0.03</v>
      </c>
      <c r="AE167" s="51">
        <f t="shared" si="34"/>
        <v>0.21</v>
      </c>
      <c r="AF167" s="1">
        <f t="shared" si="35"/>
        <v>91.200000000000017</v>
      </c>
      <c r="AG167" s="1">
        <f t="shared" si="36"/>
        <v>6.5789473684210523E-2</v>
      </c>
      <c r="AH167" s="1">
        <f t="shared" si="37"/>
        <v>0.1575</v>
      </c>
      <c r="AI167" s="51">
        <f t="shared" si="38"/>
        <v>0.18</v>
      </c>
    </row>
    <row r="168" spans="1:35" x14ac:dyDescent="0.25">
      <c r="A168" s="33">
        <v>42777</v>
      </c>
      <c r="B168" s="2" t="s">
        <v>94</v>
      </c>
      <c r="C168" s="1" t="s">
        <v>123</v>
      </c>
      <c r="D168" s="4" t="s">
        <v>66</v>
      </c>
      <c r="E168" s="23">
        <v>298</v>
      </c>
      <c r="F168" s="34" t="s">
        <v>22</v>
      </c>
      <c r="G168" s="1">
        <v>1</v>
      </c>
      <c r="M168" t="s">
        <v>73</v>
      </c>
      <c r="N168" t="s">
        <v>74</v>
      </c>
      <c r="O168" s="1">
        <v>4.5999999999999999E-2</v>
      </c>
      <c r="P168" s="1">
        <v>7.3000000000000001E-3</v>
      </c>
      <c r="Q168" s="1">
        <v>0.37</v>
      </c>
      <c r="T168" s="37">
        <v>0.37</v>
      </c>
      <c r="U168" s="1">
        <f>0.0343</f>
        <v>3.4299999999999997E-2</v>
      </c>
      <c r="V168">
        <v>2</v>
      </c>
      <c r="W168">
        <v>1.9510000000000001</v>
      </c>
      <c r="X168">
        <v>0.76500000000000001</v>
      </c>
      <c r="Y168">
        <v>2.5569999999999999</v>
      </c>
      <c r="Z168">
        <v>2.7149999999999999</v>
      </c>
      <c r="AA168" s="1" t="s">
        <v>38</v>
      </c>
      <c r="AB168" s="1">
        <v>20</v>
      </c>
      <c r="AC168" s="1">
        <f t="shared" si="32"/>
        <v>2.3E-3</v>
      </c>
      <c r="AD168" s="1">
        <f t="shared" si="33"/>
        <v>3.6499999999999998E-4</v>
      </c>
      <c r="AE168" s="51">
        <f t="shared" si="34"/>
        <v>1.7149999999999999E-3</v>
      </c>
      <c r="AF168" s="1">
        <f t="shared" si="35"/>
        <v>6.3013698630136989</v>
      </c>
      <c r="AG168" s="1">
        <f t="shared" si="36"/>
        <v>0.58695652173913049</v>
      </c>
      <c r="AH168" s="1">
        <f t="shared" si="37"/>
        <v>6.3455E-4</v>
      </c>
      <c r="AI168" s="51">
        <f t="shared" si="38"/>
        <v>1.3500000000000001E-3</v>
      </c>
    </row>
    <row r="169" spans="1:35" x14ac:dyDescent="0.25">
      <c r="A169" s="33">
        <v>42777</v>
      </c>
      <c r="B169" s="2" t="s">
        <v>94</v>
      </c>
      <c r="C169" s="1" t="s">
        <v>123</v>
      </c>
      <c r="D169" s="4" t="s">
        <v>66</v>
      </c>
      <c r="E169" s="22">
        <v>299</v>
      </c>
      <c r="F169" s="34" t="s">
        <v>10</v>
      </c>
      <c r="G169" s="1">
        <v>0</v>
      </c>
      <c r="J169" s="1">
        <v>5</v>
      </c>
      <c r="K169" s="1">
        <v>7</v>
      </c>
      <c r="L169" s="1">
        <v>42</v>
      </c>
      <c r="M169" t="s">
        <v>77</v>
      </c>
      <c r="N169" t="s">
        <v>76</v>
      </c>
      <c r="O169" s="1">
        <v>55.47</v>
      </c>
      <c r="P169" s="1">
        <v>0.71579999999999999</v>
      </c>
      <c r="Q169" s="1">
        <v>1.0900000000000001</v>
      </c>
      <c r="R169" s="1">
        <v>1.61</v>
      </c>
      <c r="S169" s="1">
        <v>1.67</v>
      </c>
      <c r="T169" s="37">
        <v>1.4566666666666668</v>
      </c>
      <c r="U169" s="1">
        <v>8.1199999999999992</v>
      </c>
      <c r="V169">
        <v>2</v>
      </c>
      <c r="W169">
        <v>0.372</v>
      </c>
      <c r="X169">
        <v>0.08</v>
      </c>
      <c r="Y169">
        <v>5.4589999999999996</v>
      </c>
      <c r="Z169">
        <v>0.45100000000000001</v>
      </c>
      <c r="AB169" s="1">
        <v>1</v>
      </c>
      <c r="AC169" s="1">
        <f t="shared" si="32"/>
        <v>55.47</v>
      </c>
      <c r="AD169" s="1">
        <f t="shared" si="33"/>
        <v>0.71579999999999999</v>
      </c>
      <c r="AE169" s="51">
        <f t="shared" si="34"/>
        <v>8.1199999999999992</v>
      </c>
      <c r="AF169" s="1">
        <f t="shared" si="35"/>
        <v>77.493713327745184</v>
      </c>
      <c r="AG169" s="1">
        <f t="shared" si="36"/>
        <v>0.1334811609879214</v>
      </c>
      <c r="AH169" s="1">
        <f t="shared" si="37"/>
        <v>11.828133333333334</v>
      </c>
      <c r="AI169" s="51">
        <f t="shared" si="38"/>
        <v>7.4041999999999994</v>
      </c>
    </row>
    <row r="170" spans="1:35" x14ac:dyDescent="0.25">
      <c r="A170" s="33">
        <v>42777</v>
      </c>
      <c r="B170" s="2" t="s">
        <v>94</v>
      </c>
      <c r="C170" s="1" t="s">
        <v>123</v>
      </c>
      <c r="D170" s="4" t="s">
        <v>67</v>
      </c>
      <c r="E170" s="24">
        <v>386</v>
      </c>
      <c r="F170" s="34" t="s">
        <v>12</v>
      </c>
      <c r="G170" s="1" t="s">
        <v>81</v>
      </c>
      <c r="J170" s="1">
        <v>9</v>
      </c>
      <c r="K170" s="1">
        <v>1</v>
      </c>
      <c r="L170" s="1">
        <v>8.9</v>
      </c>
      <c r="M170" t="s">
        <v>73</v>
      </c>
      <c r="N170" t="s">
        <v>74</v>
      </c>
      <c r="O170" s="8">
        <v>1.3149999999999999</v>
      </c>
      <c r="P170" s="8">
        <v>1.24E-2</v>
      </c>
      <c r="Q170" s="8">
        <v>0.36</v>
      </c>
      <c r="R170" s="8">
        <v>0.68</v>
      </c>
      <c r="S170" s="8">
        <v>0.72</v>
      </c>
      <c r="T170" s="37">
        <v>0.58666666666666667</v>
      </c>
      <c r="U170" s="8">
        <v>0.09</v>
      </c>
      <c r="V170">
        <v>1</v>
      </c>
      <c r="W170">
        <v>0.29899999999999999</v>
      </c>
      <c r="X170">
        <v>0.17299999999999999</v>
      </c>
      <c r="Y170">
        <v>1.7330000000000001</v>
      </c>
      <c r="Z170">
        <v>0.47199999999999998</v>
      </c>
      <c r="AB170" s="1">
        <v>1</v>
      </c>
      <c r="AC170" s="1">
        <f t="shared" si="32"/>
        <v>1.3149999999999999</v>
      </c>
      <c r="AD170" s="1">
        <f t="shared" si="33"/>
        <v>1.24E-2</v>
      </c>
      <c r="AE170" s="51">
        <f t="shared" si="34"/>
        <v>0.09</v>
      </c>
      <c r="AF170" s="1">
        <f t="shared" si="35"/>
        <v>106.04838709677419</v>
      </c>
      <c r="AG170" s="1">
        <f t="shared" si="36"/>
        <v>5.9011406844106468E-2</v>
      </c>
      <c r="AH170" s="1">
        <f t="shared" si="37"/>
        <v>5.28E-2</v>
      </c>
      <c r="AI170" s="51">
        <f t="shared" si="38"/>
        <v>7.7600000000000002E-2</v>
      </c>
    </row>
    <row r="171" spans="1:35" x14ac:dyDescent="0.25">
      <c r="A171" s="33">
        <v>42777</v>
      </c>
      <c r="B171" s="2" t="s">
        <v>94</v>
      </c>
      <c r="C171" s="1" t="s">
        <v>123</v>
      </c>
      <c r="D171" s="4" t="s">
        <v>67</v>
      </c>
      <c r="E171" s="24">
        <v>387</v>
      </c>
      <c r="F171" s="34" t="s">
        <v>8</v>
      </c>
      <c r="G171" s="1">
        <v>0</v>
      </c>
      <c r="J171" s="1">
        <v>3</v>
      </c>
      <c r="K171" s="1">
        <v>3</v>
      </c>
      <c r="L171" s="1">
        <v>8</v>
      </c>
      <c r="M171" t="s">
        <v>77</v>
      </c>
      <c r="N171" t="s">
        <v>76</v>
      </c>
      <c r="O171" s="8">
        <v>7.0190000000000001</v>
      </c>
      <c r="P171" s="8">
        <v>7.9699999999999993E-2</v>
      </c>
      <c r="Q171" s="8">
        <v>1.23</v>
      </c>
      <c r="R171" s="8">
        <v>1.33</v>
      </c>
      <c r="S171" s="8">
        <v>1.58</v>
      </c>
      <c r="T171" s="37">
        <v>1.3800000000000001</v>
      </c>
      <c r="U171" s="8">
        <v>0.87</v>
      </c>
      <c r="V171">
        <v>2</v>
      </c>
      <c r="W171">
        <v>0.40500000000000003</v>
      </c>
      <c r="X171">
        <v>0.247</v>
      </c>
      <c r="Y171">
        <v>1.6579999999999999</v>
      </c>
      <c r="Z171">
        <v>0.65100000000000002</v>
      </c>
      <c r="AB171" s="1">
        <v>1</v>
      </c>
      <c r="AC171" s="1">
        <f t="shared" si="32"/>
        <v>7.0190000000000001</v>
      </c>
      <c r="AD171" s="1">
        <f t="shared" si="33"/>
        <v>7.9699999999999993E-2</v>
      </c>
      <c r="AE171" s="51">
        <f t="shared" si="34"/>
        <v>0.87</v>
      </c>
      <c r="AF171" s="1">
        <f t="shared" si="35"/>
        <v>88.067754077791733</v>
      </c>
      <c r="AG171" s="1">
        <f t="shared" si="36"/>
        <v>0.11259438666476707</v>
      </c>
      <c r="AH171" s="1">
        <f t="shared" si="37"/>
        <v>1.2006000000000001</v>
      </c>
      <c r="AI171" s="51">
        <f t="shared" si="38"/>
        <v>0.7903</v>
      </c>
    </row>
    <row r="172" spans="1:35" x14ac:dyDescent="0.25">
      <c r="A172" s="33">
        <v>42777</v>
      </c>
      <c r="B172" s="2" t="s">
        <v>94</v>
      </c>
      <c r="C172" s="1" t="s">
        <v>123</v>
      </c>
      <c r="D172" s="4" t="s">
        <v>67</v>
      </c>
      <c r="E172" s="24">
        <v>388</v>
      </c>
      <c r="F172" s="34" t="s">
        <v>8</v>
      </c>
      <c r="G172" s="1">
        <v>0</v>
      </c>
      <c r="J172" s="1">
        <v>5</v>
      </c>
      <c r="K172" s="1">
        <v>5</v>
      </c>
      <c r="L172" s="1">
        <v>8.5</v>
      </c>
      <c r="M172" t="s">
        <v>77</v>
      </c>
      <c r="N172" t="s">
        <v>76</v>
      </c>
      <c r="O172" s="8">
        <v>9.77</v>
      </c>
      <c r="P172" s="8">
        <v>7.2300000000000003E-2</v>
      </c>
      <c r="Q172" s="8">
        <v>0.75</v>
      </c>
      <c r="R172" s="8">
        <v>0.96</v>
      </c>
      <c r="S172" s="8">
        <v>1.04</v>
      </c>
      <c r="T172" s="37">
        <v>0.91666666666666663</v>
      </c>
      <c r="U172" s="8">
        <v>0.84</v>
      </c>
      <c r="V172">
        <v>1</v>
      </c>
      <c r="W172">
        <v>0.35799999999999998</v>
      </c>
      <c r="X172">
        <v>0.21199999999999999</v>
      </c>
      <c r="Y172">
        <v>1.6859999999999999</v>
      </c>
      <c r="Z172">
        <v>0.56999999999999995</v>
      </c>
      <c r="AB172" s="1">
        <v>1</v>
      </c>
      <c r="AC172" s="1">
        <f t="shared" si="32"/>
        <v>9.77</v>
      </c>
      <c r="AD172" s="1">
        <f t="shared" si="33"/>
        <v>7.2300000000000003E-2</v>
      </c>
      <c r="AE172" s="51">
        <f t="shared" si="34"/>
        <v>0.84</v>
      </c>
      <c r="AF172" s="1">
        <f t="shared" si="35"/>
        <v>135.13139695712309</v>
      </c>
      <c r="AG172" s="1">
        <f t="shared" si="36"/>
        <v>7.857727737973387E-2</v>
      </c>
      <c r="AH172" s="1">
        <f t="shared" si="37"/>
        <v>0.76999999999999991</v>
      </c>
      <c r="AI172" s="51">
        <f t="shared" si="38"/>
        <v>0.76769999999999994</v>
      </c>
    </row>
    <row r="173" spans="1:35" x14ac:dyDescent="0.25">
      <c r="A173" s="33">
        <v>42777</v>
      </c>
      <c r="B173" s="2" t="s">
        <v>94</v>
      </c>
      <c r="C173" s="1" t="s">
        <v>123</v>
      </c>
      <c r="D173" s="4" t="s">
        <v>67</v>
      </c>
      <c r="E173" s="24">
        <v>389</v>
      </c>
      <c r="F173" s="34" t="s">
        <v>8</v>
      </c>
      <c r="G173" s="1">
        <v>0</v>
      </c>
      <c r="J173" s="1">
        <v>7</v>
      </c>
      <c r="K173" s="1">
        <v>7</v>
      </c>
      <c r="L173" s="1">
        <v>5.5</v>
      </c>
      <c r="M173" t="s">
        <v>77</v>
      </c>
      <c r="N173" t="s">
        <v>76</v>
      </c>
      <c r="O173" s="8">
        <v>3.8730000000000002</v>
      </c>
      <c r="P173" s="8">
        <v>3.2500000000000001E-2</v>
      </c>
      <c r="Q173" s="8">
        <v>0.8</v>
      </c>
      <c r="R173" s="8">
        <v>0.99</v>
      </c>
      <c r="S173" s="8">
        <v>1.04</v>
      </c>
      <c r="T173" s="37">
        <v>0.94333333333333336</v>
      </c>
      <c r="U173" s="8">
        <v>0.33</v>
      </c>
      <c r="V173">
        <v>3</v>
      </c>
      <c r="W173">
        <v>0.26200000000000001</v>
      </c>
      <c r="X173">
        <v>6.9000000000000006E-2</v>
      </c>
      <c r="Y173">
        <v>8.3689999999999998</v>
      </c>
      <c r="Z173">
        <v>0.33100000000000002</v>
      </c>
      <c r="AB173" s="1">
        <v>1</v>
      </c>
      <c r="AC173" s="1">
        <f t="shared" si="32"/>
        <v>3.8730000000000002</v>
      </c>
      <c r="AD173" s="1">
        <f t="shared" si="33"/>
        <v>3.2500000000000001E-2</v>
      </c>
      <c r="AE173" s="51">
        <f t="shared" si="34"/>
        <v>0.33</v>
      </c>
      <c r="AF173" s="1">
        <f t="shared" si="35"/>
        <v>119.16923076923077</v>
      </c>
      <c r="AG173" s="1">
        <f t="shared" si="36"/>
        <v>7.6813839400981146E-2</v>
      </c>
      <c r="AH173" s="1">
        <f t="shared" si="37"/>
        <v>0.31130000000000002</v>
      </c>
      <c r="AI173" s="51">
        <f t="shared" si="38"/>
        <v>0.29749999999999999</v>
      </c>
    </row>
    <row r="174" spans="1:35" x14ac:dyDescent="0.25">
      <c r="A174" s="33">
        <v>42777</v>
      </c>
      <c r="B174" s="2" t="s">
        <v>94</v>
      </c>
      <c r="C174" s="1" t="s">
        <v>123</v>
      </c>
      <c r="D174" s="4" t="s">
        <v>67</v>
      </c>
      <c r="E174" s="24">
        <v>390</v>
      </c>
      <c r="F174" s="34" t="s">
        <v>6</v>
      </c>
      <c r="G174" s="1">
        <v>1</v>
      </c>
      <c r="H174" s="1">
        <v>10</v>
      </c>
      <c r="J174" s="1">
        <v>17</v>
      </c>
      <c r="K174" s="1">
        <v>17</v>
      </c>
      <c r="L174" s="1">
        <v>13.5</v>
      </c>
      <c r="M174" t="s">
        <v>77</v>
      </c>
      <c r="N174" t="s">
        <v>76</v>
      </c>
      <c r="O174" s="8">
        <v>3.4319999999999999</v>
      </c>
      <c r="P174" s="8">
        <v>2.7E-2</v>
      </c>
      <c r="Q174" s="8">
        <v>0.64</v>
      </c>
      <c r="R174" s="8">
        <v>0.76</v>
      </c>
      <c r="S174" s="8">
        <v>0.94</v>
      </c>
      <c r="T174" s="37">
        <v>0.77999999999999992</v>
      </c>
      <c r="U174" s="8">
        <v>0.27</v>
      </c>
      <c r="V174">
        <v>2</v>
      </c>
      <c r="W174">
        <v>0.48299999999999998</v>
      </c>
      <c r="X174">
        <v>4.0000000000000001E-3</v>
      </c>
      <c r="Y174">
        <v>61.923000000000002</v>
      </c>
      <c r="Z174">
        <v>0.47299999999999998</v>
      </c>
      <c r="AB174" s="1">
        <v>1</v>
      </c>
      <c r="AC174" s="1">
        <f t="shared" si="32"/>
        <v>3.4319999999999999</v>
      </c>
      <c r="AD174" s="1">
        <f t="shared" si="33"/>
        <v>2.7E-2</v>
      </c>
      <c r="AE174" s="51">
        <f t="shared" si="34"/>
        <v>0.27</v>
      </c>
      <c r="AF174" s="1">
        <f t="shared" si="35"/>
        <v>127.11111111111111</v>
      </c>
      <c r="AG174" s="1">
        <f t="shared" si="36"/>
        <v>7.0804195804195807E-2</v>
      </c>
      <c r="AH174" s="1">
        <f t="shared" si="37"/>
        <v>0.21059999999999998</v>
      </c>
      <c r="AI174" s="51">
        <f t="shared" si="38"/>
        <v>0.24300000000000002</v>
      </c>
    </row>
    <row r="175" spans="1:35" x14ac:dyDescent="0.25">
      <c r="A175" s="33">
        <v>42777</v>
      </c>
      <c r="B175" s="2" t="s">
        <v>94</v>
      </c>
      <c r="C175" s="1" t="s">
        <v>123</v>
      </c>
      <c r="D175" s="4" t="s">
        <v>67</v>
      </c>
      <c r="E175" s="24">
        <v>391</v>
      </c>
      <c r="F175" s="34" t="s">
        <v>6</v>
      </c>
      <c r="G175" s="1">
        <v>1</v>
      </c>
      <c r="H175" s="1">
        <v>3</v>
      </c>
      <c r="J175" s="1">
        <v>4</v>
      </c>
      <c r="K175" s="1">
        <v>6</v>
      </c>
      <c r="L175" s="1">
        <v>11</v>
      </c>
      <c r="M175" t="s">
        <v>77</v>
      </c>
      <c r="N175" t="s">
        <v>76</v>
      </c>
      <c r="O175" s="8">
        <v>4.4889999999999999</v>
      </c>
      <c r="P175" s="8">
        <v>3.73E-2</v>
      </c>
      <c r="Q175" s="8">
        <v>0.6</v>
      </c>
      <c r="R175" s="8">
        <v>0.84</v>
      </c>
      <c r="S175" s="8">
        <v>0.75</v>
      </c>
      <c r="T175" s="37">
        <v>0.73</v>
      </c>
      <c r="U175" s="8">
        <v>0.3</v>
      </c>
      <c r="V175">
        <v>3</v>
      </c>
      <c r="W175">
        <v>0.309</v>
      </c>
      <c r="X175">
        <v>0.214</v>
      </c>
      <c r="Y175">
        <v>1.458</v>
      </c>
      <c r="Z175">
        <v>0.52300000000000002</v>
      </c>
      <c r="AB175" s="1">
        <v>1</v>
      </c>
      <c r="AC175" s="1">
        <f t="shared" si="32"/>
        <v>4.4889999999999999</v>
      </c>
      <c r="AD175" s="1">
        <f t="shared" si="33"/>
        <v>3.73E-2</v>
      </c>
      <c r="AE175" s="51">
        <f t="shared" si="34"/>
        <v>0.3</v>
      </c>
      <c r="AF175" s="1">
        <f t="shared" si="35"/>
        <v>120.34852546916891</v>
      </c>
      <c r="AG175" s="1">
        <f t="shared" si="36"/>
        <v>5.8520828692359098E-2</v>
      </c>
      <c r="AH175" s="1">
        <f t="shared" si="37"/>
        <v>0.219</v>
      </c>
      <c r="AI175" s="51">
        <f t="shared" si="38"/>
        <v>0.26269999999999999</v>
      </c>
    </row>
    <row r="176" spans="1:35" x14ac:dyDescent="0.25">
      <c r="A176" s="33">
        <v>42777</v>
      </c>
      <c r="B176" s="2" t="s">
        <v>94</v>
      </c>
      <c r="C176" s="1" t="s">
        <v>123</v>
      </c>
      <c r="D176" s="4" t="s">
        <v>67</v>
      </c>
      <c r="E176" s="24">
        <v>393</v>
      </c>
      <c r="F176" s="34" t="s">
        <v>6</v>
      </c>
      <c r="G176" s="1">
        <v>1</v>
      </c>
      <c r="H176" s="1">
        <v>3</v>
      </c>
      <c r="K176" s="1">
        <v>4</v>
      </c>
      <c r="L176" s="1">
        <v>10</v>
      </c>
      <c r="M176" t="s">
        <v>77</v>
      </c>
      <c r="N176" t="s">
        <v>76</v>
      </c>
      <c r="O176" s="8">
        <v>2.8090000000000002</v>
      </c>
      <c r="P176" s="8">
        <v>2.3199999999999998E-2</v>
      </c>
      <c r="Q176" s="8">
        <v>0.45</v>
      </c>
      <c r="R176" s="8">
        <v>0.56999999999999995</v>
      </c>
      <c r="S176" s="8">
        <v>0.62</v>
      </c>
      <c r="T176" s="37">
        <v>0.54666666666666675</v>
      </c>
      <c r="U176" s="8">
        <v>0.16</v>
      </c>
      <c r="V176">
        <v>3</v>
      </c>
      <c r="W176">
        <v>0.73099999999999998</v>
      </c>
      <c r="X176">
        <v>0.19600000000000001</v>
      </c>
      <c r="Y176">
        <v>10.999000000000001</v>
      </c>
      <c r="Z176">
        <v>0.92700000000000005</v>
      </c>
      <c r="AB176" s="1">
        <v>1</v>
      </c>
      <c r="AC176" s="1">
        <f t="shared" si="32"/>
        <v>2.8090000000000002</v>
      </c>
      <c r="AD176" s="1">
        <f t="shared" si="33"/>
        <v>2.3199999999999998E-2</v>
      </c>
      <c r="AE176" s="51">
        <f t="shared" si="34"/>
        <v>0.16</v>
      </c>
      <c r="AF176" s="1">
        <f t="shared" si="35"/>
        <v>121.07758620689657</v>
      </c>
      <c r="AG176" s="1">
        <f t="shared" si="36"/>
        <v>4.8700605197579211E-2</v>
      </c>
      <c r="AH176" s="1">
        <f t="shared" si="37"/>
        <v>8.7466666666666679E-2</v>
      </c>
      <c r="AI176" s="51">
        <f t="shared" si="38"/>
        <v>0.1368</v>
      </c>
    </row>
    <row r="177" spans="1:35" x14ac:dyDescent="0.25">
      <c r="A177" s="33">
        <v>42777</v>
      </c>
      <c r="B177" s="2" t="s">
        <v>94</v>
      </c>
      <c r="C177" s="1" t="s">
        <v>123</v>
      </c>
      <c r="D177" s="4" t="s">
        <v>9</v>
      </c>
      <c r="E177" s="24">
        <v>395</v>
      </c>
      <c r="F177" s="34" t="s">
        <v>56</v>
      </c>
      <c r="G177" s="1">
        <v>0</v>
      </c>
      <c r="J177" s="1">
        <v>4</v>
      </c>
      <c r="K177" s="1">
        <v>10</v>
      </c>
      <c r="L177" s="1">
        <v>31</v>
      </c>
      <c r="M177" t="s">
        <v>79</v>
      </c>
      <c r="N177" t="s">
        <v>76</v>
      </c>
      <c r="O177" s="1">
        <v>33.389000000000003</v>
      </c>
      <c r="P177" s="8">
        <v>0.26819999999999999</v>
      </c>
      <c r="Q177" s="8">
        <v>0.43</v>
      </c>
      <c r="R177" s="8">
        <v>0.47</v>
      </c>
      <c r="S177" s="8">
        <v>0.48</v>
      </c>
      <c r="T177" s="37">
        <v>0.45999999999999996</v>
      </c>
      <c r="U177" s="8">
        <v>1.64</v>
      </c>
      <c r="AB177" s="1">
        <v>1</v>
      </c>
      <c r="AC177" s="1">
        <f t="shared" si="32"/>
        <v>33.389000000000003</v>
      </c>
      <c r="AD177" s="1">
        <f t="shared" si="33"/>
        <v>0.26819999999999999</v>
      </c>
      <c r="AE177" s="51">
        <f t="shared" si="34"/>
        <v>1.64</v>
      </c>
      <c r="AF177" s="1">
        <f t="shared" si="35"/>
        <v>124.49291573452649</v>
      </c>
      <c r="AG177" s="1">
        <f t="shared" si="36"/>
        <v>4.1085387403036924E-2</v>
      </c>
      <c r="AH177" s="1">
        <f t="shared" si="37"/>
        <v>0.75439999999999985</v>
      </c>
      <c r="AI177" s="51">
        <f t="shared" si="38"/>
        <v>1.3717999999999999</v>
      </c>
    </row>
    <row r="178" spans="1:35" x14ac:dyDescent="0.25">
      <c r="A178" s="33">
        <v>42777</v>
      </c>
      <c r="B178" s="2" t="s">
        <v>94</v>
      </c>
      <c r="C178" s="1" t="s">
        <v>123</v>
      </c>
      <c r="D178" s="4" t="s">
        <v>9</v>
      </c>
      <c r="E178" s="24">
        <v>397</v>
      </c>
      <c r="F178" s="34" t="s">
        <v>8</v>
      </c>
      <c r="G178" s="1">
        <v>0</v>
      </c>
      <c r="J178" s="1">
        <v>5</v>
      </c>
      <c r="K178" s="1">
        <v>5</v>
      </c>
      <c r="L178" s="1">
        <v>11</v>
      </c>
      <c r="M178" t="s">
        <v>77</v>
      </c>
      <c r="N178" t="s">
        <v>76</v>
      </c>
      <c r="O178" s="8">
        <v>10.404</v>
      </c>
      <c r="P178" s="8">
        <v>0.1031</v>
      </c>
      <c r="Q178" s="8">
        <v>1.02</v>
      </c>
      <c r="R178" s="8">
        <v>1.17</v>
      </c>
      <c r="S178" s="8">
        <v>1.35</v>
      </c>
      <c r="T178" s="37">
        <v>1.18</v>
      </c>
      <c r="U178" s="8">
        <v>0.96</v>
      </c>
      <c r="V178">
        <v>3</v>
      </c>
      <c r="W178">
        <v>0.20300000000000001</v>
      </c>
      <c r="X178">
        <v>0.14399999999999999</v>
      </c>
      <c r="Y178">
        <v>2.2770000000000001</v>
      </c>
      <c r="Z178">
        <v>0.34699999999999998</v>
      </c>
      <c r="AB178" s="1">
        <v>1</v>
      </c>
      <c r="AC178" s="1">
        <f t="shared" si="32"/>
        <v>10.404</v>
      </c>
      <c r="AD178" s="1">
        <f t="shared" si="33"/>
        <v>0.1031</v>
      </c>
      <c r="AE178" s="51">
        <f t="shared" si="34"/>
        <v>0.96</v>
      </c>
      <c r="AF178" s="1">
        <f t="shared" si="35"/>
        <v>100.91173617846751</v>
      </c>
      <c r="AG178" s="1">
        <f t="shared" si="36"/>
        <v>8.236255286428297E-2</v>
      </c>
      <c r="AH178" s="1">
        <f t="shared" si="37"/>
        <v>1.1327999999999998</v>
      </c>
      <c r="AI178" s="51">
        <f t="shared" si="38"/>
        <v>0.8569</v>
      </c>
    </row>
    <row r="179" spans="1:35" x14ac:dyDescent="0.25">
      <c r="A179" s="33">
        <v>42777</v>
      </c>
      <c r="B179" s="2" t="s">
        <v>94</v>
      </c>
      <c r="C179" s="1" t="s">
        <v>123</v>
      </c>
      <c r="D179" s="4" t="s">
        <v>9</v>
      </c>
      <c r="E179" s="24">
        <v>398</v>
      </c>
      <c r="F179" s="34" t="s">
        <v>6</v>
      </c>
      <c r="G179" s="1">
        <v>1</v>
      </c>
      <c r="H179" s="1">
        <v>4</v>
      </c>
      <c r="K179" s="1">
        <v>11</v>
      </c>
      <c r="L179" s="1">
        <v>14</v>
      </c>
      <c r="M179" t="s">
        <v>77</v>
      </c>
      <c r="N179" t="s">
        <v>76</v>
      </c>
      <c r="O179" s="8">
        <v>4.9489999999999998</v>
      </c>
      <c r="P179" s="8">
        <v>3.73E-2</v>
      </c>
      <c r="Q179" s="8">
        <v>0.31</v>
      </c>
      <c r="R179" s="8">
        <v>0.49</v>
      </c>
      <c r="S179" s="8">
        <v>0.57999999999999996</v>
      </c>
      <c r="T179" s="37">
        <v>0.45999999999999996</v>
      </c>
      <c r="U179" s="8">
        <v>0.36</v>
      </c>
      <c r="V179">
        <v>1</v>
      </c>
      <c r="W179">
        <v>0.432</v>
      </c>
      <c r="X179">
        <v>0.17599999999999999</v>
      </c>
      <c r="Y179">
        <v>2.4630000000000001</v>
      </c>
      <c r="Z179">
        <v>0.60799999999999998</v>
      </c>
      <c r="AB179" s="1">
        <v>1</v>
      </c>
      <c r="AC179" s="1">
        <f t="shared" si="32"/>
        <v>4.9489999999999998</v>
      </c>
      <c r="AD179" s="1">
        <f t="shared" si="33"/>
        <v>3.73E-2</v>
      </c>
      <c r="AE179" s="51">
        <f t="shared" si="34"/>
        <v>0.36</v>
      </c>
      <c r="AF179" s="1">
        <f t="shared" si="35"/>
        <v>132.68096514745307</v>
      </c>
      <c r="AG179" s="1">
        <f t="shared" si="36"/>
        <v>6.5205091937765206E-2</v>
      </c>
      <c r="AH179" s="1">
        <f t="shared" si="37"/>
        <v>0.16559999999999997</v>
      </c>
      <c r="AI179" s="51">
        <f t="shared" si="38"/>
        <v>0.32269999999999999</v>
      </c>
    </row>
    <row r="180" spans="1:35" x14ac:dyDescent="0.25">
      <c r="A180" s="33">
        <v>42777</v>
      </c>
      <c r="B180" s="2" t="s">
        <v>94</v>
      </c>
      <c r="C180" s="1" t="s">
        <v>123</v>
      </c>
      <c r="D180" s="4" t="s">
        <v>9</v>
      </c>
      <c r="E180" s="24">
        <v>399</v>
      </c>
      <c r="F180" s="34" t="s">
        <v>6</v>
      </c>
      <c r="G180" s="1">
        <v>0</v>
      </c>
      <c r="K180" s="1">
        <v>9</v>
      </c>
      <c r="L180" s="1">
        <v>11</v>
      </c>
      <c r="M180" t="s">
        <v>77</v>
      </c>
      <c r="N180" t="s">
        <v>76</v>
      </c>
      <c r="O180" s="8">
        <v>3.153</v>
      </c>
      <c r="P180" s="8">
        <v>2.9899999999999999E-2</v>
      </c>
      <c r="Q180" s="8">
        <v>0.7</v>
      </c>
      <c r="R180" s="8">
        <v>0.93</v>
      </c>
      <c r="S180" s="8">
        <v>1.02</v>
      </c>
      <c r="T180" s="37">
        <v>0.8833333333333333</v>
      </c>
      <c r="U180" s="8">
        <v>0.24</v>
      </c>
      <c r="V180">
        <v>3</v>
      </c>
      <c r="W180">
        <v>0.33900000000000002</v>
      </c>
      <c r="X180">
        <v>0.13</v>
      </c>
      <c r="Y180">
        <v>2.7850000000000001</v>
      </c>
      <c r="Z180">
        <v>0.46899999999999997</v>
      </c>
      <c r="AB180" s="1">
        <v>1</v>
      </c>
      <c r="AC180" s="1">
        <f t="shared" si="32"/>
        <v>3.153</v>
      </c>
      <c r="AD180" s="1">
        <f t="shared" si="33"/>
        <v>2.9899999999999999E-2</v>
      </c>
      <c r="AE180" s="51">
        <f t="shared" si="34"/>
        <v>0.24</v>
      </c>
      <c r="AF180" s="1">
        <f t="shared" si="35"/>
        <v>105.45150501672241</v>
      </c>
      <c r="AG180" s="1">
        <f t="shared" si="36"/>
        <v>6.6634950840469387E-2</v>
      </c>
      <c r="AH180" s="1">
        <f t="shared" si="37"/>
        <v>0.21199999999999999</v>
      </c>
      <c r="AI180" s="51">
        <f t="shared" si="38"/>
        <v>0.21009999999999998</v>
      </c>
    </row>
    <row r="181" spans="1:35" x14ac:dyDescent="0.25">
      <c r="A181" s="33">
        <v>42777</v>
      </c>
      <c r="B181" s="2" t="s">
        <v>94</v>
      </c>
      <c r="C181" s="1" t="s">
        <v>123</v>
      </c>
      <c r="D181" s="4" t="s">
        <v>9</v>
      </c>
      <c r="E181" s="24">
        <v>400</v>
      </c>
      <c r="F181" s="34" t="s">
        <v>6</v>
      </c>
      <c r="G181" s="1">
        <v>1</v>
      </c>
      <c r="H181" s="1">
        <v>6</v>
      </c>
      <c r="K181" s="1">
        <v>14</v>
      </c>
      <c r="L181" s="1">
        <v>11.5</v>
      </c>
      <c r="M181" t="s">
        <v>77</v>
      </c>
      <c r="N181" t="s">
        <v>76</v>
      </c>
      <c r="O181" s="8">
        <v>2.4209999999999998</v>
      </c>
      <c r="P181" s="8">
        <v>1.6899999999999998E-2</v>
      </c>
      <c r="Q181" s="8">
        <v>0.55000000000000004</v>
      </c>
      <c r="R181" s="8">
        <v>0.73</v>
      </c>
      <c r="S181" s="8">
        <v>0.88</v>
      </c>
      <c r="T181" s="37">
        <v>0.72000000000000008</v>
      </c>
      <c r="U181" s="8">
        <v>0.17</v>
      </c>
      <c r="V181">
        <v>3</v>
      </c>
      <c r="W181">
        <v>0.496</v>
      </c>
      <c r="X181">
        <v>0.19</v>
      </c>
      <c r="Y181">
        <v>3.2749999999999999</v>
      </c>
      <c r="Z181">
        <v>0.68600000000000005</v>
      </c>
      <c r="AB181" s="1">
        <v>1</v>
      </c>
      <c r="AC181" s="1">
        <f t="shared" si="32"/>
        <v>2.4209999999999998</v>
      </c>
      <c r="AD181" s="1">
        <f t="shared" si="33"/>
        <v>1.6899999999999998E-2</v>
      </c>
      <c r="AE181" s="51">
        <f t="shared" si="34"/>
        <v>0.17</v>
      </c>
      <c r="AF181" s="1">
        <f t="shared" si="35"/>
        <v>143.25443786982248</v>
      </c>
      <c r="AG181" s="1">
        <f t="shared" si="36"/>
        <v>6.323833126807106E-2</v>
      </c>
      <c r="AH181" s="1">
        <f t="shared" si="37"/>
        <v>0.12240000000000002</v>
      </c>
      <c r="AI181" s="51">
        <f t="shared" si="38"/>
        <v>0.15310000000000001</v>
      </c>
    </row>
    <row r="182" spans="1:35" x14ac:dyDescent="0.25">
      <c r="A182" s="33">
        <v>42777</v>
      </c>
      <c r="B182" s="2" t="s">
        <v>94</v>
      </c>
      <c r="C182" s="1" t="s">
        <v>123</v>
      </c>
      <c r="D182" s="4" t="s">
        <v>9</v>
      </c>
      <c r="E182" s="24">
        <v>401</v>
      </c>
      <c r="F182" s="34" t="s">
        <v>12</v>
      </c>
      <c r="G182" s="1">
        <v>0</v>
      </c>
      <c r="J182" s="1">
        <v>22</v>
      </c>
      <c r="K182" s="1">
        <v>1</v>
      </c>
      <c r="L182" s="1">
        <v>24.5</v>
      </c>
      <c r="M182" t="s">
        <v>73</v>
      </c>
      <c r="N182" t="s">
        <v>74</v>
      </c>
      <c r="O182" s="8">
        <v>1.101</v>
      </c>
      <c r="P182" s="8">
        <v>1.61E-2</v>
      </c>
      <c r="Q182" s="8">
        <v>0.59</v>
      </c>
      <c r="R182" s="8">
        <v>1.1499999999999999</v>
      </c>
      <c r="S182" s="8">
        <v>1.07</v>
      </c>
      <c r="T182" s="37">
        <v>0.93666666666666654</v>
      </c>
      <c r="U182" s="8">
        <v>0.09</v>
      </c>
      <c r="V182">
        <v>2</v>
      </c>
      <c r="W182">
        <v>0.878</v>
      </c>
      <c r="X182">
        <v>0.51600000000000001</v>
      </c>
      <c r="Y182">
        <v>1.704</v>
      </c>
      <c r="Z182">
        <v>1.395</v>
      </c>
      <c r="AB182" s="1">
        <v>1</v>
      </c>
      <c r="AC182" s="1">
        <f t="shared" si="32"/>
        <v>1.101</v>
      </c>
      <c r="AD182" s="1">
        <f t="shared" si="33"/>
        <v>1.61E-2</v>
      </c>
      <c r="AE182" s="51">
        <f t="shared" si="34"/>
        <v>0.09</v>
      </c>
      <c r="AF182" s="1">
        <f t="shared" si="35"/>
        <v>68.385093167701868</v>
      </c>
      <c r="AG182" s="1">
        <f t="shared" si="36"/>
        <v>6.7120799273387821E-2</v>
      </c>
      <c r="AH182" s="1">
        <f t="shared" si="37"/>
        <v>8.4299999999999986E-2</v>
      </c>
      <c r="AI182" s="51">
        <f t="shared" si="38"/>
        <v>7.3899999999999993E-2</v>
      </c>
    </row>
    <row r="183" spans="1:35" x14ac:dyDescent="0.25">
      <c r="A183" s="33">
        <v>42777</v>
      </c>
      <c r="B183" s="2" t="s">
        <v>94</v>
      </c>
      <c r="C183" s="1" t="s">
        <v>123</v>
      </c>
      <c r="D183" s="4" t="s">
        <v>9</v>
      </c>
      <c r="E183" s="24">
        <v>402</v>
      </c>
      <c r="F183" s="34" t="s">
        <v>13</v>
      </c>
      <c r="G183" s="1">
        <v>0</v>
      </c>
      <c r="J183" s="1">
        <v>6</v>
      </c>
      <c r="K183" s="1">
        <v>6</v>
      </c>
      <c r="L183" s="1">
        <v>7</v>
      </c>
      <c r="M183" t="s">
        <v>77</v>
      </c>
      <c r="N183" t="s">
        <v>76</v>
      </c>
      <c r="O183" s="8">
        <v>2.29</v>
      </c>
      <c r="P183" s="8">
        <v>1.61E-2</v>
      </c>
      <c r="Q183" s="8">
        <v>0.4</v>
      </c>
      <c r="R183" s="8">
        <v>0.48</v>
      </c>
      <c r="S183" s="8">
        <v>0.41</v>
      </c>
      <c r="T183" s="37">
        <v>0.43</v>
      </c>
      <c r="U183" s="8">
        <v>0.11</v>
      </c>
      <c r="V183">
        <v>3</v>
      </c>
      <c r="W183">
        <v>0.51300000000000001</v>
      </c>
      <c r="X183">
        <v>0.128</v>
      </c>
      <c r="Y183">
        <v>7.0389999999999997</v>
      </c>
      <c r="Z183">
        <v>0.64100000000000001</v>
      </c>
      <c r="AB183" s="1">
        <v>1</v>
      </c>
      <c r="AC183" s="1">
        <f t="shared" si="32"/>
        <v>2.29</v>
      </c>
      <c r="AD183" s="1">
        <f t="shared" si="33"/>
        <v>1.61E-2</v>
      </c>
      <c r="AE183" s="51">
        <f t="shared" si="34"/>
        <v>0.11</v>
      </c>
      <c r="AF183" s="1">
        <f t="shared" si="35"/>
        <v>142.2360248447205</v>
      </c>
      <c r="AG183" s="1">
        <f t="shared" si="36"/>
        <v>4.1004366812227071E-2</v>
      </c>
      <c r="AH183" s="1">
        <f t="shared" si="37"/>
        <v>4.7300000000000002E-2</v>
      </c>
      <c r="AI183" s="51">
        <f t="shared" si="38"/>
        <v>9.3899999999999997E-2</v>
      </c>
    </row>
    <row r="184" spans="1:35" x14ac:dyDescent="0.25">
      <c r="A184" s="33">
        <v>42777</v>
      </c>
      <c r="B184" s="2" t="s">
        <v>94</v>
      </c>
      <c r="C184" s="1" t="s">
        <v>123</v>
      </c>
      <c r="D184" s="4" t="s">
        <v>9</v>
      </c>
      <c r="E184" s="24">
        <v>403</v>
      </c>
      <c r="F184" s="34" t="s">
        <v>20</v>
      </c>
      <c r="G184" s="1">
        <v>0</v>
      </c>
      <c r="J184" s="1">
        <v>6</v>
      </c>
      <c r="K184" s="1">
        <v>6</v>
      </c>
      <c r="L184" s="1">
        <v>10</v>
      </c>
      <c r="M184" t="s">
        <v>77</v>
      </c>
      <c r="N184" t="s">
        <v>76</v>
      </c>
      <c r="O184" s="8">
        <v>3.645</v>
      </c>
      <c r="P184" s="8">
        <v>3.5799999999999998E-2</v>
      </c>
      <c r="Q184" s="8">
        <v>1.01</v>
      </c>
      <c r="R184" s="8">
        <v>1.39</v>
      </c>
      <c r="S184" s="8">
        <v>1.2</v>
      </c>
      <c r="T184" s="37">
        <v>1.2</v>
      </c>
      <c r="U184" s="8">
        <v>0.36</v>
      </c>
      <c r="V184">
        <v>2</v>
      </c>
      <c r="W184">
        <v>0.29399999999999998</v>
      </c>
      <c r="X184">
        <v>0.26700000000000002</v>
      </c>
      <c r="Y184">
        <v>1.101</v>
      </c>
      <c r="Z184">
        <v>0.56100000000000005</v>
      </c>
      <c r="AB184" s="1">
        <v>1</v>
      </c>
      <c r="AC184" s="1">
        <f t="shared" si="32"/>
        <v>3.645</v>
      </c>
      <c r="AD184" s="1">
        <f t="shared" si="33"/>
        <v>3.5799999999999998E-2</v>
      </c>
      <c r="AE184" s="51">
        <f t="shared" si="34"/>
        <v>0.36</v>
      </c>
      <c r="AF184" s="1">
        <f t="shared" si="35"/>
        <v>101.81564245810057</v>
      </c>
      <c r="AG184" s="1">
        <f t="shared" si="36"/>
        <v>8.8943758573388196E-2</v>
      </c>
      <c r="AH184" s="1">
        <f t="shared" si="37"/>
        <v>0.432</v>
      </c>
      <c r="AI184" s="51">
        <f t="shared" si="38"/>
        <v>0.32419999999999999</v>
      </c>
    </row>
    <row r="185" spans="1:35" x14ac:dyDescent="0.25">
      <c r="A185" s="33">
        <v>42777</v>
      </c>
      <c r="B185" s="2" t="s">
        <v>94</v>
      </c>
      <c r="C185" s="1" t="s">
        <v>123</v>
      </c>
      <c r="D185" s="4" t="s">
        <v>9</v>
      </c>
      <c r="E185" s="24">
        <v>404</v>
      </c>
      <c r="F185" s="34" t="s">
        <v>14</v>
      </c>
      <c r="G185" s="1">
        <v>0</v>
      </c>
      <c r="J185" s="1">
        <v>1</v>
      </c>
      <c r="K185" s="1">
        <v>1</v>
      </c>
      <c r="L185" s="1">
        <v>20</v>
      </c>
      <c r="M185" t="s">
        <v>75</v>
      </c>
      <c r="N185" t="s">
        <v>76</v>
      </c>
      <c r="O185" s="8">
        <v>19.221</v>
      </c>
      <c r="P185" s="8">
        <v>0.14080000000000001</v>
      </c>
      <c r="Q185" s="8">
        <v>0.4</v>
      </c>
      <c r="R185" s="8">
        <v>0.47</v>
      </c>
      <c r="S185" s="8">
        <v>0.68</v>
      </c>
      <c r="T185" s="37">
        <v>0.51666666666666672</v>
      </c>
      <c r="U185" s="8">
        <v>1.39</v>
      </c>
      <c r="V185">
        <v>1</v>
      </c>
      <c r="W185">
        <v>0.46300000000000002</v>
      </c>
      <c r="X185">
        <v>9.1999999999999998E-2</v>
      </c>
      <c r="Y185">
        <v>5.0419999999999998</v>
      </c>
      <c r="Z185">
        <v>0.55400000000000005</v>
      </c>
      <c r="AB185" s="1">
        <v>1</v>
      </c>
      <c r="AC185" s="1">
        <f t="shared" si="32"/>
        <v>19.221</v>
      </c>
      <c r="AD185" s="1">
        <f t="shared" si="33"/>
        <v>0.14080000000000001</v>
      </c>
      <c r="AE185" s="51">
        <f t="shared" si="34"/>
        <v>1.39</v>
      </c>
      <c r="AF185" s="1">
        <f t="shared" si="35"/>
        <v>136.51278409090909</v>
      </c>
      <c r="AG185" s="1">
        <f t="shared" si="36"/>
        <v>6.4991415639144678E-2</v>
      </c>
      <c r="AH185" s="1">
        <f t="shared" si="37"/>
        <v>0.71816666666666673</v>
      </c>
      <c r="AI185" s="51">
        <f t="shared" si="38"/>
        <v>1.2491999999999999</v>
      </c>
    </row>
    <row r="186" spans="1:35" x14ac:dyDescent="0.25">
      <c r="A186" s="33">
        <v>42777</v>
      </c>
      <c r="B186" s="2" t="s">
        <v>94</v>
      </c>
      <c r="C186" s="1" t="s">
        <v>123</v>
      </c>
      <c r="D186" s="4" t="s">
        <v>9</v>
      </c>
      <c r="E186" s="24">
        <v>405</v>
      </c>
      <c r="F186" s="34" t="s">
        <v>23</v>
      </c>
      <c r="G186" s="1">
        <v>0</v>
      </c>
      <c r="K186" s="1">
        <v>2</v>
      </c>
      <c r="L186" s="1">
        <v>37</v>
      </c>
      <c r="M186" t="s">
        <v>73</v>
      </c>
      <c r="N186" t="s">
        <v>74</v>
      </c>
      <c r="O186" s="8">
        <v>0.56499999999999995</v>
      </c>
      <c r="P186" s="8">
        <v>2.18E-2</v>
      </c>
      <c r="Q186" s="8">
        <v>0.1</v>
      </c>
      <c r="R186" s="8">
        <v>0.12</v>
      </c>
      <c r="S186" s="8">
        <v>0.1</v>
      </c>
      <c r="T186" s="37">
        <v>0.10666666666666667</v>
      </c>
      <c r="U186" s="8">
        <f>0.11</f>
        <v>0.11</v>
      </c>
      <c r="V186">
        <v>2</v>
      </c>
      <c r="W186">
        <v>0.89</v>
      </c>
      <c r="X186">
        <v>0.25800000000000001</v>
      </c>
      <c r="Y186">
        <v>3.45</v>
      </c>
      <c r="Z186">
        <v>1.1479999999999999</v>
      </c>
      <c r="AA186" s="8" t="s">
        <v>39</v>
      </c>
      <c r="AB186" s="1">
        <v>9</v>
      </c>
      <c r="AC186" s="1">
        <f t="shared" si="32"/>
        <v>6.2777777777777766E-2</v>
      </c>
      <c r="AD186" s="1">
        <f t="shared" si="33"/>
        <v>2.4222222222222223E-3</v>
      </c>
      <c r="AE186" s="51">
        <f t="shared" si="34"/>
        <v>1.2222222222222223E-2</v>
      </c>
      <c r="AF186" s="1">
        <f t="shared" si="35"/>
        <v>25.917431192660544</v>
      </c>
      <c r="AG186" s="1">
        <f t="shared" si="36"/>
        <v>0.15610619469026552</v>
      </c>
      <c r="AH186" s="1">
        <f t="shared" si="37"/>
        <v>1.3037037037037038E-3</v>
      </c>
      <c r="AI186" s="51">
        <f t="shared" si="38"/>
        <v>9.7999999999999997E-3</v>
      </c>
    </row>
    <row r="187" spans="1:35" x14ac:dyDescent="0.25">
      <c r="A187" s="33">
        <v>42777</v>
      </c>
      <c r="B187" s="2" t="s">
        <v>94</v>
      </c>
      <c r="C187" s="1" t="s">
        <v>123</v>
      </c>
      <c r="D187" s="4" t="s">
        <v>9</v>
      </c>
      <c r="E187" s="24">
        <v>406</v>
      </c>
      <c r="F187" s="34" t="s">
        <v>22</v>
      </c>
      <c r="G187" s="1">
        <v>0</v>
      </c>
      <c r="K187" s="7">
        <v>8</v>
      </c>
      <c r="L187" s="7">
        <v>18</v>
      </c>
      <c r="M187" t="s">
        <v>73</v>
      </c>
      <c r="N187" t="s">
        <v>74</v>
      </c>
      <c r="O187" s="8">
        <v>4.1000000000000002E-2</v>
      </c>
      <c r="P187" s="8">
        <v>3.3E-3</v>
      </c>
      <c r="Q187" s="8">
        <v>0.12</v>
      </c>
      <c r="R187" s="8">
        <v>0.11</v>
      </c>
      <c r="S187" s="8">
        <v>0.28000000000000003</v>
      </c>
      <c r="T187" s="37">
        <v>0.17</v>
      </c>
      <c r="U187" s="8">
        <f>0.0118</f>
        <v>1.18E-2</v>
      </c>
      <c r="V187">
        <v>2</v>
      </c>
      <c r="W187">
        <v>2.0129999999999999</v>
      </c>
      <c r="X187">
        <v>0.68799999999999994</v>
      </c>
      <c r="Y187">
        <v>2.9319999999999999</v>
      </c>
      <c r="Z187">
        <v>2.7010000000000001</v>
      </c>
      <c r="AA187" s="8" t="s">
        <v>40</v>
      </c>
      <c r="AB187" s="1">
        <v>17</v>
      </c>
      <c r="AC187" s="1">
        <f t="shared" si="32"/>
        <v>2.4117647058823528E-3</v>
      </c>
      <c r="AD187" s="1">
        <f t="shared" si="33"/>
        <v>1.9411764705882354E-4</v>
      </c>
      <c r="AE187" s="51">
        <f t="shared" si="34"/>
        <v>6.9411764705882347E-4</v>
      </c>
      <c r="AF187" s="1">
        <f t="shared" si="35"/>
        <v>12.424242424242424</v>
      </c>
      <c r="AG187" s="1">
        <f t="shared" si="36"/>
        <v>0.20731707317073167</v>
      </c>
      <c r="AH187" s="1">
        <f t="shared" si="37"/>
        <v>1.18E-4</v>
      </c>
      <c r="AI187" s="51">
        <f t="shared" si="38"/>
        <v>4.999999999999999E-4</v>
      </c>
    </row>
    <row r="188" spans="1:35" x14ac:dyDescent="0.25">
      <c r="A188" s="33">
        <v>42777</v>
      </c>
      <c r="B188" s="2" t="s">
        <v>94</v>
      </c>
      <c r="C188" s="1" t="s">
        <v>123</v>
      </c>
      <c r="D188" s="4" t="s">
        <v>7</v>
      </c>
      <c r="E188" s="24">
        <v>407</v>
      </c>
      <c r="F188" s="34" t="s">
        <v>14</v>
      </c>
      <c r="G188" s="1">
        <v>0</v>
      </c>
      <c r="J188" s="1">
        <v>5</v>
      </c>
      <c r="K188" s="1">
        <v>1</v>
      </c>
      <c r="L188" s="1">
        <v>26</v>
      </c>
      <c r="M188" t="s">
        <v>75</v>
      </c>
      <c r="N188" t="s">
        <v>76</v>
      </c>
      <c r="O188" s="8">
        <v>15.423999999999999</v>
      </c>
      <c r="P188" s="8"/>
      <c r="Q188" s="8">
        <v>0.39</v>
      </c>
      <c r="R188" s="8">
        <v>0.69</v>
      </c>
      <c r="S188" s="8">
        <v>0.82</v>
      </c>
      <c r="T188" s="37">
        <v>0.6333333333333333</v>
      </c>
      <c r="U188" s="8">
        <v>1.03</v>
      </c>
      <c r="V188">
        <v>2</v>
      </c>
      <c r="W188">
        <v>0.63900000000000001</v>
      </c>
      <c r="X188">
        <v>0.21099999999999999</v>
      </c>
      <c r="Y188">
        <v>3.1240000000000001</v>
      </c>
      <c r="Z188">
        <v>0.85</v>
      </c>
      <c r="AA188" s="8"/>
      <c r="AB188" s="1">
        <v>1</v>
      </c>
      <c r="AC188" s="1">
        <f t="shared" si="32"/>
        <v>15.423999999999999</v>
      </c>
      <c r="AE188" s="51">
        <f t="shared" si="34"/>
        <v>1.03</v>
      </c>
      <c r="AH188" s="1">
        <f t="shared" si="37"/>
        <v>0.65233333333333332</v>
      </c>
      <c r="AI188" s="51">
        <f t="shared" si="38"/>
        <v>1.03</v>
      </c>
    </row>
    <row r="189" spans="1:35" x14ac:dyDescent="0.25">
      <c r="A189" s="33">
        <v>42777</v>
      </c>
      <c r="B189" s="2" t="s">
        <v>94</v>
      </c>
      <c r="C189" s="1" t="s">
        <v>123</v>
      </c>
      <c r="D189" s="4" t="s">
        <v>7</v>
      </c>
      <c r="E189" s="24">
        <v>408</v>
      </c>
      <c r="F189" s="34" t="s">
        <v>14</v>
      </c>
      <c r="G189" s="1">
        <v>0</v>
      </c>
      <c r="J189" s="1">
        <v>4</v>
      </c>
      <c r="K189" s="1">
        <v>1</v>
      </c>
      <c r="L189" s="1">
        <v>20</v>
      </c>
      <c r="M189" t="s">
        <v>75</v>
      </c>
      <c r="N189" t="s">
        <v>76</v>
      </c>
      <c r="O189" s="8">
        <v>13.768000000000001</v>
      </c>
      <c r="P189" s="8">
        <v>9.0399999999999994E-2</v>
      </c>
      <c r="Q189" s="8">
        <v>0.5</v>
      </c>
      <c r="R189" s="8">
        <v>0.85</v>
      </c>
      <c r="S189" s="8">
        <v>0.7</v>
      </c>
      <c r="T189" s="37">
        <v>0.68333333333333324</v>
      </c>
      <c r="U189" s="8">
        <v>0.98</v>
      </c>
      <c r="V189">
        <v>3</v>
      </c>
      <c r="W189">
        <v>0.41</v>
      </c>
      <c r="X189">
        <v>0.24</v>
      </c>
      <c r="Y189">
        <v>1.754</v>
      </c>
      <c r="Z189">
        <v>0.65</v>
      </c>
      <c r="AA189" s="8"/>
      <c r="AB189" s="1">
        <v>1</v>
      </c>
      <c r="AC189" s="1">
        <f t="shared" si="32"/>
        <v>13.768000000000001</v>
      </c>
      <c r="AD189" s="1">
        <f t="shared" si="33"/>
        <v>9.0399999999999994E-2</v>
      </c>
      <c r="AE189" s="51">
        <f t="shared" si="34"/>
        <v>0.98</v>
      </c>
      <c r="AF189" s="1">
        <f t="shared" si="35"/>
        <v>152.30088495575222</v>
      </c>
      <c r="AG189" s="1">
        <f t="shared" si="36"/>
        <v>6.4613596746077862E-2</v>
      </c>
      <c r="AH189" s="1">
        <f t="shared" si="37"/>
        <v>0.66966666666666652</v>
      </c>
      <c r="AI189" s="51">
        <f t="shared" si="38"/>
        <v>0.88959999999999995</v>
      </c>
    </row>
    <row r="190" spans="1:35" x14ac:dyDescent="0.25">
      <c r="A190" s="33">
        <v>42777</v>
      </c>
      <c r="B190" s="2" t="s">
        <v>94</v>
      </c>
      <c r="C190" s="1" t="s">
        <v>123</v>
      </c>
      <c r="D190" s="4" t="s">
        <v>7</v>
      </c>
      <c r="E190" s="24">
        <v>409</v>
      </c>
      <c r="F190" s="34" t="s">
        <v>14</v>
      </c>
      <c r="G190" s="1">
        <v>0</v>
      </c>
      <c r="J190" s="1">
        <v>6</v>
      </c>
      <c r="K190" s="1">
        <v>1</v>
      </c>
      <c r="L190" s="1">
        <v>27</v>
      </c>
      <c r="M190" t="s">
        <v>75</v>
      </c>
      <c r="N190" t="s">
        <v>76</v>
      </c>
      <c r="O190" s="8">
        <v>24.036000000000001</v>
      </c>
      <c r="P190" s="8">
        <v>0.16569999999999999</v>
      </c>
      <c r="Q190" s="8">
        <v>0.48</v>
      </c>
      <c r="R190" s="8">
        <v>0.66</v>
      </c>
      <c r="S190" s="8">
        <v>0.83</v>
      </c>
      <c r="T190" s="37">
        <v>0.65666666666666673</v>
      </c>
      <c r="U190" s="8">
        <v>1.88</v>
      </c>
      <c r="V190">
        <v>2</v>
      </c>
      <c r="W190">
        <v>0.66700000000000004</v>
      </c>
      <c r="X190">
        <v>8.3000000000000004E-2</v>
      </c>
      <c r="Y190">
        <v>5.5350000000000001</v>
      </c>
      <c r="Z190">
        <v>0.73799999999999999</v>
      </c>
      <c r="AA190" s="8"/>
      <c r="AB190" s="1">
        <v>1</v>
      </c>
      <c r="AC190" s="1">
        <f t="shared" si="32"/>
        <v>24.036000000000001</v>
      </c>
      <c r="AD190" s="1">
        <f t="shared" si="33"/>
        <v>0.16569999999999999</v>
      </c>
      <c r="AE190" s="51">
        <f t="shared" si="34"/>
        <v>1.88</v>
      </c>
      <c r="AF190" s="1">
        <f t="shared" si="35"/>
        <v>145.05733252866628</v>
      </c>
      <c r="AG190" s="1">
        <f t="shared" si="36"/>
        <v>7.1322183391579294E-2</v>
      </c>
      <c r="AH190" s="1">
        <f t="shared" si="37"/>
        <v>1.2345333333333335</v>
      </c>
      <c r="AI190" s="51">
        <f t="shared" si="38"/>
        <v>1.7142999999999999</v>
      </c>
    </row>
    <row r="191" spans="1:35" x14ac:dyDescent="0.25">
      <c r="A191" s="33">
        <v>42777</v>
      </c>
      <c r="B191" s="2" t="s">
        <v>94</v>
      </c>
      <c r="C191" s="1" t="s">
        <v>123</v>
      </c>
      <c r="D191" s="4" t="s">
        <v>7</v>
      </c>
      <c r="E191" s="24">
        <v>410</v>
      </c>
      <c r="F191" s="34" t="s">
        <v>14</v>
      </c>
      <c r="G191" s="1">
        <v>0</v>
      </c>
      <c r="J191" s="1">
        <v>5</v>
      </c>
      <c r="K191" s="1">
        <v>1</v>
      </c>
      <c r="L191" s="1">
        <v>22</v>
      </c>
      <c r="M191" t="s">
        <v>75</v>
      </c>
      <c r="N191" t="s">
        <v>76</v>
      </c>
      <c r="O191" s="8">
        <v>17.68</v>
      </c>
      <c r="P191" s="8">
        <v>0.1051</v>
      </c>
      <c r="Q191" s="8">
        <v>0.41</v>
      </c>
      <c r="R191" s="8">
        <v>0.7</v>
      </c>
      <c r="S191" s="8">
        <v>0.8</v>
      </c>
      <c r="T191" s="37">
        <v>0.6366666666666666</v>
      </c>
      <c r="U191" s="8">
        <v>1.22</v>
      </c>
      <c r="V191">
        <v>2</v>
      </c>
      <c r="W191">
        <v>0.56100000000000005</v>
      </c>
      <c r="X191">
        <v>0.36399999999999999</v>
      </c>
      <c r="Y191">
        <v>1.571</v>
      </c>
      <c r="Z191">
        <v>0.92500000000000004</v>
      </c>
      <c r="AA191" s="8"/>
      <c r="AB191" s="1">
        <v>1</v>
      </c>
      <c r="AC191" s="1">
        <f t="shared" si="32"/>
        <v>17.68</v>
      </c>
      <c r="AD191" s="1">
        <f t="shared" si="33"/>
        <v>0.1051</v>
      </c>
      <c r="AE191" s="51">
        <f t="shared" si="34"/>
        <v>1.22</v>
      </c>
      <c r="AF191" s="1">
        <f t="shared" si="35"/>
        <v>168.22074215033302</v>
      </c>
      <c r="AG191" s="1">
        <f t="shared" si="36"/>
        <v>6.3059954751131228E-2</v>
      </c>
      <c r="AH191" s="1">
        <f t="shared" si="37"/>
        <v>0.77673333333333328</v>
      </c>
      <c r="AI191" s="51">
        <f t="shared" si="38"/>
        <v>1.1149</v>
      </c>
    </row>
    <row r="192" spans="1:35" x14ac:dyDescent="0.25">
      <c r="A192" s="33">
        <v>42777</v>
      </c>
      <c r="B192" s="2" t="s">
        <v>94</v>
      </c>
      <c r="C192" s="1" t="s">
        <v>123</v>
      </c>
      <c r="D192" s="4" t="s">
        <v>7</v>
      </c>
      <c r="E192" s="24">
        <v>411</v>
      </c>
      <c r="F192" s="34" t="s">
        <v>6</v>
      </c>
      <c r="G192" s="1">
        <v>0</v>
      </c>
      <c r="K192" s="1">
        <v>8</v>
      </c>
      <c r="L192" s="1">
        <v>11</v>
      </c>
      <c r="M192" t="s">
        <v>77</v>
      </c>
      <c r="N192" t="s">
        <v>76</v>
      </c>
      <c r="O192" s="8">
        <v>2.802</v>
      </c>
      <c r="P192" s="8">
        <v>1.95E-2</v>
      </c>
      <c r="Q192" s="8">
        <v>0.44</v>
      </c>
      <c r="R192" s="8">
        <v>0.65</v>
      </c>
      <c r="S192" s="8">
        <v>0.49</v>
      </c>
      <c r="T192" s="37">
        <v>0.52666666666666673</v>
      </c>
      <c r="U192" s="8">
        <v>0.19</v>
      </c>
      <c r="V192">
        <v>1</v>
      </c>
      <c r="W192">
        <v>0.61599999999999999</v>
      </c>
      <c r="X192">
        <v>0</v>
      </c>
      <c r="Y192">
        <v>0</v>
      </c>
      <c r="Z192">
        <v>0.60899999999999999</v>
      </c>
      <c r="AA192" s="8"/>
      <c r="AB192" s="1">
        <v>1</v>
      </c>
      <c r="AC192" s="1">
        <f t="shared" si="32"/>
        <v>2.802</v>
      </c>
      <c r="AD192" s="1">
        <f t="shared" si="33"/>
        <v>1.95E-2</v>
      </c>
      <c r="AE192" s="51">
        <f t="shared" si="34"/>
        <v>0.19</v>
      </c>
      <c r="AF192" s="1">
        <f t="shared" si="35"/>
        <v>143.69230769230771</v>
      </c>
      <c r="AG192" s="1">
        <f t="shared" si="36"/>
        <v>6.0849393290506787E-2</v>
      </c>
      <c r="AH192" s="1">
        <f t="shared" si="37"/>
        <v>0.10006666666666668</v>
      </c>
      <c r="AI192" s="51">
        <f t="shared" si="38"/>
        <v>0.17050000000000001</v>
      </c>
    </row>
    <row r="193" spans="1:35" x14ac:dyDescent="0.25">
      <c r="A193" s="33">
        <v>42777</v>
      </c>
      <c r="B193" s="2" t="s">
        <v>94</v>
      </c>
      <c r="C193" s="1" t="s">
        <v>123</v>
      </c>
      <c r="D193" s="4" t="s">
        <v>7</v>
      </c>
      <c r="E193" s="24">
        <v>412</v>
      </c>
      <c r="F193" s="34" t="s">
        <v>6</v>
      </c>
      <c r="G193" s="1">
        <v>0</v>
      </c>
      <c r="K193" s="1">
        <v>7</v>
      </c>
      <c r="L193" s="1">
        <v>9.5</v>
      </c>
      <c r="M193" t="s">
        <v>77</v>
      </c>
      <c r="N193" t="s">
        <v>76</v>
      </c>
      <c r="O193" s="8">
        <v>3.008</v>
      </c>
      <c r="P193" s="8">
        <v>1.9300000000000001E-2</v>
      </c>
      <c r="Q193" s="8">
        <v>0.64</v>
      </c>
      <c r="R193" s="8">
        <v>0.81</v>
      </c>
      <c r="S193" s="8">
        <v>1.21</v>
      </c>
      <c r="T193" s="37">
        <v>0.88666666666666671</v>
      </c>
      <c r="U193" s="8">
        <v>0.21</v>
      </c>
      <c r="V193">
        <v>2</v>
      </c>
      <c r="W193">
        <v>0.69</v>
      </c>
      <c r="X193">
        <v>0.28899999999999998</v>
      </c>
      <c r="Y193">
        <v>2.4529999999999998</v>
      </c>
      <c r="Z193">
        <v>0.97899999999999998</v>
      </c>
      <c r="AA193" s="8"/>
      <c r="AB193" s="1">
        <v>1</v>
      </c>
      <c r="AC193" s="1">
        <f t="shared" si="32"/>
        <v>3.008</v>
      </c>
      <c r="AD193" s="1">
        <f t="shared" si="33"/>
        <v>1.9300000000000001E-2</v>
      </c>
      <c r="AE193" s="51">
        <f t="shared" si="34"/>
        <v>0.21</v>
      </c>
      <c r="AF193" s="1">
        <f t="shared" si="35"/>
        <v>155.85492227979273</v>
      </c>
      <c r="AG193" s="1">
        <f t="shared" si="36"/>
        <v>6.3397606382978713E-2</v>
      </c>
      <c r="AH193" s="1">
        <f t="shared" si="37"/>
        <v>0.1862</v>
      </c>
      <c r="AI193" s="51">
        <f t="shared" si="38"/>
        <v>0.19069999999999998</v>
      </c>
    </row>
    <row r="194" spans="1:35" x14ac:dyDescent="0.25">
      <c r="A194" s="33">
        <v>42777</v>
      </c>
      <c r="B194" s="2" t="s">
        <v>94</v>
      </c>
      <c r="C194" s="1" t="s">
        <v>123</v>
      </c>
      <c r="D194" s="4" t="s">
        <v>7</v>
      </c>
      <c r="E194" s="24">
        <v>413</v>
      </c>
      <c r="F194" s="34" t="s">
        <v>8</v>
      </c>
      <c r="G194" s="1">
        <v>0</v>
      </c>
      <c r="K194" s="1">
        <v>6</v>
      </c>
      <c r="L194" s="1">
        <v>15</v>
      </c>
      <c r="M194" t="s">
        <v>77</v>
      </c>
      <c r="N194" t="s">
        <v>76</v>
      </c>
      <c r="O194" s="8">
        <v>17.155000000000001</v>
      </c>
      <c r="P194" s="8">
        <v>0.21629999999999999</v>
      </c>
      <c r="Q194" s="8">
        <v>1.03</v>
      </c>
      <c r="R194" s="8">
        <v>1.42</v>
      </c>
      <c r="S194" s="8">
        <v>1.7</v>
      </c>
      <c r="T194" s="37">
        <v>1.3833333333333335</v>
      </c>
      <c r="U194" s="8">
        <v>1.88</v>
      </c>
      <c r="V194">
        <v>3</v>
      </c>
      <c r="W194">
        <v>0.30399999999999999</v>
      </c>
      <c r="X194">
        <v>0.14699999999999999</v>
      </c>
      <c r="Y194">
        <v>2.5289999999999999</v>
      </c>
      <c r="Z194">
        <v>0.45200000000000001</v>
      </c>
      <c r="AA194" s="8"/>
      <c r="AB194" s="1">
        <v>1</v>
      </c>
      <c r="AC194" s="1">
        <f t="shared" si="32"/>
        <v>17.155000000000001</v>
      </c>
      <c r="AD194" s="1">
        <f t="shared" si="33"/>
        <v>0.21629999999999999</v>
      </c>
      <c r="AE194" s="51">
        <f t="shared" si="34"/>
        <v>1.88</v>
      </c>
      <c r="AF194" s="1">
        <f t="shared" si="35"/>
        <v>79.311141932501158</v>
      </c>
      <c r="AG194" s="1">
        <f t="shared" si="36"/>
        <v>9.6980472165549392E-2</v>
      </c>
      <c r="AH194" s="1">
        <f t="shared" si="37"/>
        <v>2.6006666666666667</v>
      </c>
      <c r="AI194" s="51">
        <f t="shared" si="38"/>
        <v>1.6637</v>
      </c>
    </row>
    <row r="195" spans="1:35" x14ac:dyDescent="0.25">
      <c r="A195" s="33">
        <v>42777</v>
      </c>
      <c r="B195" s="2" t="s">
        <v>94</v>
      </c>
      <c r="C195" s="1" t="s">
        <v>123</v>
      </c>
      <c r="D195" s="4" t="s">
        <v>7</v>
      </c>
      <c r="E195" s="24">
        <v>414</v>
      </c>
      <c r="F195" s="34" t="s">
        <v>8</v>
      </c>
      <c r="G195" s="1">
        <v>0</v>
      </c>
      <c r="K195" s="1">
        <v>7</v>
      </c>
      <c r="L195" s="1">
        <v>12</v>
      </c>
      <c r="M195" t="s">
        <v>77</v>
      </c>
      <c r="N195" t="s">
        <v>76</v>
      </c>
      <c r="O195" s="8">
        <v>6.016</v>
      </c>
      <c r="P195" s="8">
        <v>5.6300000000000003E-2</v>
      </c>
      <c r="Q195" s="8">
        <v>0.95</v>
      </c>
      <c r="R195" s="8">
        <v>1.1100000000000001</v>
      </c>
      <c r="S195" s="8">
        <v>1</v>
      </c>
      <c r="T195" s="37">
        <v>1.02</v>
      </c>
      <c r="U195" s="8">
        <v>0.53</v>
      </c>
      <c r="V195">
        <v>2</v>
      </c>
      <c r="W195">
        <v>0.54400000000000004</v>
      </c>
      <c r="X195">
        <v>8.5999999999999993E-2</v>
      </c>
      <c r="Y195">
        <v>7.2460000000000004</v>
      </c>
      <c r="Z195">
        <v>0.63</v>
      </c>
      <c r="AA195" s="8"/>
      <c r="AB195" s="1">
        <v>1</v>
      </c>
      <c r="AC195" s="1">
        <f t="shared" ref="AC195:AC258" si="39">O195/AB195</f>
        <v>6.016</v>
      </c>
      <c r="AD195" s="1">
        <f t="shared" ref="AD195:AD258" si="40">P195/AB195</f>
        <v>5.6300000000000003E-2</v>
      </c>
      <c r="AE195" s="51">
        <f t="shared" ref="AE195:AE258" si="41">U195/AB195</f>
        <v>0.53</v>
      </c>
      <c r="AF195" s="1">
        <f t="shared" ref="AF195:AF258" si="42">AC195/AD195</f>
        <v>106.85612788632326</v>
      </c>
      <c r="AG195" s="1">
        <f t="shared" ref="AG195:AG258" si="43">(AE195-AD195)/AC195</f>
        <v>7.874002659574468E-2</v>
      </c>
      <c r="AH195" s="1">
        <f t="shared" ref="AH195:AH258" si="44">T195*AE195</f>
        <v>0.54060000000000008</v>
      </c>
      <c r="AI195" s="51">
        <f t="shared" ref="AI195:AI258" si="45">AE195-AD195</f>
        <v>0.47370000000000001</v>
      </c>
    </row>
    <row r="196" spans="1:35" x14ac:dyDescent="0.25">
      <c r="A196" s="33">
        <v>42777</v>
      </c>
      <c r="B196" s="2" t="s">
        <v>94</v>
      </c>
      <c r="C196" s="1" t="s">
        <v>123</v>
      </c>
      <c r="D196" s="4" t="s">
        <v>7</v>
      </c>
      <c r="E196" s="24">
        <v>415</v>
      </c>
      <c r="F196" s="34" t="s">
        <v>23</v>
      </c>
      <c r="G196" s="1">
        <v>0</v>
      </c>
      <c r="K196" s="1">
        <v>1</v>
      </c>
      <c r="L196" s="1">
        <v>53</v>
      </c>
      <c r="M196" t="s">
        <v>73</v>
      </c>
      <c r="N196" t="s">
        <v>74</v>
      </c>
      <c r="O196" s="8">
        <v>0.58899999999999997</v>
      </c>
      <c r="P196" s="8">
        <v>1.4500000000000001E-2</v>
      </c>
      <c r="Q196" s="8">
        <v>0.19</v>
      </c>
      <c r="R196" s="8">
        <v>0.36</v>
      </c>
      <c r="S196" s="8">
        <v>0.41</v>
      </c>
      <c r="T196" s="37">
        <v>0.32</v>
      </c>
      <c r="U196" s="8">
        <f>0.09</f>
        <v>0.09</v>
      </c>
      <c r="V196">
        <v>3</v>
      </c>
      <c r="W196">
        <v>0.97599999999999998</v>
      </c>
      <c r="X196">
        <v>0.372</v>
      </c>
      <c r="Y196">
        <v>2.6349999999999998</v>
      </c>
      <c r="Z196">
        <v>1.349</v>
      </c>
      <c r="AA196" s="8" t="s">
        <v>41</v>
      </c>
      <c r="AB196" s="1">
        <v>6</v>
      </c>
      <c r="AC196" s="1">
        <f t="shared" si="39"/>
        <v>9.8166666666666666E-2</v>
      </c>
      <c r="AD196" s="1">
        <f t="shared" si="40"/>
        <v>2.4166666666666668E-3</v>
      </c>
      <c r="AE196" s="51">
        <f t="shared" si="41"/>
        <v>1.4999999999999999E-2</v>
      </c>
      <c r="AF196" s="1">
        <f t="shared" si="42"/>
        <v>40.620689655172413</v>
      </c>
      <c r="AG196" s="1">
        <f t="shared" si="43"/>
        <v>0.12818336162988114</v>
      </c>
      <c r="AH196" s="1">
        <f t="shared" si="44"/>
        <v>4.7999999999999996E-3</v>
      </c>
      <c r="AI196" s="51">
        <f t="shared" si="45"/>
        <v>1.2583333333333332E-2</v>
      </c>
    </row>
    <row r="197" spans="1:35" x14ac:dyDescent="0.25">
      <c r="A197" s="33">
        <v>42777</v>
      </c>
      <c r="B197" s="2" t="s">
        <v>94</v>
      </c>
      <c r="C197" s="1" t="s">
        <v>123</v>
      </c>
      <c r="D197" s="4" t="s">
        <v>7</v>
      </c>
      <c r="E197" s="24">
        <v>416</v>
      </c>
      <c r="F197" s="34" t="s">
        <v>8</v>
      </c>
      <c r="G197" s="1">
        <v>1</v>
      </c>
      <c r="H197" s="1">
        <v>1</v>
      </c>
      <c r="K197" s="1">
        <v>7</v>
      </c>
      <c r="L197" s="1">
        <v>35</v>
      </c>
      <c r="M197" t="s">
        <v>77</v>
      </c>
      <c r="N197" t="s">
        <v>76</v>
      </c>
      <c r="O197" s="8">
        <v>10.148999999999999</v>
      </c>
      <c r="P197" s="8">
        <v>0.18859999999999999</v>
      </c>
      <c r="Q197" s="8">
        <v>0.74</v>
      </c>
      <c r="R197" s="8">
        <v>0.99</v>
      </c>
      <c r="S197" s="8">
        <v>1.1399999999999999</v>
      </c>
      <c r="T197" s="37">
        <v>0.95666666666666667</v>
      </c>
      <c r="U197" s="8">
        <v>0.86</v>
      </c>
      <c r="V197">
        <v>2</v>
      </c>
      <c r="W197">
        <v>0.64</v>
      </c>
      <c r="X197">
        <v>0.371</v>
      </c>
      <c r="Y197">
        <v>1.7410000000000001</v>
      </c>
      <c r="Z197">
        <v>1.0109999999999999</v>
      </c>
      <c r="AA197" s="8"/>
      <c r="AB197" s="1">
        <v>1</v>
      </c>
      <c r="AC197" s="1">
        <f t="shared" si="39"/>
        <v>10.148999999999999</v>
      </c>
      <c r="AD197" s="1">
        <f t="shared" si="40"/>
        <v>0.18859999999999999</v>
      </c>
      <c r="AE197" s="51">
        <f t="shared" si="41"/>
        <v>0.86</v>
      </c>
      <c r="AF197" s="1">
        <f t="shared" si="42"/>
        <v>53.812301166489924</v>
      </c>
      <c r="AG197" s="1">
        <f t="shared" si="43"/>
        <v>6.6154300916346442E-2</v>
      </c>
      <c r="AH197" s="1">
        <f t="shared" si="44"/>
        <v>0.82273333333333332</v>
      </c>
      <c r="AI197" s="51">
        <f t="shared" si="45"/>
        <v>0.6714</v>
      </c>
    </row>
    <row r="198" spans="1:35" x14ac:dyDescent="0.25">
      <c r="A198" s="33">
        <v>42777</v>
      </c>
      <c r="B198" s="2" t="s">
        <v>94</v>
      </c>
      <c r="C198" s="1" t="s">
        <v>123</v>
      </c>
      <c r="D198" s="4" t="s">
        <v>7</v>
      </c>
      <c r="E198" s="24">
        <v>417</v>
      </c>
      <c r="F198" s="34" t="s">
        <v>23</v>
      </c>
      <c r="G198" s="1">
        <v>0</v>
      </c>
      <c r="K198" s="1">
        <v>2</v>
      </c>
      <c r="L198" s="1">
        <v>22</v>
      </c>
      <c r="M198" t="s">
        <v>73</v>
      </c>
      <c r="N198" t="s">
        <v>74</v>
      </c>
      <c r="O198" s="8">
        <v>0.39500000000000002</v>
      </c>
      <c r="P198" s="8">
        <v>1.47E-2</v>
      </c>
      <c r="Q198" s="8">
        <v>0.18</v>
      </c>
      <c r="R198" s="8">
        <v>0.21</v>
      </c>
      <c r="S198" s="8">
        <v>0.27</v>
      </c>
      <c r="T198" s="37">
        <v>0.22</v>
      </c>
      <c r="U198" s="8">
        <f>0.1</f>
        <v>0.1</v>
      </c>
      <c r="V198">
        <v>2</v>
      </c>
      <c r="W198">
        <v>0.79600000000000004</v>
      </c>
      <c r="X198">
        <v>0.29299999999999998</v>
      </c>
      <c r="Y198">
        <v>2.7360000000000002</v>
      </c>
      <c r="Z198">
        <v>1.0900000000000001</v>
      </c>
      <c r="AA198" s="8" t="s">
        <v>42</v>
      </c>
      <c r="AB198" s="1">
        <v>1</v>
      </c>
      <c r="AC198" s="1">
        <f t="shared" si="39"/>
        <v>0.39500000000000002</v>
      </c>
      <c r="AD198" s="1">
        <f t="shared" si="40"/>
        <v>1.47E-2</v>
      </c>
      <c r="AE198" s="51">
        <f t="shared" si="41"/>
        <v>0.1</v>
      </c>
      <c r="AF198" s="1">
        <f t="shared" si="42"/>
        <v>26.870748299319729</v>
      </c>
      <c r="AG198" s="1">
        <f t="shared" si="43"/>
        <v>0.2159493670886076</v>
      </c>
      <c r="AH198" s="1">
        <f t="shared" si="44"/>
        <v>2.2000000000000002E-2</v>
      </c>
      <c r="AI198" s="51">
        <f t="shared" si="45"/>
        <v>8.5300000000000001E-2</v>
      </c>
    </row>
    <row r="199" spans="1:35" x14ac:dyDescent="0.25">
      <c r="A199" s="33">
        <v>42777</v>
      </c>
      <c r="B199" s="2" t="s">
        <v>94</v>
      </c>
      <c r="C199" s="1" t="s">
        <v>123</v>
      </c>
      <c r="D199" s="4" t="s">
        <v>7</v>
      </c>
      <c r="E199" s="24">
        <v>418</v>
      </c>
      <c r="F199" s="34" t="s">
        <v>13</v>
      </c>
      <c r="G199" s="1">
        <v>0</v>
      </c>
      <c r="K199" s="1">
        <v>3</v>
      </c>
      <c r="L199" s="1">
        <v>4.5</v>
      </c>
      <c r="M199" t="s">
        <v>77</v>
      </c>
      <c r="N199" t="s">
        <v>76</v>
      </c>
      <c r="O199" s="8">
        <v>0.89900000000000002</v>
      </c>
      <c r="P199" s="8">
        <v>2E-3</v>
      </c>
      <c r="Q199" s="8">
        <v>0.28000000000000003</v>
      </c>
      <c r="R199" s="8">
        <v>0.35</v>
      </c>
      <c r="S199" s="8">
        <v>0.36</v>
      </c>
      <c r="T199" s="37">
        <v>0.33</v>
      </c>
      <c r="U199" s="8">
        <v>0.01</v>
      </c>
      <c r="V199">
        <v>2</v>
      </c>
      <c r="W199">
        <v>0.72499999999999998</v>
      </c>
      <c r="X199">
        <v>0.28299999999999997</v>
      </c>
      <c r="Y199">
        <v>2.569</v>
      </c>
      <c r="Z199">
        <v>1.008</v>
      </c>
      <c r="AA199" s="8"/>
      <c r="AB199" s="1">
        <v>1</v>
      </c>
      <c r="AC199" s="1">
        <f t="shared" si="39"/>
        <v>0.89900000000000002</v>
      </c>
      <c r="AD199" s="1">
        <f t="shared" si="40"/>
        <v>2E-3</v>
      </c>
      <c r="AE199" s="51">
        <f t="shared" si="41"/>
        <v>0.01</v>
      </c>
      <c r="AF199" s="1">
        <f t="shared" si="42"/>
        <v>449.5</v>
      </c>
      <c r="AG199" s="1">
        <f t="shared" si="43"/>
        <v>8.8987764182424916E-3</v>
      </c>
      <c r="AH199" s="1">
        <f t="shared" si="44"/>
        <v>3.3000000000000004E-3</v>
      </c>
      <c r="AI199" s="51">
        <f t="shared" si="45"/>
        <v>8.0000000000000002E-3</v>
      </c>
    </row>
    <row r="200" spans="1:35" x14ac:dyDescent="0.25">
      <c r="A200" s="33">
        <v>42805</v>
      </c>
      <c r="B200" s="2" t="s">
        <v>94</v>
      </c>
      <c r="C200" s="9" t="s">
        <v>126</v>
      </c>
      <c r="D200" s="18" t="s">
        <v>67</v>
      </c>
      <c r="E200" s="25">
        <v>300</v>
      </c>
      <c r="F200" s="34" t="s">
        <v>6</v>
      </c>
      <c r="G200" s="9">
        <v>0</v>
      </c>
      <c r="H200" s="9"/>
      <c r="I200" s="9"/>
      <c r="J200" s="9">
        <v>10</v>
      </c>
      <c r="K200" s="9">
        <v>8</v>
      </c>
      <c r="L200" s="9">
        <v>12.7</v>
      </c>
      <c r="M200" t="s">
        <v>77</v>
      </c>
      <c r="N200" t="s">
        <v>76</v>
      </c>
      <c r="O200" s="9">
        <v>2.2949999999999999</v>
      </c>
      <c r="P200" s="9"/>
      <c r="Q200" s="9">
        <v>0.51</v>
      </c>
      <c r="R200" s="9">
        <v>0.92</v>
      </c>
      <c r="S200" s="9">
        <v>1.05</v>
      </c>
      <c r="T200" s="37">
        <v>0.82666666666666677</v>
      </c>
      <c r="U200" s="9">
        <v>0.18</v>
      </c>
      <c r="V200">
        <v>2</v>
      </c>
      <c r="W200">
        <v>0.41599999999999998</v>
      </c>
      <c r="X200">
        <v>0.32100000000000001</v>
      </c>
      <c r="Y200">
        <v>1.296</v>
      </c>
      <c r="Z200">
        <v>0.73699999999999999</v>
      </c>
      <c r="AA200" s="9"/>
      <c r="AB200" s="1">
        <v>1</v>
      </c>
      <c r="AC200" s="1">
        <f t="shared" si="39"/>
        <v>2.2949999999999999</v>
      </c>
      <c r="AE200" s="51">
        <f t="shared" si="41"/>
        <v>0.18</v>
      </c>
      <c r="AH200" s="1">
        <f t="shared" si="44"/>
        <v>0.14880000000000002</v>
      </c>
      <c r="AI200" s="51">
        <f t="shared" si="45"/>
        <v>0.18</v>
      </c>
    </row>
    <row r="201" spans="1:35" x14ac:dyDescent="0.25">
      <c r="A201" s="33">
        <v>42805</v>
      </c>
      <c r="B201" s="2" t="s">
        <v>94</v>
      </c>
      <c r="C201" s="9" t="s">
        <v>126</v>
      </c>
      <c r="D201" s="18" t="s">
        <v>67</v>
      </c>
      <c r="E201" s="25">
        <v>302</v>
      </c>
      <c r="F201" s="34" t="s">
        <v>6</v>
      </c>
      <c r="G201" s="9">
        <v>0</v>
      </c>
      <c r="H201" s="9"/>
      <c r="I201" s="9"/>
      <c r="J201" s="9">
        <v>4</v>
      </c>
      <c r="K201" s="9">
        <v>5</v>
      </c>
      <c r="L201" s="9">
        <v>11</v>
      </c>
      <c r="M201" t="s">
        <v>77</v>
      </c>
      <c r="N201" t="s">
        <v>76</v>
      </c>
      <c r="O201" s="1">
        <v>2.7789999999999999</v>
      </c>
      <c r="P201" s="1">
        <v>2.24E-2</v>
      </c>
      <c r="Q201" s="1">
        <v>0.48</v>
      </c>
      <c r="R201" s="1">
        <v>0.73</v>
      </c>
      <c r="S201" s="1">
        <v>0.87</v>
      </c>
      <c r="T201" s="37">
        <v>0.69333333333333336</v>
      </c>
      <c r="U201" s="1">
        <v>0.2</v>
      </c>
      <c r="V201">
        <v>2</v>
      </c>
      <c r="W201">
        <v>0.65700000000000003</v>
      </c>
      <c r="X201">
        <v>0.48899999999999999</v>
      </c>
      <c r="Y201">
        <v>1.35</v>
      </c>
      <c r="Z201">
        <v>1.145</v>
      </c>
      <c r="AB201" s="1">
        <v>1</v>
      </c>
      <c r="AC201" s="1">
        <f t="shared" si="39"/>
        <v>2.7789999999999999</v>
      </c>
      <c r="AD201" s="1">
        <f t="shared" si="40"/>
        <v>2.24E-2</v>
      </c>
      <c r="AE201" s="51">
        <f t="shared" si="41"/>
        <v>0.2</v>
      </c>
      <c r="AF201" s="1">
        <f t="shared" si="42"/>
        <v>124.0625</v>
      </c>
      <c r="AG201" s="1">
        <f t="shared" si="43"/>
        <v>6.3907880532565672E-2</v>
      </c>
      <c r="AH201" s="1">
        <f t="shared" si="44"/>
        <v>0.13866666666666669</v>
      </c>
      <c r="AI201" s="51">
        <f t="shared" si="45"/>
        <v>0.17760000000000001</v>
      </c>
    </row>
    <row r="202" spans="1:35" x14ac:dyDescent="0.25">
      <c r="A202" s="33">
        <v>42805</v>
      </c>
      <c r="B202" s="2" t="s">
        <v>94</v>
      </c>
      <c r="C202" s="9" t="s">
        <v>126</v>
      </c>
      <c r="D202" s="18" t="s">
        <v>67</v>
      </c>
      <c r="E202" s="25">
        <v>303</v>
      </c>
      <c r="F202" s="34" t="s">
        <v>8</v>
      </c>
      <c r="G202" s="9">
        <v>0</v>
      </c>
      <c r="H202" s="9"/>
      <c r="I202" s="9"/>
      <c r="J202" s="9"/>
      <c r="K202" s="9">
        <v>6</v>
      </c>
      <c r="L202" s="9">
        <v>10.5</v>
      </c>
      <c r="M202" t="s">
        <v>77</v>
      </c>
      <c r="N202" t="s">
        <v>76</v>
      </c>
      <c r="O202" s="1">
        <v>6.5119999999999996</v>
      </c>
      <c r="P202" s="1">
        <v>7.0999999999999994E-2</v>
      </c>
      <c r="Q202" s="1">
        <v>0.95</v>
      </c>
      <c r="R202" s="1">
        <v>1.17</v>
      </c>
      <c r="S202" s="1">
        <v>1.1499999999999999</v>
      </c>
      <c r="T202" s="37">
        <v>1.0900000000000001</v>
      </c>
      <c r="U202" s="1">
        <v>0.65</v>
      </c>
      <c r="V202">
        <v>1</v>
      </c>
      <c r="W202">
        <v>0.216</v>
      </c>
      <c r="X202">
        <v>5.2999999999999999E-2</v>
      </c>
      <c r="Y202">
        <v>4.0659999999999998</v>
      </c>
      <c r="Z202">
        <v>0.27</v>
      </c>
      <c r="AB202" s="1">
        <v>1</v>
      </c>
      <c r="AC202" s="1">
        <f t="shared" si="39"/>
        <v>6.5119999999999996</v>
      </c>
      <c r="AD202" s="1">
        <f t="shared" si="40"/>
        <v>7.0999999999999994E-2</v>
      </c>
      <c r="AE202" s="51">
        <f t="shared" si="41"/>
        <v>0.65</v>
      </c>
      <c r="AF202" s="1">
        <f t="shared" si="42"/>
        <v>91.718309859154928</v>
      </c>
      <c r="AG202" s="1">
        <f t="shared" si="43"/>
        <v>8.8912776412776423E-2</v>
      </c>
      <c r="AH202" s="1">
        <f t="shared" si="44"/>
        <v>0.70850000000000013</v>
      </c>
      <c r="AI202" s="51">
        <f t="shared" si="45"/>
        <v>0.57900000000000007</v>
      </c>
    </row>
    <row r="203" spans="1:35" x14ac:dyDescent="0.25">
      <c r="A203" s="33">
        <v>42805</v>
      </c>
      <c r="B203" s="2" t="s">
        <v>94</v>
      </c>
      <c r="C203" s="9" t="s">
        <v>126</v>
      </c>
      <c r="D203" s="18" t="s">
        <v>67</v>
      </c>
      <c r="E203" s="25">
        <v>304</v>
      </c>
      <c r="F203" s="34" t="s">
        <v>8</v>
      </c>
      <c r="G203" s="9">
        <v>0</v>
      </c>
      <c r="H203" s="9"/>
      <c r="I203" s="9"/>
      <c r="J203" s="9"/>
      <c r="K203" s="9">
        <v>8</v>
      </c>
      <c r="L203" s="9">
        <v>6.2</v>
      </c>
      <c r="M203" t="s">
        <v>77</v>
      </c>
      <c r="N203" t="s">
        <v>76</v>
      </c>
      <c r="O203" s="1">
        <v>4.5839999999999996</v>
      </c>
      <c r="P203" s="1">
        <v>4.6100000000000002E-2</v>
      </c>
      <c r="Q203" s="1">
        <v>0.72</v>
      </c>
      <c r="R203" s="1">
        <v>0.86</v>
      </c>
      <c r="S203" s="1">
        <v>0.91</v>
      </c>
      <c r="T203" s="37">
        <v>0.83000000000000007</v>
      </c>
      <c r="U203" s="1">
        <v>0.37</v>
      </c>
      <c r="V203">
        <v>1</v>
      </c>
      <c r="W203">
        <v>0.17299999999999999</v>
      </c>
      <c r="X203">
        <v>0</v>
      </c>
      <c r="Y203">
        <v>0</v>
      </c>
      <c r="Z203">
        <v>0.11</v>
      </c>
      <c r="AB203" s="1">
        <v>1</v>
      </c>
      <c r="AC203" s="1">
        <f t="shared" si="39"/>
        <v>4.5839999999999996</v>
      </c>
      <c r="AD203" s="1">
        <f t="shared" si="40"/>
        <v>4.6100000000000002E-2</v>
      </c>
      <c r="AE203" s="51">
        <f t="shared" si="41"/>
        <v>0.37</v>
      </c>
      <c r="AF203" s="1">
        <f t="shared" si="42"/>
        <v>99.436008676789569</v>
      </c>
      <c r="AG203" s="1">
        <f t="shared" si="43"/>
        <v>7.06588132635253E-2</v>
      </c>
      <c r="AH203" s="1">
        <f t="shared" si="44"/>
        <v>0.30710000000000004</v>
      </c>
      <c r="AI203" s="51">
        <f t="shared" si="45"/>
        <v>0.32389999999999997</v>
      </c>
    </row>
    <row r="204" spans="1:35" x14ac:dyDescent="0.25">
      <c r="A204" s="33">
        <v>42805</v>
      </c>
      <c r="B204" s="2" t="s">
        <v>94</v>
      </c>
      <c r="C204" s="9" t="s">
        <v>126</v>
      </c>
      <c r="D204" s="18" t="s">
        <v>67</v>
      </c>
      <c r="E204" s="25">
        <v>305</v>
      </c>
      <c r="F204" s="34" t="s">
        <v>8</v>
      </c>
      <c r="G204" s="9">
        <v>0</v>
      </c>
      <c r="H204" s="9"/>
      <c r="I204" s="9"/>
      <c r="J204" s="9"/>
      <c r="K204" s="9">
        <v>4</v>
      </c>
      <c r="L204" s="9">
        <v>9.3000000000000007</v>
      </c>
      <c r="M204" t="s">
        <v>77</v>
      </c>
      <c r="N204" t="s">
        <v>76</v>
      </c>
      <c r="O204" s="1">
        <v>8.8320000000000007</v>
      </c>
      <c r="P204" s="1">
        <v>0.1012</v>
      </c>
      <c r="Q204" s="1">
        <v>1</v>
      </c>
      <c r="R204" s="1">
        <v>0.9</v>
      </c>
      <c r="S204" s="1">
        <v>0.78</v>
      </c>
      <c r="T204" s="37">
        <v>0.8933333333333332</v>
      </c>
      <c r="U204" s="1">
        <v>0.81</v>
      </c>
      <c r="V204">
        <v>1</v>
      </c>
      <c r="W204">
        <v>0.23100000000000001</v>
      </c>
      <c r="X204">
        <v>4.5999999999999999E-2</v>
      </c>
      <c r="Y204">
        <v>5.0419999999999998</v>
      </c>
      <c r="Z204">
        <v>0.27700000000000002</v>
      </c>
      <c r="AB204" s="1">
        <v>1</v>
      </c>
      <c r="AC204" s="1">
        <f t="shared" si="39"/>
        <v>8.8320000000000007</v>
      </c>
      <c r="AD204" s="1">
        <f t="shared" si="40"/>
        <v>0.1012</v>
      </c>
      <c r="AE204" s="51">
        <f t="shared" si="41"/>
        <v>0.81</v>
      </c>
      <c r="AF204" s="1">
        <f t="shared" si="42"/>
        <v>87.27272727272728</v>
      </c>
      <c r="AG204" s="1">
        <f t="shared" si="43"/>
        <v>8.0253623188405801E-2</v>
      </c>
      <c r="AH204" s="1">
        <f t="shared" si="44"/>
        <v>0.72359999999999991</v>
      </c>
      <c r="AI204" s="51">
        <f t="shared" si="45"/>
        <v>0.7088000000000001</v>
      </c>
    </row>
    <row r="205" spans="1:35" x14ac:dyDescent="0.25">
      <c r="A205" s="33">
        <v>42805</v>
      </c>
      <c r="B205" s="2" t="s">
        <v>94</v>
      </c>
      <c r="C205" s="9" t="s">
        <v>126</v>
      </c>
      <c r="D205" s="18" t="s">
        <v>67</v>
      </c>
      <c r="E205" s="25">
        <v>306</v>
      </c>
      <c r="F205" s="34" t="s">
        <v>56</v>
      </c>
      <c r="G205" s="9">
        <v>0</v>
      </c>
      <c r="H205" s="9"/>
      <c r="I205" s="9"/>
      <c r="J205" s="9">
        <v>4</v>
      </c>
      <c r="K205" s="9">
        <v>3</v>
      </c>
      <c r="L205" s="9">
        <v>9</v>
      </c>
      <c r="M205" t="s">
        <v>79</v>
      </c>
      <c r="N205" t="s">
        <v>76</v>
      </c>
      <c r="O205" s="1">
        <v>6.2220000000000004</v>
      </c>
      <c r="P205" s="1">
        <v>5.2699999999999997E-2</v>
      </c>
      <c r="Q205" s="1">
        <v>0.3</v>
      </c>
      <c r="R205" s="1">
        <v>0.33</v>
      </c>
      <c r="S205" s="1">
        <v>0.3</v>
      </c>
      <c r="T205" s="37">
        <v>0.31</v>
      </c>
      <c r="U205" s="1">
        <v>0.24</v>
      </c>
      <c r="AB205" s="1">
        <v>1</v>
      </c>
      <c r="AC205" s="1">
        <f t="shared" si="39"/>
        <v>6.2220000000000004</v>
      </c>
      <c r="AD205" s="1">
        <f t="shared" si="40"/>
        <v>5.2699999999999997E-2</v>
      </c>
      <c r="AE205" s="51">
        <f t="shared" si="41"/>
        <v>0.24</v>
      </c>
      <c r="AF205" s="1">
        <f t="shared" si="42"/>
        <v>118.06451612903227</v>
      </c>
      <c r="AG205" s="1">
        <f t="shared" si="43"/>
        <v>3.0102860816457726E-2</v>
      </c>
      <c r="AH205" s="1">
        <f t="shared" si="44"/>
        <v>7.4399999999999994E-2</v>
      </c>
      <c r="AI205" s="51">
        <f t="shared" si="45"/>
        <v>0.18729999999999999</v>
      </c>
    </row>
    <row r="206" spans="1:35" x14ac:dyDescent="0.25">
      <c r="A206" s="33">
        <v>42805</v>
      </c>
      <c r="B206" s="2" t="s">
        <v>94</v>
      </c>
      <c r="C206" s="9" t="s">
        <v>126</v>
      </c>
      <c r="D206" s="18" t="s">
        <v>67</v>
      </c>
      <c r="E206" s="25">
        <v>307</v>
      </c>
      <c r="F206" s="34" t="s">
        <v>20</v>
      </c>
      <c r="G206" s="9">
        <v>0</v>
      </c>
      <c r="H206" s="9"/>
      <c r="I206" s="9"/>
      <c r="J206" s="9"/>
      <c r="K206" s="9">
        <v>4</v>
      </c>
      <c r="L206" s="9">
        <v>8.5</v>
      </c>
      <c r="M206" t="s">
        <v>77</v>
      </c>
      <c r="N206" t="s">
        <v>76</v>
      </c>
      <c r="O206" s="1">
        <v>4.7640000000000002</v>
      </c>
      <c r="P206" s="1">
        <v>0.1017</v>
      </c>
      <c r="Q206" s="1">
        <v>1.27</v>
      </c>
      <c r="R206" s="1">
        <v>1.67</v>
      </c>
      <c r="S206" s="1">
        <v>1.68</v>
      </c>
      <c r="T206" s="37">
        <v>1.54</v>
      </c>
      <c r="U206" s="1">
        <v>0.68</v>
      </c>
      <c r="V206">
        <v>3</v>
      </c>
      <c r="W206">
        <v>0.17199999999999999</v>
      </c>
      <c r="X206">
        <v>0.32</v>
      </c>
      <c r="Y206">
        <v>0.54200000000000004</v>
      </c>
      <c r="Z206">
        <v>0.49199999999999999</v>
      </c>
      <c r="AB206" s="1">
        <v>1</v>
      </c>
      <c r="AC206" s="1">
        <f t="shared" si="39"/>
        <v>4.7640000000000002</v>
      </c>
      <c r="AD206" s="1">
        <f t="shared" si="40"/>
        <v>0.1017</v>
      </c>
      <c r="AE206" s="51">
        <f t="shared" si="41"/>
        <v>0.68</v>
      </c>
      <c r="AF206" s="1">
        <f t="shared" si="42"/>
        <v>46.843657817109147</v>
      </c>
      <c r="AG206" s="1">
        <f t="shared" si="43"/>
        <v>0.12138958858102435</v>
      </c>
      <c r="AH206" s="1">
        <f t="shared" si="44"/>
        <v>1.0472000000000001</v>
      </c>
      <c r="AI206" s="51">
        <f t="shared" si="45"/>
        <v>0.57830000000000004</v>
      </c>
    </row>
    <row r="207" spans="1:35" x14ac:dyDescent="0.25">
      <c r="A207" s="33">
        <v>42805</v>
      </c>
      <c r="B207" s="2" t="s">
        <v>94</v>
      </c>
      <c r="C207" s="9" t="s">
        <v>126</v>
      </c>
      <c r="D207" s="18" t="s">
        <v>66</v>
      </c>
      <c r="E207" s="23">
        <v>309</v>
      </c>
      <c r="F207" s="34" t="s">
        <v>22</v>
      </c>
      <c r="G207" s="9">
        <v>0</v>
      </c>
      <c r="H207" s="9"/>
      <c r="I207" s="9"/>
      <c r="J207" s="9"/>
      <c r="K207" s="9">
        <v>4</v>
      </c>
      <c r="L207" s="9">
        <v>5</v>
      </c>
      <c r="M207" t="s">
        <v>73</v>
      </c>
      <c r="N207" t="s">
        <v>74</v>
      </c>
      <c r="O207" s="1">
        <v>0.05</v>
      </c>
      <c r="P207" s="1">
        <v>4.5999999999999999E-3</v>
      </c>
      <c r="Q207" s="1">
        <v>0.3</v>
      </c>
      <c r="T207" s="37">
        <v>0.3</v>
      </c>
      <c r="U207" s="1">
        <f>0.0245</f>
        <v>2.4500000000000001E-2</v>
      </c>
      <c r="AA207" s="1" t="s">
        <v>43</v>
      </c>
      <c r="AB207" s="1">
        <v>21</v>
      </c>
      <c r="AC207" s="1">
        <f t="shared" si="39"/>
        <v>2.3809523809523812E-3</v>
      </c>
      <c r="AD207" s="1">
        <f t="shared" si="40"/>
        <v>2.1904761904761904E-4</v>
      </c>
      <c r="AE207" s="51">
        <f t="shared" si="41"/>
        <v>1.1666666666666668E-3</v>
      </c>
      <c r="AF207" s="1">
        <f t="shared" si="42"/>
        <v>10.869565217391306</v>
      </c>
      <c r="AG207" s="1">
        <f t="shared" si="43"/>
        <v>0.39800000000000002</v>
      </c>
      <c r="AH207" s="1">
        <f t="shared" si="44"/>
        <v>3.5E-4</v>
      </c>
      <c r="AI207" s="51">
        <f t="shared" si="45"/>
        <v>9.4761904761904772E-4</v>
      </c>
    </row>
    <row r="208" spans="1:35" x14ac:dyDescent="0.25">
      <c r="A208" s="33">
        <v>42805</v>
      </c>
      <c r="B208" s="2" t="s">
        <v>94</v>
      </c>
      <c r="C208" s="9" t="s">
        <v>126</v>
      </c>
      <c r="D208" s="18" t="s">
        <v>66</v>
      </c>
      <c r="E208" s="23">
        <v>310</v>
      </c>
      <c r="F208" s="34" t="s">
        <v>22</v>
      </c>
      <c r="G208" s="9">
        <v>0</v>
      </c>
      <c r="H208" s="9"/>
      <c r="I208" s="9"/>
      <c r="J208" s="9"/>
      <c r="K208" s="9">
        <v>10</v>
      </c>
      <c r="L208" s="9">
        <v>10.5</v>
      </c>
      <c r="M208" t="s">
        <v>73</v>
      </c>
      <c r="N208" t="s">
        <v>74</v>
      </c>
      <c r="O208" s="1">
        <v>0.127</v>
      </c>
      <c r="P208" s="1">
        <v>5.3E-3</v>
      </c>
      <c r="Q208" s="1">
        <v>0.2</v>
      </c>
      <c r="T208" s="37">
        <v>0.2</v>
      </c>
      <c r="U208" s="1">
        <f>0.0312</f>
        <v>3.1199999999999999E-2</v>
      </c>
      <c r="V208">
        <v>1</v>
      </c>
      <c r="W208">
        <v>1.51</v>
      </c>
      <c r="X208">
        <v>0.39800000000000002</v>
      </c>
      <c r="Y208">
        <v>3.7930000000000001</v>
      </c>
      <c r="Z208">
        <v>1.9079999999999999</v>
      </c>
      <c r="AA208" s="1" t="s">
        <v>44</v>
      </c>
      <c r="AB208" s="1">
        <v>9</v>
      </c>
      <c r="AC208" s="1">
        <f t="shared" si="39"/>
        <v>1.4111111111111111E-2</v>
      </c>
      <c r="AD208" s="1">
        <f t="shared" si="40"/>
        <v>5.888888888888889E-4</v>
      </c>
      <c r="AE208" s="51">
        <f t="shared" si="41"/>
        <v>3.4666666666666665E-3</v>
      </c>
      <c r="AF208" s="1">
        <f t="shared" si="42"/>
        <v>23.962264150943394</v>
      </c>
      <c r="AG208" s="1">
        <f t="shared" si="43"/>
        <v>0.20393700787401575</v>
      </c>
      <c r="AH208" s="1">
        <f t="shared" si="44"/>
        <v>6.9333333333333334E-4</v>
      </c>
      <c r="AI208" s="51">
        <f t="shared" si="45"/>
        <v>2.8777777777777777E-3</v>
      </c>
    </row>
    <row r="209" spans="1:35" x14ac:dyDescent="0.25">
      <c r="A209" s="33">
        <v>42805</v>
      </c>
      <c r="B209" s="2" t="s">
        <v>94</v>
      </c>
      <c r="C209" s="9" t="s">
        <v>126</v>
      </c>
      <c r="D209" s="18" t="s">
        <v>66</v>
      </c>
      <c r="E209" s="23">
        <v>311</v>
      </c>
      <c r="F209" s="34" t="s">
        <v>22</v>
      </c>
      <c r="G209" s="9">
        <v>0</v>
      </c>
      <c r="H209" s="9"/>
      <c r="I209" s="9"/>
      <c r="J209" s="9"/>
      <c r="K209" s="9">
        <v>9</v>
      </c>
      <c r="L209" s="9">
        <v>8</v>
      </c>
      <c r="M209" t="s">
        <v>73</v>
      </c>
      <c r="N209" t="s">
        <v>74</v>
      </c>
      <c r="O209" s="1">
        <v>8.3000000000000004E-2</v>
      </c>
      <c r="P209" s="1">
        <v>7.7000000000000002E-3</v>
      </c>
      <c r="Q209" s="1">
        <v>0.22</v>
      </c>
      <c r="R209" s="1">
        <v>0.19</v>
      </c>
      <c r="S209" s="1">
        <v>0.15</v>
      </c>
      <c r="T209" s="37">
        <v>0.18666666666666668</v>
      </c>
      <c r="U209" s="1">
        <f>0.0384</f>
        <v>3.8399999999999997E-2</v>
      </c>
      <c r="V209">
        <v>1</v>
      </c>
      <c r="W209">
        <v>1.0920000000000001</v>
      </c>
      <c r="X209">
        <v>0.28399999999999997</v>
      </c>
      <c r="Y209">
        <v>3.8410000000000002</v>
      </c>
      <c r="Z209">
        <v>1.3759999999999999</v>
      </c>
      <c r="AA209" s="1" t="s">
        <v>45</v>
      </c>
      <c r="AB209" s="1">
        <v>14</v>
      </c>
      <c r="AC209" s="1">
        <f t="shared" si="39"/>
        <v>5.9285714285714289E-3</v>
      </c>
      <c r="AD209" s="1">
        <f t="shared" si="40"/>
        <v>5.5000000000000003E-4</v>
      </c>
      <c r="AE209" s="51">
        <f t="shared" si="41"/>
        <v>2.7428571428571428E-3</v>
      </c>
      <c r="AF209" s="1">
        <f t="shared" si="42"/>
        <v>10.779220779220779</v>
      </c>
      <c r="AG209" s="1">
        <f t="shared" si="43"/>
        <v>0.36987951807228908</v>
      </c>
      <c r="AH209" s="1">
        <f t="shared" si="44"/>
        <v>5.1199999999999998E-4</v>
      </c>
      <c r="AI209" s="51">
        <f t="shared" si="45"/>
        <v>2.1928571428571427E-3</v>
      </c>
    </row>
    <row r="210" spans="1:35" x14ac:dyDescent="0.25">
      <c r="A210" s="33">
        <v>42805</v>
      </c>
      <c r="B210" s="2" t="s">
        <v>94</v>
      </c>
      <c r="C210" s="9" t="s">
        <v>126</v>
      </c>
      <c r="D210" s="18" t="s">
        <v>66</v>
      </c>
      <c r="E210" s="25">
        <v>312</v>
      </c>
      <c r="F210" s="34" t="s">
        <v>8</v>
      </c>
      <c r="G210" s="9">
        <v>0</v>
      </c>
      <c r="H210" s="9"/>
      <c r="I210" s="9"/>
      <c r="J210" s="9">
        <v>1</v>
      </c>
      <c r="K210" s="9">
        <v>4</v>
      </c>
      <c r="L210" s="9">
        <v>13.5</v>
      </c>
      <c r="M210" t="s">
        <v>77</v>
      </c>
      <c r="N210" t="s">
        <v>76</v>
      </c>
      <c r="O210" s="1">
        <v>15.257999999999999</v>
      </c>
      <c r="P210" s="1">
        <v>0.1031</v>
      </c>
      <c r="Q210" s="1">
        <v>1.06</v>
      </c>
      <c r="R210" s="1">
        <v>1.18</v>
      </c>
      <c r="S210" s="1">
        <v>1.18</v>
      </c>
      <c r="T210" s="37">
        <v>1.1399999999999999</v>
      </c>
      <c r="U210" s="1">
        <v>1.57</v>
      </c>
      <c r="V210">
        <v>1</v>
      </c>
      <c r="W210">
        <v>0.108</v>
      </c>
      <c r="X210">
        <v>6.0999999999999999E-2</v>
      </c>
      <c r="Y210">
        <v>1.7649999999999999</v>
      </c>
      <c r="Z210">
        <v>0.16900000000000001</v>
      </c>
      <c r="AB210" s="1">
        <v>1</v>
      </c>
      <c r="AC210" s="1">
        <f t="shared" si="39"/>
        <v>15.257999999999999</v>
      </c>
      <c r="AD210" s="1">
        <f t="shared" si="40"/>
        <v>0.1031</v>
      </c>
      <c r="AE210" s="51">
        <f t="shared" si="41"/>
        <v>1.57</v>
      </c>
      <c r="AF210" s="1">
        <f t="shared" si="42"/>
        <v>147.99224054316198</v>
      </c>
      <c r="AG210" s="1">
        <f t="shared" si="43"/>
        <v>9.6139729977716623E-2</v>
      </c>
      <c r="AH210" s="1">
        <f t="shared" si="44"/>
        <v>1.7897999999999998</v>
      </c>
      <c r="AI210" s="51">
        <f t="shared" si="45"/>
        <v>1.4669000000000001</v>
      </c>
    </row>
    <row r="211" spans="1:35" x14ac:dyDescent="0.25">
      <c r="A211" s="33">
        <v>42805</v>
      </c>
      <c r="B211" s="2" t="s">
        <v>94</v>
      </c>
      <c r="C211" s="9" t="s">
        <v>126</v>
      </c>
      <c r="D211" s="18" t="s">
        <v>66</v>
      </c>
      <c r="E211" s="25">
        <v>313</v>
      </c>
      <c r="F211" s="34" t="s">
        <v>8</v>
      </c>
      <c r="G211" s="9">
        <v>0</v>
      </c>
      <c r="H211" s="9"/>
      <c r="I211" s="9"/>
      <c r="J211" s="9"/>
      <c r="K211" s="9">
        <v>5</v>
      </c>
      <c r="L211" s="9">
        <v>16.5</v>
      </c>
      <c r="M211" t="s">
        <v>77</v>
      </c>
      <c r="N211" t="s">
        <v>76</v>
      </c>
      <c r="O211" s="1">
        <v>15.856999999999999</v>
      </c>
      <c r="P211" s="1">
        <v>0.12609999999999999</v>
      </c>
      <c r="Q211" s="1">
        <v>0.91</v>
      </c>
      <c r="R211" s="1">
        <v>1.06</v>
      </c>
      <c r="S211" s="1">
        <v>1.27</v>
      </c>
      <c r="T211" s="37">
        <v>1.08</v>
      </c>
      <c r="U211" s="1">
        <v>1.59</v>
      </c>
      <c r="V211">
        <v>1</v>
      </c>
      <c r="W211">
        <v>6.4000000000000001E-2</v>
      </c>
      <c r="X211">
        <v>1.4E-2</v>
      </c>
      <c r="Y211">
        <v>4.5179999999999998</v>
      </c>
      <c r="Z211">
        <v>7.8E-2</v>
      </c>
      <c r="AB211" s="1">
        <v>1</v>
      </c>
      <c r="AC211" s="1">
        <f t="shared" si="39"/>
        <v>15.856999999999999</v>
      </c>
      <c r="AD211" s="1">
        <f t="shared" si="40"/>
        <v>0.12609999999999999</v>
      </c>
      <c r="AE211" s="51">
        <f t="shared" si="41"/>
        <v>1.59</v>
      </c>
      <c r="AF211" s="1">
        <f t="shared" si="42"/>
        <v>125.74940523394132</v>
      </c>
      <c r="AG211" s="1">
        <f t="shared" si="43"/>
        <v>9.2318849719366852E-2</v>
      </c>
      <c r="AH211" s="1">
        <f t="shared" si="44"/>
        <v>1.7172000000000003</v>
      </c>
      <c r="AI211" s="51">
        <f t="shared" si="45"/>
        <v>1.4639000000000002</v>
      </c>
    </row>
    <row r="212" spans="1:35" x14ac:dyDescent="0.25">
      <c r="A212" s="33">
        <v>42805</v>
      </c>
      <c r="B212" s="2" t="s">
        <v>94</v>
      </c>
      <c r="C212" s="9" t="s">
        <v>126</v>
      </c>
      <c r="D212" s="18" t="s">
        <v>66</v>
      </c>
      <c r="E212" s="25">
        <v>314</v>
      </c>
      <c r="F212" s="34" t="s">
        <v>8</v>
      </c>
      <c r="G212" s="9">
        <v>1</v>
      </c>
      <c r="H212" s="9"/>
      <c r="I212" s="9">
        <v>1</v>
      </c>
      <c r="J212" s="9"/>
      <c r="K212" s="9">
        <v>4</v>
      </c>
      <c r="L212" s="9">
        <v>10.199999999999999</v>
      </c>
      <c r="M212" t="s">
        <v>77</v>
      </c>
      <c r="N212" t="s">
        <v>76</v>
      </c>
      <c r="O212" s="1">
        <v>6.3689999999999998</v>
      </c>
      <c r="P212" s="1">
        <v>5.6599999999999998E-2</v>
      </c>
      <c r="Q212" s="1">
        <v>0.88</v>
      </c>
      <c r="R212" s="1">
        <v>1.1599999999999999</v>
      </c>
      <c r="S212" s="1">
        <v>1.31</v>
      </c>
      <c r="T212" s="37">
        <v>1.1166666666666667</v>
      </c>
      <c r="U212" s="1">
        <v>0.63</v>
      </c>
      <c r="V212">
        <v>3</v>
      </c>
      <c r="W212">
        <v>1.4999999999999999E-2</v>
      </c>
      <c r="X212">
        <v>0</v>
      </c>
      <c r="Y212">
        <v>0</v>
      </c>
      <c r="Z212">
        <v>7.0000000000000001E-3</v>
      </c>
      <c r="AB212" s="1">
        <v>1</v>
      </c>
      <c r="AC212" s="1">
        <f t="shared" si="39"/>
        <v>6.3689999999999998</v>
      </c>
      <c r="AD212" s="1">
        <f t="shared" si="40"/>
        <v>5.6599999999999998E-2</v>
      </c>
      <c r="AE212" s="51">
        <f t="shared" si="41"/>
        <v>0.63</v>
      </c>
      <c r="AF212" s="1">
        <f t="shared" si="42"/>
        <v>112.52650176678445</v>
      </c>
      <c r="AG212" s="1">
        <f t="shared" si="43"/>
        <v>9.0029831998743926E-2</v>
      </c>
      <c r="AH212" s="1">
        <f t="shared" si="44"/>
        <v>0.70350000000000001</v>
      </c>
      <c r="AI212" s="51">
        <f t="shared" si="45"/>
        <v>0.57340000000000002</v>
      </c>
    </row>
    <row r="213" spans="1:35" x14ac:dyDescent="0.25">
      <c r="A213" s="33">
        <v>42805</v>
      </c>
      <c r="B213" s="2" t="s">
        <v>94</v>
      </c>
      <c r="C213" s="9" t="s">
        <v>126</v>
      </c>
      <c r="D213" s="18" t="s">
        <v>66</v>
      </c>
      <c r="E213" s="25">
        <v>315</v>
      </c>
      <c r="F213" s="34" t="s">
        <v>8</v>
      </c>
      <c r="G213" s="9">
        <v>0</v>
      </c>
      <c r="H213" s="9"/>
      <c r="I213" s="9"/>
      <c r="J213" s="9"/>
      <c r="K213" s="9">
        <v>3</v>
      </c>
      <c r="L213" s="9">
        <v>8.5</v>
      </c>
      <c r="M213" t="s">
        <v>77</v>
      </c>
      <c r="N213" t="s">
        <v>76</v>
      </c>
      <c r="O213" s="1">
        <v>9.1679999999999993</v>
      </c>
      <c r="P213" s="1">
        <v>6.7599999999999993E-2</v>
      </c>
      <c r="Q213" s="1">
        <v>0.74</v>
      </c>
      <c r="R213" s="1">
        <v>0.87</v>
      </c>
      <c r="S213" s="1">
        <v>1</v>
      </c>
      <c r="T213" s="37">
        <v>0.87</v>
      </c>
      <c r="U213" s="1">
        <v>0.72</v>
      </c>
      <c r="V213">
        <v>3</v>
      </c>
      <c r="W213">
        <v>0.46100000000000002</v>
      </c>
      <c r="X213">
        <v>0.29899999999999999</v>
      </c>
      <c r="Y213">
        <v>1.579</v>
      </c>
      <c r="Z213">
        <v>0.76</v>
      </c>
      <c r="AB213" s="1">
        <v>1</v>
      </c>
      <c r="AC213" s="1">
        <f t="shared" si="39"/>
        <v>9.1679999999999993</v>
      </c>
      <c r="AD213" s="1">
        <f t="shared" si="40"/>
        <v>6.7599999999999993E-2</v>
      </c>
      <c r="AE213" s="51">
        <f t="shared" si="41"/>
        <v>0.72</v>
      </c>
      <c r="AF213" s="1">
        <f t="shared" si="42"/>
        <v>135.62130177514794</v>
      </c>
      <c r="AG213" s="1">
        <f t="shared" si="43"/>
        <v>7.1160558464223395E-2</v>
      </c>
      <c r="AH213" s="1">
        <f t="shared" si="44"/>
        <v>0.62639999999999996</v>
      </c>
      <c r="AI213" s="51">
        <f t="shared" si="45"/>
        <v>0.65239999999999998</v>
      </c>
    </row>
    <row r="214" spans="1:35" x14ac:dyDescent="0.25">
      <c r="A214" s="33">
        <v>42805</v>
      </c>
      <c r="B214" s="2" t="s">
        <v>94</v>
      </c>
      <c r="C214" s="9" t="s">
        <v>126</v>
      </c>
      <c r="D214" s="18" t="s">
        <v>66</v>
      </c>
      <c r="E214" s="25">
        <v>316</v>
      </c>
      <c r="F214" s="34" t="s">
        <v>6</v>
      </c>
      <c r="G214" s="9">
        <v>0</v>
      </c>
      <c r="H214" s="9"/>
      <c r="I214" s="9"/>
      <c r="J214" s="9"/>
      <c r="K214" s="9">
        <v>13</v>
      </c>
      <c r="L214" s="9">
        <v>14.5</v>
      </c>
      <c r="M214" t="s">
        <v>77</v>
      </c>
      <c r="N214" t="s">
        <v>76</v>
      </c>
      <c r="O214" s="1">
        <v>4.2690000000000001</v>
      </c>
      <c r="P214" s="1">
        <v>3.7600000000000001E-2</v>
      </c>
      <c r="Q214" s="1">
        <v>0.59</v>
      </c>
      <c r="R214" s="1">
        <v>0.94</v>
      </c>
      <c r="S214" s="1">
        <v>0.94</v>
      </c>
      <c r="T214" s="37">
        <v>0.82333333333333325</v>
      </c>
      <c r="U214" s="1">
        <v>0.35</v>
      </c>
      <c r="AB214" s="1">
        <v>1</v>
      </c>
      <c r="AC214" s="1">
        <f t="shared" si="39"/>
        <v>4.2690000000000001</v>
      </c>
      <c r="AD214" s="1">
        <f t="shared" si="40"/>
        <v>3.7600000000000001E-2</v>
      </c>
      <c r="AE214" s="51">
        <f t="shared" si="41"/>
        <v>0.35</v>
      </c>
      <c r="AF214" s="1">
        <f t="shared" si="42"/>
        <v>113.53723404255319</v>
      </c>
      <c r="AG214" s="1">
        <f t="shared" si="43"/>
        <v>7.3178730381822432E-2</v>
      </c>
      <c r="AH214" s="1">
        <f t="shared" si="44"/>
        <v>0.28816666666666663</v>
      </c>
      <c r="AI214" s="51">
        <f t="shared" si="45"/>
        <v>0.31239999999999996</v>
      </c>
    </row>
    <row r="215" spans="1:35" x14ac:dyDescent="0.25">
      <c r="A215" s="33">
        <v>42805</v>
      </c>
      <c r="B215" s="2" t="s">
        <v>94</v>
      </c>
      <c r="C215" s="9" t="s">
        <v>126</v>
      </c>
      <c r="D215" s="18" t="s">
        <v>66</v>
      </c>
      <c r="E215" s="25">
        <v>317</v>
      </c>
      <c r="F215" s="34" t="s">
        <v>6</v>
      </c>
      <c r="G215" s="9">
        <v>0</v>
      </c>
      <c r="H215" s="9"/>
      <c r="I215" s="9"/>
      <c r="J215" s="9">
        <v>8</v>
      </c>
      <c r="K215" s="9">
        <v>8</v>
      </c>
      <c r="L215" s="9">
        <v>11</v>
      </c>
      <c r="M215" t="s">
        <v>77</v>
      </c>
      <c r="N215" t="s">
        <v>76</v>
      </c>
      <c r="O215" s="1">
        <v>3.226</v>
      </c>
      <c r="P215" s="1">
        <v>2.9100000000000001E-2</v>
      </c>
      <c r="Q215" s="1">
        <v>0.33</v>
      </c>
      <c r="R215" s="1">
        <v>0.83</v>
      </c>
      <c r="S215" s="1">
        <v>1.05</v>
      </c>
      <c r="T215" s="37">
        <v>0.73666666666666669</v>
      </c>
      <c r="U215" s="1">
        <v>0.27</v>
      </c>
      <c r="V215">
        <v>2</v>
      </c>
      <c r="W215">
        <v>0.313</v>
      </c>
      <c r="X215">
        <v>1E-3</v>
      </c>
      <c r="Y215">
        <v>186.291</v>
      </c>
      <c r="Z215">
        <v>0.28399999999999997</v>
      </c>
      <c r="AB215" s="1">
        <v>1</v>
      </c>
      <c r="AC215" s="1">
        <f t="shared" si="39"/>
        <v>3.226</v>
      </c>
      <c r="AD215" s="1">
        <f t="shared" si="40"/>
        <v>2.9100000000000001E-2</v>
      </c>
      <c r="AE215" s="51">
        <f t="shared" si="41"/>
        <v>0.27</v>
      </c>
      <c r="AF215" s="1">
        <f t="shared" si="42"/>
        <v>110.85910652920961</v>
      </c>
      <c r="AG215" s="1">
        <f t="shared" si="43"/>
        <v>7.4674519528828268E-2</v>
      </c>
      <c r="AH215" s="1">
        <f t="shared" si="44"/>
        <v>0.19890000000000002</v>
      </c>
      <c r="AI215" s="51">
        <f t="shared" si="45"/>
        <v>0.2409</v>
      </c>
    </row>
    <row r="216" spans="1:35" x14ac:dyDescent="0.25">
      <c r="A216" s="33">
        <v>42805</v>
      </c>
      <c r="B216" s="2" t="s">
        <v>94</v>
      </c>
      <c r="C216" s="9" t="s">
        <v>126</v>
      </c>
      <c r="D216" s="18" t="s">
        <v>66</v>
      </c>
      <c r="E216" s="25">
        <v>318</v>
      </c>
      <c r="F216" s="34" t="s">
        <v>6</v>
      </c>
      <c r="G216" s="9">
        <v>0</v>
      </c>
      <c r="H216" s="9"/>
      <c r="I216" s="9"/>
      <c r="J216" s="9"/>
      <c r="K216" s="9">
        <v>7</v>
      </c>
      <c r="L216" s="9">
        <v>8.5</v>
      </c>
      <c r="M216" t="s">
        <v>77</v>
      </c>
      <c r="N216" t="s">
        <v>76</v>
      </c>
      <c r="O216" s="1">
        <v>2.2559999999999998</v>
      </c>
      <c r="P216" s="1">
        <v>1.67E-2</v>
      </c>
      <c r="Q216" s="1">
        <v>0.6</v>
      </c>
      <c r="R216" s="1">
        <v>0.78</v>
      </c>
      <c r="S216" s="1">
        <v>0.96</v>
      </c>
      <c r="T216" s="37">
        <v>0.77999999999999992</v>
      </c>
      <c r="U216" s="1">
        <v>0.17</v>
      </c>
      <c r="V216">
        <v>2</v>
      </c>
      <c r="W216">
        <v>0.61499999999999999</v>
      </c>
      <c r="X216">
        <v>0.16500000000000001</v>
      </c>
      <c r="Y216">
        <v>3.7170000000000001</v>
      </c>
      <c r="Z216">
        <v>0.78</v>
      </c>
      <c r="AB216" s="1">
        <v>1</v>
      </c>
      <c r="AC216" s="1">
        <f t="shared" si="39"/>
        <v>2.2559999999999998</v>
      </c>
      <c r="AD216" s="1">
        <f t="shared" si="40"/>
        <v>1.67E-2</v>
      </c>
      <c r="AE216" s="51">
        <f t="shared" si="41"/>
        <v>0.17</v>
      </c>
      <c r="AF216" s="1">
        <f t="shared" si="42"/>
        <v>135.08982035928142</v>
      </c>
      <c r="AG216" s="1">
        <f t="shared" si="43"/>
        <v>6.7952127659574479E-2</v>
      </c>
      <c r="AH216" s="1">
        <f t="shared" si="44"/>
        <v>0.1326</v>
      </c>
      <c r="AI216" s="51">
        <f t="shared" si="45"/>
        <v>0.15330000000000002</v>
      </c>
    </row>
    <row r="217" spans="1:35" x14ac:dyDescent="0.25">
      <c r="A217" s="33">
        <v>42805</v>
      </c>
      <c r="B217" s="2" t="s">
        <v>94</v>
      </c>
      <c r="C217" s="9" t="s">
        <v>126</v>
      </c>
      <c r="D217" s="18" t="s">
        <v>66</v>
      </c>
      <c r="E217" s="25">
        <v>319</v>
      </c>
      <c r="F217" s="34" t="s">
        <v>6</v>
      </c>
      <c r="G217" s="9">
        <v>1</v>
      </c>
      <c r="H217" s="9">
        <v>8</v>
      </c>
      <c r="I217" s="9">
        <v>1</v>
      </c>
      <c r="J217" s="9"/>
      <c r="K217" s="9">
        <v>22</v>
      </c>
      <c r="L217" s="9">
        <v>14.5</v>
      </c>
      <c r="M217" t="s">
        <v>77</v>
      </c>
      <c r="N217" t="s">
        <v>76</v>
      </c>
      <c r="O217" s="1">
        <v>4.2750000000000004</v>
      </c>
      <c r="P217" s="1">
        <v>3.6499999999999998E-2</v>
      </c>
      <c r="Q217" s="1">
        <v>0.59</v>
      </c>
      <c r="R217" s="1">
        <v>0.82</v>
      </c>
      <c r="S217" s="1">
        <v>0.99</v>
      </c>
      <c r="T217" s="37">
        <v>0.79999999999999993</v>
      </c>
      <c r="U217" s="1">
        <v>0.36</v>
      </c>
      <c r="V217">
        <v>2</v>
      </c>
      <c r="W217">
        <v>0.5</v>
      </c>
      <c r="X217">
        <v>0.30199999999999999</v>
      </c>
      <c r="Y217">
        <v>1.659</v>
      </c>
      <c r="Z217">
        <v>0.80300000000000005</v>
      </c>
      <c r="AB217" s="1">
        <v>1</v>
      </c>
      <c r="AC217" s="1">
        <f t="shared" si="39"/>
        <v>4.2750000000000004</v>
      </c>
      <c r="AD217" s="1">
        <f t="shared" si="40"/>
        <v>3.6499999999999998E-2</v>
      </c>
      <c r="AE217" s="51">
        <f t="shared" si="41"/>
        <v>0.36</v>
      </c>
      <c r="AF217" s="1">
        <f t="shared" si="42"/>
        <v>117.12328767123289</v>
      </c>
      <c r="AG217" s="1">
        <f t="shared" si="43"/>
        <v>7.567251461988303E-2</v>
      </c>
      <c r="AH217" s="1">
        <f t="shared" si="44"/>
        <v>0.28799999999999998</v>
      </c>
      <c r="AI217" s="51">
        <f t="shared" si="45"/>
        <v>0.32350000000000001</v>
      </c>
    </row>
    <row r="218" spans="1:35" x14ac:dyDescent="0.25">
      <c r="A218" s="33">
        <v>42805</v>
      </c>
      <c r="B218" s="2" t="s">
        <v>94</v>
      </c>
      <c r="C218" s="9" t="s">
        <v>126</v>
      </c>
      <c r="D218" s="18" t="s">
        <v>66</v>
      </c>
      <c r="E218" s="25">
        <v>320</v>
      </c>
      <c r="F218" s="34" t="s">
        <v>6</v>
      </c>
      <c r="G218" s="9">
        <v>0</v>
      </c>
      <c r="H218" s="9"/>
      <c r="I218" s="9"/>
      <c r="J218" s="9"/>
      <c r="K218" s="9">
        <v>11</v>
      </c>
      <c r="L218" s="9">
        <v>13</v>
      </c>
      <c r="M218" t="s">
        <v>77</v>
      </c>
      <c r="N218" t="s">
        <v>76</v>
      </c>
      <c r="O218" s="1">
        <v>3.1320000000000001</v>
      </c>
      <c r="P218" s="1">
        <v>2.6599999999999999E-2</v>
      </c>
      <c r="Q218" s="1">
        <v>0.73</v>
      </c>
      <c r="R218" s="1">
        <v>0.92</v>
      </c>
      <c r="S218" s="1">
        <v>1.07</v>
      </c>
      <c r="T218" s="37">
        <v>0.90666666666666662</v>
      </c>
      <c r="U218" s="1">
        <v>0.3</v>
      </c>
      <c r="V218">
        <v>1</v>
      </c>
      <c r="W218">
        <v>0.46700000000000003</v>
      </c>
      <c r="X218">
        <v>0.13500000000000001</v>
      </c>
      <c r="Y218">
        <v>3.452</v>
      </c>
      <c r="Z218">
        <v>0.60299999999999998</v>
      </c>
      <c r="AB218" s="1">
        <v>1</v>
      </c>
      <c r="AC218" s="1">
        <f t="shared" si="39"/>
        <v>3.1320000000000001</v>
      </c>
      <c r="AD218" s="1">
        <f t="shared" si="40"/>
        <v>2.6599999999999999E-2</v>
      </c>
      <c r="AE218" s="51">
        <f t="shared" si="41"/>
        <v>0.3</v>
      </c>
      <c r="AF218" s="1">
        <f t="shared" si="42"/>
        <v>117.74436090225565</v>
      </c>
      <c r="AG218" s="1">
        <f t="shared" si="43"/>
        <v>8.7292464878671761E-2</v>
      </c>
      <c r="AH218" s="1">
        <f t="shared" si="44"/>
        <v>0.27199999999999996</v>
      </c>
      <c r="AI218" s="51">
        <f t="shared" si="45"/>
        <v>0.27339999999999998</v>
      </c>
    </row>
    <row r="219" spans="1:35" x14ac:dyDescent="0.25">
      <c r="A219" s="33">
        <v>42805</v>
      </c>
      <c r="B219" s="2" t="s">
        <v>94</v>
      </c>
      <c r="C219" s="9" t="s">
        <v>126</v>
      </c>
      <c r="D219" s="18" t="s">
        <v>66</v>
      </c>
      <c r="E219" s="25">
        <v>321</v>
      </c>
      <c r="F219" s="34" t="s">
        <v>97</v>
      </c>
      <c r="G219" s="9">
        <v>1</v>
      </c>
      <c r="H219" s="9">
        <v>5</v>
      </c>
      <c r="I219" s="9"/>
      <c r="J219" s="9"/>
      <c r="K219" s="9">
        <v>5</v>
      </c>
      <c r="L219" s="9">
        <v>17</v>
      </c>
      <c r="M219" t="s">
        <v>77</v>
      </c>
      <c r="N219" t="s">
        <v>76</v>
      </c>
      <c r="O219" s="1">
        <v>3.9649999999999999</v>
      </c>
      <c r="P219" s="1">
        <v>2.4500000000000001E-2</v>
      </c>
      <c r="Q219" s="1">
        <v>0.33</v>
      </c>
      <c r="R219" s="1">
        <v>0.4</v>
      </c>
      <c r="S219" s="1">
        <v>0.4</v>
      </c>
      <c r="T219" s="37">
        <v>0.37666666666666665</v>
      </c>
      <c r="U219" s="1">
        <v>0.2</v>
      </c>
      <c r="V219">
        <v>1</v>
      </c>
      <c r="W219">
        <v>0.45400000000000001</v>
      </c>
      <c r="X219">
        <v>5.0000000000000001E-3</v>
      </c>
      <c r="Y219">
        <v>99.451999999999998</v>
      </c>
      <c r="Z219">
        <v>0.45800000000000002</v>
      </c>
      <c r="AB219" s="1">
        <v>1</v>
      </c>
      <c r="AC219" s="1">
        <f t="shared" si="39"/>
        <v>3.9649999999999999</v>
      </c>
      <c r="AD219" s="1">
        <f t="shared" si="40"/>
        <v>2.4500000000000001E-2</v>
      </c>
      <c r="AE219" s="51">
        <f t="shared" si="41"/>
        <v>0.2</v>
      </c>
      <c r="AF219" s="1">
        <f t="shared" si="42"/>
        <v>161.83673469387753</v>
      </c>
      <c r="AG219" s="1">
        <f t="shared" si="43"/>
        <v>4.4262295081967218E-2</v>
      </c>
      <c r="AH219" s="1">
        <f t="shared" si="44"/>
        <v>7.5333333333333335E-2</v>
      </c>
      <c r="AI219" s="51">
        <f t="shared" si="45"/>
        <v>0.17550000000000002</v>
      </c>
    </row>
    <row r="220" spans="1:35" x14ac:dyDescent="0.25">
      <c r="A220" s="33">
        <v>42805</v>
      </c>
      <c r="B220" s="2" t="s">
        <v>94</v>
      </c>
      <c r="C220" s="9" t="s">
        <v>126</v>
      </c>
      <c r="D220" s="18" t="s">
        <v>66</v>
      </c>
      <c r="E220" s="25">
        <v>322</v>
      </c>
      <c r="F220" s="34" t="s">
        <v>97</v>
      </c>
      <c r="G220" s="9">
        <v>1</v>
      </c>
      <c r="H220" s="9">
        <v>4</v>
      </c>
      <c r="I220" s="9"/>
      <c r="J220" s="9"/>
      <c r="K220" s="9">
        <v>3</v>
      </c>
      <c r="L220" s="9">
        <v>7</v>
      </c>
      <c r="M220" t="s">
        <v>77</v>
      </c>
      <c r="N220" t="s">
        <v>76</v>
      </c>
      <c r="O220" s="1">
        <v>2.294</v>
      </c>
      <c r="P220" s="1">
        <v>1.43E-2</v>
      </c>
      <c r="Q220" s="1">
        <v>0.37</v>
      </c>
      <c r="R220" s="1">
        <v>0.4</v>
      </c>
      <c r="S220" s="1">
        <v>0.39</v>
      </c>
      <c r="T220" s="37">
        <v>0.38666666666666671</v>
      </c>
      <c r="U220" s="1">
        <v>0.11</v>
      </c>
      <c r="AB220" s="1">
        <v>1</v>
      </c>
      <c r="AC220" s="1">
        <f t="shared" si="39"/>
        <v>2.294</v>
      </c>
      <c r="AD220" s="1">
        <f t="shared" si="40"/>
        <v>1.43E-2</v>
      </c>
      <c r="AE220" s="51">
        <f t="shared" si="41"/>
        <v>0.11</v>
      </c>
      <c r="AF220" s="1">
        <f t="shared" si="42"/>
        <v>160.41958041958043</v>
      </c>
      <c r="AG220" s="1">
        <f t="shared" si="43"/>
        <v>4.1717523975588491E-2</v>
      </c>
      <c r="AH220" s="1">
        <f t="shared" si="44"/>
        <v>4.253333333333334E-2</v>
      </c>
      <c r="AI220" s="51">
        <f t="shared" si="45"/>
        <v>9.5700000000000007E-2</v>
      </c>
    </row>
    <row r="221" spans="1:35" x14ac:dyDescent="0.25">
      <c r="A221" s="33">
        <v>42805</v>
      </c>
      <c r="B221" s="2" t="s">
        <v>94</v>
      </c>
      <c r="C221" s="9" t="s">
        <v>126</v>
      </c>
      <c r="D221" s="18" t="s">
        <v>66</v>
      </c>
      <c r="E221" s="25">
        <v>323</v>
      </c>
      <c r="F221" s="34" t="s">
        <v>11</v>
      </c>
      <c r="G221" s="9">
        <v>1</v>
      </c>
      <c r="H221" s="9">
        <v>2</v>
      </c>
      <c r="I221" s="9"/>
      <c r="J221" s="9"/>
      <c r="K221" s="9">
        <v>3</v>
      </c>
      <c r="L221" s="9">
        <v>11</v>
      </c>
      <c r="M221" t="s">
        <v>77</v>
      </c>
      <c r="N221" t="s">
        <v>76</v>
      </c>
      <c r="O221" s="1">
        <v>4.157</v>
      </c>
      <c r="P221" s="1">
        <v>2.1399999999999999E-2</v>
      </c>
      <c r="Q221" s="1">
        <v>0.35</v>
      </c>
      <c r="R221" s="1">
        <v>0.46</v>
      </c>
      <c r="S221" s="1">
        <v>0.46</v>
      </c>
      <c r="T221" s="37">
        <v>0.42333333333333334</v>
      </c>
      <c r="U221" s="1">
        <v>0.18</v>
      </c>
      <c r="V221">
        <v>2</v>
      </c>
      <c r="W221">
        <v>0.72399999999999998</v>
      </c>
      <c r="X221">
        <v>0.42099999999999999</v>
      </c>
      <c r="Y221">
        <v>1.7230000000000001</v>
      </c>
      <c r="Z221">
        <v>1.145</v>
      </c>
      <c r="AB221" s="1">
        <v>1</v>
      </c>
      <c r="AC221" s="1">
        <f t="shared" si="39"/>
        <v>4.157</v>
      </c>
      <c r="AD221" s="1">
        <f t="shared" si="40"/>
        <v>2.1399999999999999E-2</v>
      </c>
      <c r="AE221" s="51">
        <f t="shared" si="41"/>
        <v>0.18</v>
      </c>
      <c r="AF221" s="1">
        <f t="shared" si="42"/>
        <v>194.25233644859813</v>
      </c>
      <c r="AG221" s="1">
        <f t="shared" si="43"/>
        <v>3.8152513832090444E-2</v>
      </c>
      <c r="AH221" s="1">
        <f t="shared" si="44"/>
        <v>7.6200000000000004E-2</v>
      </c>
      <c r="AI221" s="51">
        <f t="shared" si="45"/>
        <v>0.15859999999999999</v>
      </c>
    </row>
    <row r="222" spans="1:35" x14ac:dyDescent="0.25">
      <c r="A222" s="33">
        <v>42805</v>
      </c>
      <c r="B222" s="2" t="s">
        <v>94</v>
      </c>
      <c r="C222" s="9" t="s">
        <v>126</v>
      </c>
      <c r="D222" s="18" t="s">
        <v>66</v>
      </c>
      <c r="E222" s="25">
        <v>324</v>
      </c>
      <c r="F222" s="34" t="s">
        <v>56</v>
      </c>
      <c r="G222" s="9">
        <v>0</v>
      </c>
      <c r="H222" s="9"/>
      <c r="I222" s="9"/>
      <c r="J222" s="9">
        <v>7</v>
      </c>
      <c r="K222" s="9">
        <v>6</v>
      </c>
      <c r="L222" s="9">
        <v>35</v>
      </c>
      <c r="M222" t="s">
        <v>79</v>
      </c>
      <c r="N222" t="s">
        <v>76</v>
      </c>
      <c r="O222" s="1">
        <v>62.253999999999998</v>
      </c>
      <c r="P222" s="1">
        <v>0.51749999999999996</v>
      </c>
      <c r="Q222" s="1">
        <v>0.43</v>
      </c>
      <c r="R222" s="1">
        <v>0.45</v>
      </c>
      <c r="S222" s="1">
        <v>0.56999999999999995</v>
      </c>
      <c r="T222" s="37">
        <v>0.48333333333333334</v>
      </c>
      <c r="U222" s="1">
        <v>2.99</v>
      </c>
      <c r="V222">
        <v>1</v>
      </c>
      <c r="W222">
        <v>1.1950000000000001</v>
      </c>
      <c r="X222">
        <v>0.30199999999999999</v>
      </c>
      <c r="Y222">
        <v>3.96</v>
      </c>
      <c r="Z222">
        <v>1.4970000000000001</v>
      </c>
      <c r="AB222" s="1">
        <v>1</v>
      </c>
      <c r="AC222" s="1">
        <f t="shared" si="39"/>
        <v>62.253999999999998</v>
      </c>
      <c r="AD222" s="1">
        <f t="shared" si="40"/>
        <v>0.51749999999999996</v>
      </c>
      <c r="AE222" s="51">
        <f t="shared" si="41"/>
        <v>2.99</v>
      </c>
      <c r="AF222" s="1">
        <f t="shared" si="42"/>
        <v>120.2975845410628</v>
      </c>
      <c r="AG222" s="1">
        <f t="shared" si="43"/>
        <v>3.9716323449095647E-2</v>
      </c>
      <c r="AH222" s="1">
        <f t="shared" si="44"/>
        <v>1.4451666666666667</v>
      </c>
      <c r="AI222" s="51">
        <f t="shared" si="45"/>
        <v>2.4725000000000001</v>
      </c>
    </row>
    <row r="223" spans="1:35" x14ac:dyDescent="0.25">
      <c r="A223" s="33">
        <v>42805</v>
      </c>
      <c r="B223" s="2" t="s">
        <v>94</v>
      </c>
      <c r="C223" s="9" t="s">
        <v>126</v>
      </c>
      <c r="D223" s="18" t="s">
        <v>66</v>
      </c>
      <c r="E223" s="25">
        <v>325</v>
      </c>
      <c r="F223" s="34" t="s">
        <v>13</v>
      </c>
      <c r="G223" s="9">
        <v>0</v>
      </c>
      <c r="H223" s="9"/>
      <c r="I223" s="9"/>
      <c r="J223" s="9"/>
      <c r="K223" s="9">
        <v>3</v>
      </c>
      <c r="L223" s="9">
        <v>10.5</v>
      </c>
      <c r="M223" t="s">
        <v>77</v>
      </c>
      <c r="N223" t="s">
        <v>76</v>
      </c>
      <c r="O223" s="1">
        <v>6.0250000000000004</v>
      </c>
      <c r="P223" s="1">
        <v>4.1399999999999999E-2</v>
      </c>
      <c r="Q223" s="1">
        <v>0.33</v>
      </c>
      <c r="R223" s="1">
        <v>0.39</v>
      </c>
      <c r="S223" s="1">
        <v>0.35</v>
      </c>
      <c r="T223" s="37">
        <v>0.35666666666666663</v>
      </c>
      <c r="U223" s="1">
        <v>0.22</v>
      </c>
      <c r="V223">
        <v>1</v>
      </c>
      <c r="W223">
        <v>0.83699999999999997</v>
      </c>
      <c r="X223">
        <v>0.09</v>
      </c>
      <c r="Y223">
        <v>9.3529999999999998</v>
      </c>
      <c r="Z223">
        <v>0.92700000000000005</v>
      </c>
      <c r="AB223" s="1">
        <v>1</v>
      </c>
      <c r="AC223" s="1">
        <f t="shared" si="39"/>
        <v>6.0250000000000004</v>
      </c>
      <c r="AD223" s="1">
        <f t="shared" si="40"/>
        <v>4.1399999999999999E-2</v>
      </c>
      <c r="AE223" s="51">
        <f t="shared" si="41"/>
        <v>0.22</v>
      </c>
      <c r="AF223" s="1">
        <f t="shared" si="42"/>
        <v>145.53140096618358</v>
      </c>
      <c r="AG223" s="1">
        <f t="shared" si="43"/>
        <v>2.9643153526970955E-2</v>
      </c>
      <c r="AH223" s="1">
        <f t="shared" si="44"/>
        <v>7.8466666666666657E-2</v>
      </c>
      <c r="AI223" s="51">
        <f t="shared" si="45"/>
        <v>0.17860000000000001</v>
      </c>
    </row>
    <row r="224" spans="1:35" x14ac:dyDescent="0.25">
      <c r="A224" s="33">
        <v>42805</v>
      </c>
      <c r="B224" s="2" t="s">
        <v>94</v>
      </c>
      <c r="C224" s="9" t="s">
        <v>126</v>
      </c>
      <c r="D224" s="18" t="s">
        <v>66</v>
      </c>
      <c r="E224" s="25">
        <v>326</v>
      </c>
      <c r="F224" s="34" t="s">
        <v>13</v>
      </c>
      <c r="G224" s="9">
        <v>0</v>
      </c>
      <c r="H224" s="9"/>
      <c r="I224" s="9"/>
      <c r="J224" s="9"/>
      <c r="K224" s="9">
        <v>2</v>
      </c>
      <c r="L224" s="9">
        <v>11.3</v>
      </c>
      <c r="M224" t="s">
        <v>77</v>
      </c>
      <c r="N224" t="s">
        <v>76</v>
      </c>
      <c r="O224" s="1">
        <v>3.9409999999999998</v>
      </c>
      <c r="P224" s="1">
        <v>1.9599999999999999E-2</v>
      </c>
      <c r="Q224" s="1">
        <v>0.4</v>
      </c>
      <c r="R224" s="1">
        <v>0.41</v>
      </c>
      <c r="S224" s="1">
        <v>0.36</v>
      </c>
      <c r="T224" s="37">
        <v>0.38999999999999996</v>
      </c>
      <c r="U224" s="1">
        <v>0.15</v>
      </c>
      <c r="V224">
        <v>2</v>
      </c>
      <c r="W224">
        <v>0.74199999999999999</v>
      </c>
      <c r="X224">
        <v>0.29699999999999999</v>
      </c>
      <c r="Y224">
        <v>2.613</v>
      </c>
      <c r="Z224">
        <v>1.0389999999999999</v>
      </c>
      <c r="AB224" s="1">
        <v>1</v>
      </c>
      <c r="AC224" s="1">
        <f t="shared" si="39"/>
        <v>3.9409999999999998</v>
      </c>
      <c r="AD224" s="1">
        <f t="shared" si="40"/>
        <v>1.9599999999999999E-2</v>
      </c>
      <c r="AE224" s="51">
        <f t="shared" si="41"/>
        <v>0.15</v>
      </c>
      <c r="AF224" s="1">
        <f t="shared" si="42"/>
        <v>201.07142857142858</v>
      </c>
      <c r="AG224" s="1">
        <f t="shared" si="43"/>
        <v>3.3088048718599342E-2</v>
      </c>
      <c r="AH224" s="1">
        <f t="shared" si="44"/>
        <v>5.849999999999999E-2</v>
      </c>
      <c r="AI224" s="51">
        <f t="shared" si="45"/>
        <v>0.13039999999999999</v>
      </c>
    </row>
    <row r="225" spans="1:35" x14ac:dyDescent="0.25">
      <c r="A225" s="33">
        <v>42805</v>
      </c>
      <c r="B225" s="2" t="s">
        <v>94</v>
      </c>
      <c r="C225" s="9" t="s">
        <v>126</v>
      </c>
      <c r="D225" s="18" t="s">
        <v>9</v>
      </c>
      <c r="E225" s="25">
        <v>327</v>
      </c>
      <c r="F225" s="34" t="s">
        <v>6</v>
      </c>
      <c r="G225" s="9">
        <v>0</v>
      </c>
      <c r="H225" s="9"/>
      <c r="I225" s="9"/>
      <c r="J225" s="9"/>
      <c r="K225" s="9">
        <v>4</v>
      </c>
      <c r="L225" s="9">
        <v>10</v>
      </c>
      <c r="M225" t="s">
        <v>77</v>
      </c>
      <c r="N225" t="s">
        <v>76</v>
      </c>
      <c r="O225" s="1">
        <v>2.2869999999999999</v>
      </c>
      <c r="P225" s="1">
        <v>2.2100000000000002E-2</v>
      </c>
      <c r="Q225" s="1">
        <v>0.63</v>
      </c>
      <c r="R225" s="1">
        <v>1.3</v>
      </c>
      <c r="S225" s="1">
        <v>1.07</v>
      </c>
      <c r="T225" s="37">
        <v>1</v>
      </c>
      <c r="U225" s="1">
        <v>0.19</v>
      </c>
      <c r="V225">
        <v>3</v>
      </c>
      <c r="W225">
        <v>0.32300000000000001</v>
      </c>
      <c r="X225">
        <v>0.32200000000000001</v>
      </c>
      <c r="Y225">
        <v>1.0189999999999999</v>
      </c>
      <c r="Z225">
        <v>0.64400000000000002</v>
      </c>
      <c r="AB225" s="1">
        <v>1</v>
      </c>
      <c r="AC225" s="1">
        <f t="shared" si="39"/>
        <v>2.2869999999999999</v>
      </c>
      <c r="AD225" s="1">
        <f t="shared" si="40"/>
        <v>2.2100000000000002E-2</v>
      </c>
      <c r="AE225" s="51">
        <f t="shared" si="41"/>
        <v>0.19</v>
      </c>
      <c r="AF225" s="1">
        <f t="shared" si="42"/>
        <v>103.4841628959276</v>
      </c>
      <c r="AG225" s="1">
        <f t="shared" si="43"/>
        <v>7.341495408832531E-2</v>
      </c>
      <c r="AH225" s="1">
        <f t="shared" si="44"/>
        <v>0.19</v>
      </c>
      <c r="AI225" s="51">
        <f t="shared" si="45"/>
        <v>0.16789999999999999</v>
      </c>
    </row>
    <row r="226" spans="1:35" x14ac:dyDescent="0.25">
      <c r="A226" s="33">
        <v>42805</v>
      </c>
      <c r="B226" s="2" t="s">
        <v>94</v>
      </c>
      <c r="C226" s="9" t="s">
        <v>126</v>
      </c>
      <c r="D226" s="18" t="s">
        <v>9</v>
      </c>
      <c r="E226" s="25">
        <v>329</v>
      </c>
      <c r="F226" s="34" t="s">
        <v>6</v>
      </c>
      <c r="G226" s="9">
        <v>1</v>
      </c>
      <c r="H226" s="9">
        <v>2</v>
      </c>
      <c r="I226" s="9"/>
      <c r="K226" s="9">
        <v>5</v>
      </c>
      <c r="L226" s="9">
        <v>7</v>
      </c>
      <c r="M226" t="s">
        <v>77</v>
      </c>
      <c r="N226" t="s">
        <v>76</v>
      </c>
      <c r="O226" s="1">
        <v>1.5249999999999999</v>
      </c>
      <c r="P226" s="1">
        <v>1.55E-2</v>
      </c>
      <c r="Q226" s="1">
        <v>0.67</v>
      </c>
      <c r="R226" s="1">
        <v>0.94</v>
      </c>
      <c r="S226" s="1">
        <v>0.94</v>
      </c>
      <c r="T226" s="37">
        <v>0.85</v>
      </c>
      <c r="U226" s="1">
        <v>0.12</v>
      </c>
      <c r="V226">
        <v>1</v>
      </c>
      <c r="W226">
        <v>0.26100000000000001</v>
      </c>
      <c r="X226">
        <v>3.1E-2</v>
      </c>
      <c r="Y226">
        <v>8.3770000000000007</v>
      </c>
      <c r="Z226">
        <v>0.29199999999999998</v>
      </c>
      <c r="AB226" s="1">
        <v>1</v>
      </c>
      <c r="AC226" s="1">
        <f t="shared" si="39"/>
        <v>1.5249999999999999</v>
      </c>
      <c r="AD226" s="1">
        <f t="shared" si="40"/>
        <v>1.55E-2</v>
      </c>
      <c r="AE226" s="51">
        <f t="shared" si="41"/>
        <v>0.12</v>
      </c>
      <c r="AF226" s="1">
        <f t="shared" si="42"/>
        <v>98.387096774193537</v>
      </c>
      <c r="AG226" s="1">
        <f t="shared" si="43"/>
        <v>6.8524590163934432E-2</v>
      </c>
      <c r="AH226" s="1">
        <f t="shared" si="44"/>
        <v>0.10199999999999999</v>
      </c>
      <c r="AI226" s="51">
        <f t="shared" si="45"/>
        <v>0.1045</v>
      </c>
    </row>
    <row r="227" spans="1:35" x14ac:dyDescent="0.25">
      <c r="A227" s="33">
        <v>42805</v>
      </c>
      <c r="B227" s="2" t="s">
        <v>94</v>
      </c>
      <c r="C227" s="9" t="s">
        <v>126</v>
      </c>
      <c r="D227" s="18" t="s">
        <v>9</v>
      </c>
      <c r="E227" s="25">
        <v>330</v>
      </c>
      <c r="F227" s="34" t="s">
        <v>6</v>
      </c>
      <c r="G227" s="9">
        <v>1</v>
      </c>
      <c r="H227" s="9">
        <v>3</v>
      </c>
      <c r="I227" s="9"/>
      <c r="K227" s="9">
        <v>9</v>
      </c>
      <c r="L227" s="9">
        <v>9</v>
      </c>
      <c r="M227" t="s">
        <v>77</v>
      </c>
      <c r="N227" t="s">
        <v>76</v>
      </c>
      <c r="O227" s="1">
        <v>2.0230000000000001</v>
      </c>
      <c r="P227" s="1">
        <v>1.4999999999999999E-2</v>
      </c>
      <c r="Q227" s="1">
        <v>0.71</v>
      </c>
      <c r="R227" s="1">
        <v>0.7</v>
      </c>
      <c r="S227" s="1">
        <v>0.93</v>
      </c>
      <c r="T227" s="37">
        <v>0.77999999999999992</v>
      </c>
      <c r="U227" s="1">
        <v>0.14000000000000001</v>
      </c>
      <c r="V227">
        <v>1</v>
      </c>
      <c r="W227">
        <v>0.36399999999999999</v>
      </c>
      <c r="X227">
        <v>4.9000000000000002E-2</v>
      </c>
      <c r="Y227">
        <v>7.4790000000000001</v>
      </c>
      <c r="Z227">
        <v>0.41299999999999998</v>
      </c>
      <c r="AB227" s="1">
        <v>1</v>
      </c>
      <c r="AC227" s="1">
        <f t="shared" si="39"/>
        <v>2.0230000000000001</v>
      </c>
      <c r="AD227" s="1">
        <f t="shared" si="40"/>
        <v>1.4999999999999999E-2</v>
      </c>
      <c r="AE227" s="51">
        <f t="shared" si="41"/>
        <v>0.14000000000000001</v>
      </c>
      <c r="AF227" s="1">
        <f t="shared" si="42"/>
        <v>134.86666666666667</v>
      </c>
      <c r="AG227" s="1">
        <f t="shared" si="43"/>
        <v>6.1789421651013345E-2</v>
      </c>
      <c r="AH227" s="1">
        <f t="shared" si="44"/>
        <v>0.10920000000000001</v>
      </c>
      <c r="AI227" s="51">
        <f t="shared" si="45"/>
        <v>0.125</v>
      </c>
    </row>
    <row r="228" spans="1:35" x14ac:dyDescent="0.25">
      <c r="A228" s="33">
        <v>42805</v>
      </c>
      <c r="B228" s="2" t="s">
        <v>94</v>
      </c>
      <c r="C228" s="9" t="s">
        <v>126</v>
      </c>
      <c r="D228" s="18" t="s">
        <v>9</v>
      </c>
      <c r="E228" s="25">
        <v>331</v>
      </c>
      <c r="F228" s="34" t="s">
        <v>8</v>
      </c>
      <c r="G228" s="9">
        <v>0</v>
      </c>
      <c r="H228" s="9"/>
      <c r="I228" s="9"/>
      <c r="J228" s="9"/>
      <c r="K228" s="9">
        <v>2</v>
      </c>
      <c r="L228" s="9">
        <v>9.5</v>
      </c>
      <c r="M228" t="s">
        <v>77</v>
      </c>
      <c r="N228" t="s">
        <v>76</v>
      </c>
      <c r="O228" s="1">
        <v>7.3940000000000001</v>
      </c>
      <c r="P228" s="1">
        <v>9.1999999999999998E-2</v>
      </c>
      <c r="Q228" s="1">
        <v>0.68</v>
      </c>
      <c r="R228" s="1">
        <v>0.79</v>
      </c>
      <c r="S228" s="1">
        <v>0.83</v>
      </c>
      <c r="T228" s="37">
        <v>0.76666666666666672</v>
      </c>
      <c r="U228" s="1">
        <v>0.59</v>
      </c>
      <c r="V228">
        <v>3</v>
      </c>
      <c r="W228">
        <v>0.45800000000000002</v>
      </c>
      <c r="X228">
        <v>0.20100000000000001</v>
      </c>
      <c r="Y228">
        <v>2.3380000000000001</v>
      </c>
      <c r="Z228">
        <v>0.65900000000000003</v>
      </c>
      <c r="AB228" s="1">
        <v>1</v>
      </c>
      <c r="AC228" s="1">
        <f t="shared" si="39"/>
        <v>7.3940000000000001</v>
      </c>
      <c r="AD228" s="1">
        <f t="shared" si="40"/>
        <v>9.1999999999999998E-2</v>
      </c>
      <c r="AE228" s="51">
        <f t="shared" si="41"/>
        <v>0.59</v>
      </c>
      <c r="AF228" s="1">
        <f t="shared" si="42"/>
        <v>80.369565217391312</v>
      </c>
      <c r="AG228" s="1">
        <f t="shared" si="43"/>
        <v>6.7351906951582358E-2</v>
      </c>
      <c r="AH228" s="1">
        <f t="shared" si="44"/>
        <v>0.45233333333333337</v>
      </c>
      <c r="AI228" s="51">
        <f t="shared" si="45"/>
        <v>0.498</v>
      </c>
    </row>
    <row r="229" spans="1:35" x14ac:dyDescent="0.25">
      <c r="A229" s="33">
        <v>42805</v>
      </c>
      <c r="B229" s="2" t="s">
        <v>94</v>
      </c>
      <c r="C229" s="9" t="s">
        <v>126</v>
      </c>
      <c r="D229" s="18" t="s">
        <v>9</v>
      </c>
      <c r="E229" s="25">
        <v>332</v>
      </c>
      <c r="F229" s="34" t="s">
        <v>14</v>
      </c>
      <c r="G229" s="9">
        <v>0</v>
      </c>
      <c r="H229" s="9"/>
      <c r="I229" s="9"/>
      <c r="J229" s="9">
        <v>4</v>
      </c>
      <c r="K229" s="9">
        <v>1</v>
      </c>
      <c r="L229" s="9">
        <v>16</v>
      </c>
      <c r="M229" t="s">
        <v>75</v>
      </c>
      <c r="N229" t="s">
        <v>76</v>
      </c>
      <c r="O229" s="9">
        <v>6.6609999999999996</v>
      </c>
      <c r="P229" s="9"/>
      <c r="Q229" s="9">
        <v>0.6</v>
      </c>
      <c r="R229" s="9">
        <v>0.81</v>
      </c>
      <c r="S229" s="9">
        <v>0.8</v>
      </c>
      <c r="T229" s="37">
        <v>0.73666666666666669</v>
      </c>
      <c r="U229" s="9">
        <v>0.5</v>
      </c>
      <c r="V229">
        <v>1</v>
      </c>
      <c r="W229">
        <v>0.251</v>
      </c>
      <c r="X229">
        <v>1.2999999999999999E-2</v>
      </c>
      <c r="Y229">
        <v>19.271999999999998</v>
      </c>
      <c r="Z229">
        <v>0.26400000000000001</v>
      </c>
      <c r="AB229" s="1">
        <v>1</v>
      </c>
      <c r="AC229" s="1">
        <f t="shared" si="39"/>
        <v>6.6609999999999996</v>
      </c>
      <c r="AE229" s="51">
        <f t="shared" si="41"/>
        <v>0.5</v>
      </c>
      <c r="AH229" s="1">
        <f t="shared" si="44"/>
        <v>0.36833333333333335</v>
      </c>
      <c r="AI229" s="51">
        <f t="shared" si="45"/>
        <v>0.5</v>
      </c>
    </row>
    <row r="230" spans="1:35" x14ac:dyDescent="0.25">
      <c r="A230" s="33">
        <v>42805</v>
      </c>
      <c r="B230" s="2" t="s">
        <v>94</v>
      </c>
      <c r="C230" s="1" t="s">
        <v>126</v>
      </c>
      <c r="D230" s="18" t="s">
        <v>9</v>
      </c>
      <c r="E230" s="22">
        <v>333</v>
      </c>
      <c r="F230" s="34" t="s">
        <v>21</v>
      </c>
      <c r="G230" s="36">
        <v>0</v>
      </c>
      <c r="K230" s="1">
        <v>10</v>
      </c>
      <c r="L230" s="1">
        <v>5</v>
      </c>
      <c r="M230" t="s">
        <v>77</v>
      </c>
      <c r="N230" t="s">
        <v>76</v>
      </c>
      <c r="O230" s="1">
        <v>0.36699999999999999</v>
      </c>
      <c r="P230" s="1">
        <v>3.8999999999999998E-3</v>
      </c>
      <c r="Q230" s="1">
        <v>0.31</v>
      </c>
      <c r="R230" s="1">
        <v>0.3</v>
      </c>
      <c r="S230" s="1">
        <v>0.37</v>
      </c>
      <c r="T230" s="37">
        <v>0.32666666666666666</v>
      </c>
      <c r="AB230" s="1">
        <v>1</v>
      </c>
      <c r="AC230" s="1">
        <f t="shared" si="39"/>
        <v>0.36699999999999999</v>
      </c>
      <c r="AD230" s="1">
        <f t="shared" si="40"/>
        <v>3.8999999999999998E-3</v>
      </c>
      <c r="AF230" s="1">
        <f t="shared" si="42"/>
        <v>94.102564102564102</v>
      </c>
      <c r="AI230" s="51"/>
    </row>
    <row r="231" spans="1:35" x14ac:dyDescent="0.25">
      <c r="A231" s="33">
        <v>42805</v>
      </c>
      <c r="B231" s="2" t="s">
        <v>94</v>
      </c>
      <c r="C231" s="1" t="s">
        <v>126</v>
      </c>
      <c r="D231" s="18" t="s">
        <v>9</v>
      </c>
      <c r="E231" s="22">
        <v>334</v>
      </c>
      <c r="F231" s="34" t="s">
        <v>21</v>
      </c>
      <c r="G231" s="36">
        <v>0</v>
      </c>
      <c r="K231" s="1">
        <v>6</v>
      </c>
      <c r="L231" s="1">
        <v>4.5</v>
      </c>
      <c r="M231" t="s">
        <v>77</v>
      </c>
      <c r="N231" t="s">
        <v>76</v>
      </c>
      <c r="O231" s="1">
        <v>0.76400000000000001</v>
      </c>
      <c r="P231" s="1">
        <v>7.3000000000000001E-3</v>
      </c>
      <c r="Q231" s="1">
        <v>0.49</v>
      </c>
      <c r="R231" s="1">
        <v>0.67</v>
      </c>
      <c r="S231" s="1">
        <v>0.57999999999999996</v>
      </c>
      <c r="T231" s="37">
        <v>0.58000000000000007</v>
      </c>
      <c r="U231" s="1">
        <v>4.5400000000000003E-2</v>
      </c>
      <c r="V231">
        <v>2</v>
      </c>
      <c r="W231">
        <v>0.57299999999999995</v>
      </c>
      <c r="X231">
        <v>0.20899999999999999</v>
      </c>
      <c r="Y231">
        <v>2.9470000000000001</v>
      </c>
      <c r="Z231">
        <v>0.78200000000000003</v>
      </c>
      <c r="AB231" s="1">
        <v>1</v>
      </c>
      <c r="AC231" s="1">
        <f t="shared" si="39"/>
        <v>0.76400000000000001</v>
      </c>
      <c r="AD231" s="1">
        <f t="shared" si="40"/>
        <v>7.3000000000000001E-3</v>
      </c>
      <c r="AE231" s="51">
        <f t="shared" si="41"/>
        <v>4.5400000000000003E-2</v>
      </c>
      <c r="AF231" s="1">
        <f t="shared" si="42"/>
        <v>104.65753424657534</v>
      </c>
      <c r="AG231" s="1">
        <f t="shared" si="43"/>
        <v>4.9869109947643979E-2</v>
      </c>
      <c r="AH231" s="1">
        <f t="shared" si="44"/>
        <v>2.6332000000000005E-2</v>
      </c>
      <c r="AI231" s="51">
        <f t="shared" si="45"/>
        <v>3.8100000000000002E-2</v>
      </c>
    </row>
    <row r="232" spans="1:35" x14ac:dyDescent="0.25">
      <c r="A232" s="33">
        <v>42805</v>
      </c>
      <c r="B232" s="2" t="s">
        <v>94</v>
      </c>
      <c r="C232" s="1" t="s">
        <v>126</v>
      </c>
      <c r="D232" s="18" t="s">
        <v>9</v>
      </c>
      <c r="E232" s="22">
        <v>335</v>
      </c>
      <c r="F232" s="34" t="s">
        <v>21</v>
      </c>
      <c r="G232" s="36">
        <v>0</v>
      </c>
      <c r="K232" s="1">
        <v>9</v>
      </c>
      <c r="L232" s="1">
        <v>4.5</v>
      </c>
      <c r="M232" t="s">
        <v>77</v>
      </c>
      <c r="N232" t="s">
        <v>76</v>
      </c>
      <c r="O232" s="1">
        <v>0.52500000000000002</v>
      </c>
      <c r="P232" s="1">
        <v>5.3E-3</v>
      </c>
      <c r="Q232" s="1">
        <v>0.45</v>
      </c>
      <c r="R232" s="1">
        <v>0.56000000000000005</v>
      </c>
      <c r="S232" s="1">
        <v>0.46</v>
      </c>
      <c r="T232" s="37">
        <v>0.49</v>
      </c>
      <c r="U232" s="1">
        <v>3.6200000000000003E-2</v>
      </c>
      <c r="AB232" s="1">
        <v>1</v>
      </c>
      <c r="AC232" s="1">
        <f t="shared" si="39"/>
        <v>0.52500000000000002</v>
      </c>
      <c r="AD232" s="1">
        <f t="shared" si="40"/>
        <v>5.3E-3</v>
      </c>
      <c r="AE232" s="51">
        <f t="shared" si="41"/>
        <v>3.6200000000000003E-2</v>
      </c>
      <c r="AF232" s="1">
        <f t="shared" si="42"/>
        <v>99.056603773584911</v>
      </c>
      <c r="AG232" s="1">
        <f t="shared" si="43"/>
        <v>5.8857142857142865E-2</v>
      </c>
      <c r="AH232" s="1">
        <f t="shared" si="44"/>
        <v>1.7738E-2</v>
      </c>
      <c r="AI232" s="51">
        <f t="shared" si="45"/>
        <v>3.0900000000000004E-2</v>
      </c>
    </row>
    <row r="233" spans="1:35" x14ac:dyDescent="0.25">
      <c r="A233" s="33">
        <v>42805</v>
      </c>
      <c r="B233" s="2" t="s">
        <v>94</v>
      </c>
      <c r="C233" s="1" t="s">
        <v>126</v>
      </c>
      <c r="D233" s="18" t="s">
        <v>9</v>
      </c>
      <c r="E233" s="22">
        <v>336</v>
      </c>
      <c r="F233" s="34" t="s">
        <v>21</v>
      </c>
      <c r="G233" s="36">
        <v>0</v>
      </c>
      <c r="K233" s="1">
        <v>3</v>
      </c>
      <c r="L233" s="1">
        <v>3.5</v>
      </c>
      <c r="M233" t="s">
        <v>77</v>
      </c>
      <c r="N233" t="s">
        <v>76</v>
      </c>
      <c r="O233" s="1">
        <v>0.63700000000000001</v>
      </c>
      <c r="P233" s="1">
        <v>6.8999999999999999E-3</v>
      </c>
      <c r="Q233" s="1">
        <v>0.39</v>
      </c>
      <c r="R233" s="1">
        <v>0.56999999999999995</v>
      </c>
      <c r="S233" s="1">
        <v>0.44</v>
      </c>
      <c r="T233" s="37">
        <v>0.46666666666666662</v>
      </c>
      <c r="U233" s="1">
        <v>3.4500000000000003E-2</v>
      </c>
      <c r="V233">
        <v>3</v>
      </c>
      <c r="W233">
        <v>0.67700000000000005</v>
      </c>
      <c r="X233">
        <v>2.9000000000000001E-2</v>
      </c>
      <c r="Y233">
        <v>8.125</v>
      </c>
      <c r="Z233">
        <v>0.65500000000000003</v>
      </c>
      <c r="AB233" s="1">
        <v>1</v>
      </c>
      <c r="AC233" s="1">
        <f t="shared" si="39"/>
        <v>0.63700000000000001</v>
      </c>
      <c r="AD233" s="1">
        <f t="shared" si="40"/>
        <v>6.8999999999999999E-3</v>
      </c>
      <c r="AE233" s="51">
        <f t="shared" si="41"/>
        <v>3.4500000000000003E-2</v>
      </c>
      <c r="AF233" s="1">
        <f t="shared" si="42"/>
        <v>92.318840579710141</v>
      </c>
      <c r="AG233" s="1">
        <f t="shared" si="43"/>
        <v>4.3328100470957615E-2</v>
      </c>
      <c r="AH233" s="1">
        <f t="shared" si="44"/>
        <v>1.61E-2</v>
      </c>
      <c r="AI233" s="51">
        <f t="shared" si="45"/>
        <v>2.7600000000000003E-2</v>
      </c>
    </row>
    <row r="234" spans="1:35" x14ac:dyDescent="0.25">
      <c r="A234" s="33">
        <v>42805</v>
      </c>
      <c r="B234" s="2" t="s">
        <v>94</v>
      </c>
      <c r="C234" s="1" t="s">
        <v>126</v>
      </c>
      <c r="D234" s="18" t="s">
        <v>9</v>
      </c>
      <c r="E234" s="22">
        <v>337</v>
      </c>
      <c r="F234" s="34" t="s">
        <v>15</v>
      </c>
      <c r="G234" s="1">
        <v>1</v>
      </c>
      <c r="H234" s="1">
        <v>2</v>
      </c>
      <c r="K234" s="1">
        <v>10</v>
      </c>
      <c r="L234" s="1">
        <v>5.3</v>
      </c>
      <c r="M234" t="s">
        <v>77</v>
      </c>
      <c r="N234" t="s">
        <v>76</v>
      </c>
      <c r="O234" s="1">
        <v>0.442</v>
      </c>
      <c r="P234" s="1">
        <v>4.1999999999999997E-3</v>
      </c>
      <c r="Q234" s="1">
        <v>0.5</v>
      </c>
      <c r="R234" s="1">
        <v>0.6</v>
      </c>
      <c r="S234" s="1">
        <v>0.46</v>
      </c>
      <c r="T234" s="37">
        <v>0.52</v>
      </c>
      <c r="U234" s="1">
        <f>0.041</f>
        <v>4.1000000000000002E-2</v>
      </c>
      <c r="V234">
        <v>2</v>
      </c>
      <c r="W234">
        <v>0.77300000000000002</v>
      </c>
      <c r="X234">
        <v>0.40799999999999997</v>
      </c>
      <c r="Y234">
        <v>1.8979999999999999</v>
      </c>
      <c r="Z234">
        <v>1.181</v>
      </c>
      <c r="AA234" s="1" t="s">
        <v>46</v>
      </c>
      <c r="AB234" s="1">
        <v>2</v>
      </c>
      <c r="AC234" s="1">
        <f t="shared" si="39"/>
        <v>0.221</v>
      </c>
      <c r="AD234" s="1">
        <f t="shared" si="40"/>
        <v>2.0999999999999999E-3</v>
      </c>
      <c r="AE234" s="51">
        <f t="shared" si="41"/>
        <v>2.0500000000000001E-2</v>
      </c>
      <c r="AF234" s="1">
        <f t="shared" si="42"/>
        <v>105.23809523809524</v>
      </c>
      <c r="AG234" s="1">
        <f t="shared" si="43"/>
        <v>8.3257918552036195E-2</v>
      </c>
      <c r="AH234" s="1">
        <f t="shared" si="44"/>
        <v>1.0660000000000001E-2</v>
      </c>
      <c r="AI234" s="51">
        <f t="shared" si="45"/>
        <v>1.84E-2</v>
      </c>
    </row>
    <row r="235" spans="1:35" x14ac:dyDescent="0.25">
      <c r="A235" s="33">
        <v>42805</v>
      </c>
      <c r="B235" s="2" t="s">
        <v>94</v>
      </c>
      <c r="C235" s="1" t="s">
        <v>126</v>
      </c>
      <c r="D235" s="4" t="s">
        <v>7</v>
      </c>
      <c r="E235" s="23">
        <v>339</v>
      </c>
      <c r="F235" s="34" t="s">
        <v>22</v>
      </c>
      <c r="G235" s="36">
        <v>0</v>
      </c>
      <c r="K235" s="1">
        <v>3</v>
      </c>
      <c r="L235" s="1">
        <v>6</v>
      </c>
      <c r="M235" t="s">
        <v>73</v>
      </c>
      <c r="N235" t="s">
        <v>74</v>
      </c>
      <c r="O235" s="1">
        <v>6.0999999999999999E-2</v>
      </c>
      <c r="P235" s="1">
        <v>8.8000000000000005E-3</v>
      </c>
      <c r="Q235" s="1">
        <v>0.21</v>
      </c>
      <c r="R235" s="1">
        <v>0.2</v>
      </c>
      <c r="S235" s="1">
        <v>0.14000000000000001</v>
      </c>
      <c r="T235" s="37">
        <v>0.18333333333333335</v>
      </c>
      <c r="U235" s="1">
        <f>0.0401</f>
        <v>4.0099999999999997E-2</v>
      </c>
      <c r="V235">
        <v>1</v>
      </c>
      <c r="W235">
        <v>0.92</v>
      </c>
      <c r="X235">
        <v>0.20899999999999999</v>
      </c>
      <c r="Y235">
        <v>4.4029999999999996</v>
      </c>
      <c r="Z235">
        <v>1.129</v>
      </c>
      <c r="AA235" s="1" t="s">
        <v>47</v>
      </c>
      <c r="AB235" s="1">
        <v>24</v>
      </c>
      <c r="AC235" s="1">
        <f t="shared" si="39"/>
        <v>2.5416666666666665E-3</v>
      </c>
      <c r="AD235" s="1">
        <f t="shared" si="40"/>
        <v>3.6666666666666667E-4</v>
      </c>
      <c r="AE235" s="51">
        <f t="shared" si="41"/>
        <v>1.6708333333333332E-3</v>
      </c>
      <c r="AF235" s="1">
        <f t="shared" si="42"/>
        <v>6.9318181818181808</v>
      </c>
      <c r="AG235" s="1">
        <f t="shared" si="43"/>
        <v>0.51311475409836071</v>
      </c>
      <c r="AH235" s="1">
        <f t="shared" si="44"/>
        <v>3.0631944444444446E-4</v>
      </c>
      <c r="AI235" s="51">
        <f t="shared" si="45"/>
        <v>1.3041666666666666E-3</v>
      </c>
    </row>
    <row r="236" spans="1:35" x14ac:dyDescent="0.25">
      <c r="A236" s="33">
        <v>42805</v>
      </c>
      <c r="B236" s="2" t="s">
        <v>94</v>
      </c>
      <c r="C236" s="1" t="s">
        <v>126</v>
      </c>
      <c r="D236" s="4" t="s">
        <v>7</v>
      </c>
      <c r="E236" s="23">
        <v>340</v>
      </c>
      <c r="F236" s="34" t="s">
        <v>22</v>
      </c>
      <c r="G236" s="36">
        <v>0</v>
      </c>
      <c r="K236" s="1">
        <v>3</v>
      </c>
      <c r="L236" s="1">
        <v>4</v>
      </c>
      <c r="M236" t="s">
        <v>73</v>
      </c>
      <c r="N236" t="s">
        <v>74</v>
      </c>
      <c r="O236" s="1">
        <v>7.5999999999999998E-2</v>
      </c>
      <c r="P236" s="1">
        <v>2.7000000000000001E-3</v>
      </c>
      <c r="Q236" s="1">
        <v>0.28999999999999998</v>
      </c>
      <c r="R236" s="1">
        <v>0.18</v>
      </c>
      <c r="S236" s="1">
        <v>0.24</v>
      </c>
      <c r="T236" s="37">
        <v>0.23666666666666666</v>
      </c>
      <c r="U236" s="1">
        <f>0.02</f>
        <v>0.02</v>
      </c>
      <c r="V236">
        <v>1</v>
      </c>
      <c r="W236">
        <v>1.23</v>
      </c>
      <c r="X236">
        <v>0.33100000000000002</v>
      </c>
      <c r="Y236">
        <v>3.718</v>
      </c>
      <c r="Z236">
        <v>1.56</v>
      </c>
      <c r="AA236" s="1" t="s">
        <v>48</v>
      </c>
      <c r="AB236" s="1">
        <v>8</v>
      </c>
      <c r="AC236" s="1">
        <f t="shared" si="39"/>
        <v>9.4999999999999998E-3</v>
      </c>
      <c r="AD236" s="1">
        <f t="shared" si="40"/>
        <v>3.3750000000000002E-4</v>
      </c>
      <c r="AE236" s="51">
        <f t="shared" si="41"/>
        <v>2.5000000000000001E-3</v>
      </c>
      <c r="AF236" s="1">
        <f t="shared" si="42"/>
        <v>28.148148148148145</v>
      </c>
      <c r="AG236" s="1">
        <f t="shared" si="43"/>
        <v>0.22763157894736841</v>
      </c>
      <c r="AH236" s="1">
        <f t="shared" si="44"/>
        <v>5.9166666666666666E-4</v>
      </c>
      <c r="AI236" s="51">
        <f t="shared" si="45"/>
        <v>2.1624999999999999E-3</v>
      </c>
    </row>
    <row r="237" spans="1:35" x14ac:dyDescent="0.25">
      <c r="A237" s="33">
        <v>42805</v>
      </c>
      <c r="B237" s="2" t="s">
        <v>94</v>
      </c>
      <c r="C237" s="1" t="s">
        <v>126</v>
      </c>
      <c r="D237" s="4" t="s">
        <v>5</v>
      </c>
      <c r="E237" s="22">
        <v>341</v>
      </c>
      <c r="F237" s="34" t="s">
        <v>8</v>
      </c>
      <c r="G237" s="36">
        <v>0</v>
      </c>
      <c r="K237" s="1">
        <v>6</v>
      </c>
      <c r="L237" s="1">
        <v>3.5</v>
      </c>
      <c r="M237" t="s">
        <v>77</v>
      </c>
      <c r="N237" t="s">
        <v>76</v>
      </c>
      <c r="O237" s="1">
        <v>1.327</v>
      </c>
      <c r="P237" s="1">
        <v>4.7000000000000002E-3</v>
      </c>
      <c r="Q237" s="1">
        <v>0.54</v>
      </c>
      <c r="R237" s="1">
        <v>0.73</v>
      </c>
      <c r="S237" s="1">
        <v>0.71</v>
      </c>
      <c r="T237" s="37">
        <v>0.66</v>
      </c>
      <c r="U237" s="1">
        <v>7.0000000000000007E-2</v>
      </c>
      <c r="V237">
        <v>2</v>
      </c>
      <c r="W237">
        <v>0.752</v>
      </c>
      <c r="X237">
        <v>0.28100000000000003</v>
      </c>
      <c r="Y237">
        <v>2.6880000000000002</v>
      </c>
      <c r="Z237">
        <v>1.0329999999999999</v>
      </c>
      <c r="AB237" s="1">
        <v>1</v>
      </c>
      <c r="AC237" s="1">
        <f t="shared" si="39"/>
        <v>1.327</v>
      </c>
      <c r="AD237" s="1">
        <f t="shared" si="40"/>
        <v>4.7000000000000002E-3</v>
      </c>
      <c r="AE237" s="51">
        <f t="shared" si="41"/>
        <v>7.0000000000000007E-2</v>
      </c>
      <c r="AF237" s="1">
        <f t="shared" si="42"/>
        <v>282.34042553191489</v>
      </c>
      <c r="AG237" s="1">
        <f t="shared" si="43"/>
        <v>4.9208741522230606E-2</v>
      </c>
      <c r="AH237" s="1">
        <f t="shared" si="44"/>
        <v>4.6200000000000005E-2</v>
      </c>
      <c r="AI237" s="51">
        <f t="shared" si="45"/>
        <v>6.5300000000000011E-2</v>
      </c>
    </row>
    <row r="238" spans="1:35" x14ac:dyDescent="0.25">
      <c r="A238" s="33">
        <v>42805</v>
      </c>
      <c r="B238" s="2" t="s">
        <v>94</v>
      </c>
      <c r="C238" s="1" t="s">
        <v>126</v>
      </c>
      <c r="D238" s="4" t="s">
        <v>5</v>
      </c>
      <c r="E238" s="22">
        <v>342</v>
      </c>
      <c r="F238" s="34" t="s">
        <v>11</v>
      </c>
      <c r="G238" s="36">
        <v>0</v>
      </c>
      <c r="K238" s="1">
        <v>5</v>
      </c>
      <c r="L238" s="1">
        <v>3.5</v>
      </c>
      <c r="M238" t="s">
        <v>77</v>
      </c>
      <c r="N238" t="s">
        <v>76</v>
      </c>
      <c r="O238" s="1">
        <v>1.0920000000000001</v>
      </c>
      <c r="Q238" s="1">
        <v>0.28999999999999998</v>
      </c>
      <c r="R238" s="1">
        <v>0.42</v>
      </c>
      <c r="S238" s="1">
        <v>0.45</v>
      </c>
      <c r="T238" s="37">
        <v>0.38666666666666666</v>
      </c>
      <c r="U238" s="1">
        <v>0.03</v>
      </c>
      <c r="V238">
        <v>3</v>
      </c>
      <c r="W238">
        <v>0.47499999999999998</v>
      </c>
      <c r="X238">
        <v>1.4999999999999999E-2</v>
      </c>
      <c r="Y238">
        <v>11.590999999999999</v>
      </c>
      <c r="Z238">
        <v>0.46100000000000002</v>
      </c>
      <c r="AB238" s="1">
        <v>1</v>
      </c>
      <c r="AC238" s="1">
        <f t="shared" si="39"/>
        <v>1.0920000000000001</v>
      </c>
      <c r="AE238" s="51">
        <f t="shared" si="41"/>
        <v>0.03</v>
      </c>
      <c r="AH238" s="1">
        <f t="shared" si="44"/>
        <v>1.1599999999999999E-2</v>
      </c>
      <c r="AI238" s="51">
        <f t="shared" si="45"/>
        <v>0.03</v>
      </c>
    </row>
    <row r="239" spans="1:35" x14ac:dyDescent="0.25">
      <c r="A239" s="33">
        <v>42805</v>
      </c>
      <c r="B239" s="2" t="s">
        <v>94</v>
      </c>
      <c r="C239" s="1" t="s">
        <v>126</v>
      </c>
      <c r="D239" s="4" t="s">
        <v>5</v>
      </c>
      <c r="E239" s="22">
        <v>343</v>
      </c>
      <c r="F239" s="34" t="s">
        <v>11</v>
      </c>
      <c r="G239" s="36">
        <v>0</v>
      </c>
      <c r="K239" s="1">
        <v>6</v>
      </c>
      <c r="L239" s="1">
        <v>4</v>
      </c>
      <c r="M239" t="s">
        <v>77</v>
      </c>
      <c r="N239" t="s">
        <v>76</v>
      </c>
      <c r="O239" s="1">
        <v>1.635</v>
      </c>
      <c r="P239" s="1">
        <v>4.3E-3</v>
      </c>
      <c r="Q239" s="1">
        <v>0.26</v>
      </c>
      <c r="R239" s="1">
        <v>0.34</v>
      </c>
      <c r="S239" s="1">
        <v>0.36</v>
      </c>
      <c r="T239" s="37">
        <v>0.32</v>
      </c>
      <c r="U239" s="1">
        <v>0.04</v>
      </c>
      <c r="V239">
        <v>1</v>
      </c>
      <c r="W239">
        <v>0.47199999999999998</v>
      </c>
      <c r="X239">
        <v>0.11</v>
      </c>
      <c r="Y239">
        <v>4.2990000000000004</v>
      </c>
      <c r="Z239">
        <v>0.58199999999999996</v>
      </c>
      <c r="AB239" s="1">
        <v>1</v>
      </c>
      <c r="AC239" s="1">
        <f t="shared" si="39"/>
        <v>1.635</v>
      </c>
      <c r="AD239" s="1">
        <f t="shared" si="40"/>
        <v>4.3E-3</v>
      </c>
      <c r="AE239" s="51">
        <f t="shared" si="41"/>
        <v>0.04</v>
      </c>
      <c r="AF239" s="1">
        <f t="shared" si="42"/>
        <v>380.23255813953489</v>
      </c>
      <c r="AG239" s="1">
        <f t="shared" si="43"/>
        <v>2.1834862385321101E-2</v>
      </c>
      <c r="AH239" s="1">
        <f t="shared" si="44"/>
        <v>1.2800000000000001E-2</v>
      </c>
      <c r="AI239" s="51">
        <f t="shared" si="45"/>
        <v>3.5700000000000003E-2</v>
      </c>
    </row>
    <row r="240" spans="1:35" x14ac:dyDescent="0.25">
      <c r="A240" s="33">
        <v>42805</v>
      </c>
      <c r="B240" s="2" t="s">
        <v>94</v>
      </c>
      <c r="C240" s="1" t="s">
        <v>126</v>
      </c>
      <c r="D240" s="4" t="s">
        <v>5</v>
      </c>
      <c r="E240" s="22">
        <v>344</v>
      </c>
      <c r="F240" s="34" t="s">
        <v>11</v>
      </c>
      <c r="G240" s="36">
        <v>0</v>
      </c>
      <c r="K240" s="1">
        <v>2</v>
      </c>
      <c r="L240" s="1">
        <v>5.5</v>
      </c>
      <c r="M240" t="s">
        <v>77</v>
      </c>
      <c r="N240" t="s">
        <v>76</v>
      </c>
      <c r="O240" s="1">
        <v>1.917</v>
      </c>
      <c r="P240" s="1">
        <v>5.4000000000000003E-3</v>
      </c>
      <c r="Q240" s="1">
        <v>0.36</v>
      </c>
      <c r="R240" s="1">
        <v>0.45</v>
      </c>
      <c r="S240" s="1">
        <v>0.54</v>
      </c>
      <c r="T240" s="37">
        <v>0.45</v>
      </c>
      <c r="U240" s="1">
        <v>0.08</v>
      </c>
      <c r="AB240" s="1">
        <v>1</v>
      </c>
      <c r="AC240" s="1">
        <f t="shared" si="39"/>
        <v>1.917</v>
      </c>
      <c r="AD240" s="1">
        <f t="shared" si="40"/>
        <v>5.4000000000000003E-3</v>
      </c>
      <c r="AE240" s="51">
        <f t="shared" si="41"/>
        <v>0.08</v>
      </c>
      <c r="AF240" s="1">
        <f t="shared" si="42"/>
        <v>355</v>
      </c>
      <c r="AG240" s="1">
        <f t="shared" si="43"/>
        <v>3.8914971309337507E-2</v>
      </c>
      <c r="AH240" s="1">
        <f t="shared" si="44"/>
        <v>3.6000000000000004E-2</v>
      </c>
      <c r="AI240" s="51">
        <f t="shared" si="45"/>
        <v>7.46E-2</v>
      </c>
    </row>
    <row r="241" spans="1:35" x14ac:dyDescent="0.25">
      <c r="A241" s="33">
        <v>42805</v>
      </c>
      <c r="B241" s="2" t="s">
        <v>94</v>
      </c>
      <c r="C241" s="1" t="s">
        <v>126</v>
      </c>
      <c r="D241" s="4" t="s">
        <v>5</v>
      </c>
      <c r="E241" s="22">
        <v>345</v>
      </c>
      <c r="F241" s="34" t="s">
        <v>8</v>
      </c>
      <c r="G241" s="36">
        <v>0</v>
      </c>
      <c r="K241" s="1">
        <v>5</v>
      </c>
      <c r="L241" s="1">
        <v>4.5</v>
      </c>
      <c r="M241" t="s">
        <v>77</v>
      </c>
      <c r="N241" t="s">
        <v>76</v>
      </c>
      <c r="O241" s="1">
        <v>2.3010000000000002</v>
      </c>
      <c r="P241" s="1">
        <v>1.0800000000000001E-2</v>
      </c>
      <c r="Q241" s="1">
        <v>0.5</v>
      </c>
      <c r="R241" s="1">
        <v>0.65</v>
      </c>
      <c r="S241" s="1">
        <v>0.74</v>
      </c>
      <c r="T241" s="37">
        <v>0.63</v>
      </c>
      <c r="U241" s="1">
        <v>0.12</v>
      </c>
      <c r="V241">
        <v>1</v>
      </c>
      <c r="W241">
        <v>0.16200000000000001</v>
      </c>
      <c r="X241">
        <v>5.7000000000000002E-2</v>
      </c>
      <c r="Y241">
        <v>2.8359999999999999</v>
      </c>
      <c r="Z241">
        <v>0.219</v>
      </c>
      <c r="AB241" s="1">
        <v>1</v>
      </c>
      <c r="AC241" s="1">
        <f t="shared" si="39"/>
        <v>2.3010000000000002</v>
      </c>
      <c r="AD241" s="1">
        <f t="shared" si="40"/>
        <v>1.0800000000000001E-2</v>
      </c>
      <c r="AE241" s="51">
        <f t="shared" si="41"/>
        <v>0.12</v>
      </c>
      <c r="AF241" s="1">
        <f t="shared" si="42"/>
        <v>213.05555555555557</v>
      </c>
      <c r="AG241" s="1">
        <f t="shared" si="43"/>
        <v>4.7457627118644062E-2</v>
      </c>
      <c r="AH241" s="1">
        <f t="shared" si="44"/>
        <v>7.5600000000000001E-2</v>
      </c>
      <c r="AI241" s="51">
        <f t="shared" si="45"/>
        <v>0.10919999999999999</v>
      </c>
    </row>
    <row r="242" spans="1:35" x14ac:dyDescent="0.25">
      <c r="A242" s="33">
        <v>42805</v>
      </c>
      <c r="B242" s="2" t="s">
        <v>94</v>
      </c>
      <c r="C242" s="1" t="s">
        <v>126</v>
      </c>
      <c r="D242" s="4" t="s">
        <v>5</v>
      </c>
      <c r="E242" s="22">
        <v>346</v>
      </c>
      <c r="F242" s="34" t="s">
        <v>11</v>
      </c>
      <c r="G242" s="1">
        <v>1</v>
      </c>
      <c r="H242" s="1">
        <v>2</v>
      </c>
      <c r="K242" s="1">
        <v>4</v>
      </c>
      <c r="L242" s="1">
        <v>5</v>
      </c>
      <c r="M242" t="s">
        <v>77</v>
      </c>
      <c r="N242" t="s">
        <v>76</v>
      </c>
      <c r="O242" s="1">
        <v>1.714</v>
      </c>
      <c r="P242" s="1">
        <v>6.1000000000000004E-3</v>
      </c>
      <c r="Q242" s="1">
        <v>0.24</v>
      </c>
      <c r="R242" s="1">
        <v>0.32</v>
      </c>
      <c r="S242" s="1">
        <v>0.35</v>
      </c>
      <c r="T242" s="37">
        <v>0.30333333333333334</v>
      </c>
      <c r="U242" s="1">
        <v>0.05</v>
      </c>
      <c r="V242">
        <v>3</v>
      </c>
      <c r="W242">
        <v>0.62</v>
      </c>
      <c r="X242">
        <v>0.105</v>
      </c>
      <c r="Y242">
        <v>8.3209999999999997</v>
      </c>
      <c r="Z242">
        <v>0.72599999999999998</v>
      </c>
      <c r="AB242" s="1">
        <v>1</v>
      </c>
      <c r="AC242" s="1">
        <f t="shared" si="39"/>
        <v>1.714</v>
      </c>
      <c r="AD242" s="1">
        <f t="shared" si="40"/>
        <v>6.1000000000000004E-3</v>
      </c>
      <c r="AE242" s="51">
        <f t="shared" si="41"/>
        <v>0.05</v>
      </c>
      <c r="AF242" s="1">
        <f t="shared" si="42"/>
        <v>280.98360655737702</v>
      </c>
      <c r="AG242" s="1">
        <f t="shared" si="43"/>
        <v>2.561260210035006E-2</v>
      </c>
      <c r="AH242" s="1">
        <f t="shared" si="44"/>
        <v>1.5166666666666669E-2</v>
      </c>
      <c r="AI242" s="51">
        <f t="shared" si="45"/>
        <v>4.3900000000000002E-2</v>
      </c>
    </row>
    <row r="243" spans="1:35" x14ac:dyDescent="0.25">
      <c r="A243" s="33">
        <v>42805</v>
      </c>
      <c r="B243" s="2" t="s">
        <v>94</v>
      </c>
      <c r="C243" s="1" t="s">
        <v>126</v>
      </c>
      <c r="D243" s="4" t="s">
        <v>5</v>
      </c>
      <c r="E243" s="22">
        <v>347</v>
      </c>
      <c r="F243" s="34" t="s">
        <v>51</v>
      </c>
      <c r="G243" s="1">
        <v>1</v>
      </c>
      <c r="H243" s="1">
        <v>1</v>
      </c>
      <c r="K243" s="1">
        <v>4</v>
      </c>
      <c r="L243" s="1">
        <v>3.2</v>
      </c>
      <c r="M243" t="s">
        <v>77</v>
      </c>
      <c r="N243" t="s">
        <v>76</v>
      </c>
      <c r="O243" s="1">
        <v>0.96699999999999997</v>
      </c>
      <c r="P243" s="1">
        <v>3.8999999999999998E-3</v>
      </c>
      <c r="Q243" s="1">
        <v>0.39</v>
      </c>
      <c r="R243" s="1">
        <v>0.51</v>
      </c>
      <c r="S243" s="1">
        <v>0.55000000000000004</v>
      </c>
      <c r="T243" s="37">
        <v>0.48333333333333339</v>
      </c>
      <c r="U243" s="1">
        <v>0.04</v>
      </c>
      <c r="V243">
        <v>3</v>
      </c>
      <c r="W243">
        <v>0.55300000000000005</v>
      </c>
      <c r="X243">
        <v>0.33</v>
      </c>
      <c r="Y243">
        <v>1.6859999999999999</v>
      </c>
      <c r="Z243">
        <v>0.88300000000000001</v>
      </c>
      <c r="AB243" s="1">
        <v>1</v>
      </c>
      <c r="AC243" s="1">
        <f t="shared" si="39"/>
        <v>0.96699999999999997</v>
      </c>
      <c r="AD243" s="1">
        <f t="shared" si="40"/>
        <v>3.8999999999999998E-3</v>
      </c>
      <c r="AE243" s="51">
        <f t="shared" si="41"/>
        <v>0.04</v>
      </c>
      <c r="AF243" s="1">
        <f t="shared" si="42"/>
        <v>247.94871794871796</v>
      </c>
      <c r="AG243" s="1">
        <f t="shared" si="43"/>
        <v>3.7331954498448811E-2</v>
      </c>
      <c r="AH243" s="1">
        <f t="shared" si="44"/>
        <v>1.9333333333333338E-2</v>
      </c>
      <c r="AI243" s="51">
        <f t="shared" si="45"/>
        <v>3.61E-2</v>
      </c>
    </row>
    <row r="244" spans="1:35" x14ac:dyDescent="0.25">
      <c r="A244" s="33">
        <v>42805</v>
      </c>
      <c r="B244" s="2" t="s">
        <v>94</v>
      </c>
      <c r="C244" s="1" t="s">
        <v>125</v>
      </c>
      <c r="D244" s="4" t="s">
        <v>7</v>
      </c>
      <c r="E244" s="22">
        <v>349</v>
      </c>
      <c r="F244" s="34" t="s">
        <v>12</v>
      </c>
      <c r="G244" s="36">
        <v>0</v>
      </c>
      <c r="K244" s="1">
        <v>1</v>
      </c>
      <c r="L244" s="1">
        <v>6.5</v>
      </c>
      <c r="M244" t="s">
        <v>73</v>
      </c>
      <c r="N244" t="s">
        <v>74</v>
      </c>
      <c r="O244" s="1">
        <v>1.3759999999999999</v>
      </c>
      <c r="P244" s="1">
        <v>1.2699999999999999E-2</v>
      </c>
      <c r="Q244" s="1">
        <v>0.69</v>
      </c>
      <c r="R244" s="1">
        <v>0.77</v>
      </c>
      <c r="S244" s="1">
        <v>0.86</v>
      </c>
      <c r="T244" s="37">
        <v>0.77333333333333332</v>
      </c>
      <c r="U244" s="1">
        <v>0.1</v>
      </c>
      <c r="V244">
        <v>1</v>
      </c>
      <c r="W244">
        <v>0.44800000000000001</v>
      </c>
      <c r="X244">
        <v>9.9000000000000005E-2</v>
      </c>
      <c r="Y244">
        <v>4.5179999999999998</v>
      </c>
      <c r="Z244">
        <v>0.54700000000000004</v>
      </c>
      <c r="AB244" s="1">
        <v>1</v>
      </c>
      <c r="AC244" s="1">
        <f t="shared" si="39"/>
        <v>1.3759999999999999</v>
      </c>
      <c r="AD244" s="1">
        <f t="shared" si="40"/>
        <v>1.2699999999999999E-2</v>
      </c>
      <c r="AE244" s="51">
        <f t="shared" si="41"/>
        <v>0.1</v>
      </c>
      <c r="AF244" s="1">
        <f t="shared" si="42"/>
        <v>108.34645669291338</v>
      </c>
      <c r="AG244" s="1">
        <f t="shared" si="43"/>
        <v>6.3444767441860478E-2</v>
      </c>
      <c r="AH244" s="1">
        <f t="shared" si="44"/>
        <v>7.7333333333333337E-2</v>
      </c>
      <c r="AI244" s="51">
        <f t="shared" si="45"/>
        <v>8.7300000000000003E-2</v>
      </c>
    </row>
    <row r="245" spans="1:35" x14ac:dyDescent="0.25">
      <c r="A245" s="33">
        <v>42805</v>
      </c>
      <c r="B245" s="2" t="s">
        <v>94</v>
      </c>
      <c r="C245" s="1" t="s">
        <v>125</v>
      </c>
      <c r="D245" s="4" t="s">
        <v>7</v>
      </c>
      <c r="E245" s="22">
        <v>350</v>
      </c>
      <c r="F245" s="34" t="s">
        <v>12</v>
      </c>
      <c r="G245" s="36">
        <v>0</v>
      </c>
      <c r="K245" s="1">
        <v>1</v>
      </c>
      <c r="L245" s="1">
        <v>7</v>
      </c>
      <c r="M245" t="s">
        <v>73</v>
      </c>
      <c r="N245" t="s">
        <v>74</v>
      </c>
      <c r="O245" s="1">
        <v>1.68</v>
      </c>
      <c r="P245" s="1">
        <v>1.5900000000000001E-2</v>
      </c>
      <c r="Q245" s="1">
        <v>0.64</v>
      </c>
      <c r="R245" s="1">
        <v>0.91</v>
      </c>
      <c r="S245" s="1">
        <v>0.83</v>
      </c>
      <c r="T245" s="37">
        <v>0.79333333333333333</v>
      </c>
      <c r="U245" s="1">
        <v>0.12</v>
      </c>
      <c r="V245">
        <v>1</v>
      </c>
      <c r="W245">
        <v>0.374</v>
      </c>
      <c r="X245">
        <v>0.13600000000000001</v>
      </c>
      <c r="Y245">
        <v>2.7480000000000002</v>
      </c>
      <c r="Z245">
        <v>0.50900000000000001</v>
      </c>
      <c r="AB245" s="1">
        <v>1</v>
      </c>
      <c r="AC245" s="1">
        <f t="shared" si="39"/>
        <v>1.68</v>
      </c>
      <c r="AD245" s="1">
        <f t="shared" si="40"/>
        <v>1.5900000000000001E-2</v>
      </c>
      <c r="AE245" s="51">
        <f t="shared" si="41"/>
        <v>0.12</v>
      </c>
      <c r="AF245" s="1">
        <f t="shared" si="42"/>
        <v>105.66037735849055</v>
      </c>
      <c r="AG245" s="1">
        <f t="shared" si="43"/>
        <v>6.1964285714285715E-2</v>
      </c>
      <c r="AH245" s="1">
        <f t="shared" si="44"/>
        <v>9.5199999999999993E-2</v>
      </c>
      <c r="AI245" s="51">
        <f t="shared" si="45"/>
        <v>0.1041</v>
      </c>
    </row>
    <row r="246" spans="1:35" x14ac:dyDescent="0.25">
      <c r="A246" s="33">
        <v>42805</v>
      </c>
      <c r="B246" s="2" t="s">
        <v>94</v>
      </c>
      <c r="C246" s="1" t="s">
        <v>125</v>
      </c>
      <c r="D246" s="4" t="s">
        <v>9</v>
      </c>
      <c r="E246" s="22">
        <v>352</v>
      </c>
      <c r="F246" s="34" t="s">
        <v>56</v>
      </c>
      <c r="G246" s="36">
        <v>0</v>
      </c>
      <c r="J246" s="1">
        <v>7</v>
      </c>
      <c r="K246" s="1">
        <v>9</v>
      </c>
      <c r="L246" s="1">
        <v>30</v>
      </c>
      <c r="M246" t="s">
        <v>79</v>
      </c>
      <c r="N246" t="s">
        <v>76</v>
      </c>
      <c r="O246" s="1">
        <v>31.308</v>
      </c>
      <c r="P246" s="1">
        <v>0.35049999999999998</v>
      </c>
      <c r="Q246" s="1">
        <v>0.45</v>
      </c>
      <c r="R246" s="1">
        <v>0.47</v>
      </c>
      <c r="S246" s="1">
        <v>0.63</v>
      </c>
      <c r="T246" s="37">
        <v>0.51666666666666661</v>
      </c>
      <c r="U246" s="1">
        <v>1.73</v>
      </c>
      <c r="V246">
        <v>2</v>
      </c>
      <c r="W246">
        <v>1.5409999999999999</v>
      </c>
      <c r="X246">
        <v>0.54300000000000004</v>
      </c>
      <c r="Y246">
        <v>2.8410000000000002</v>
      </c>
      <c r="Z246">
        <v>2.0840000000000001</v>
      </c>
      <c r="AB246" s="1">
        <v>1</v>
      </c>
      <c r="AC246" s="1">
        <f t="shared" si="39"/>
        <v>31.308</v>
      </c>
      <c r="AD246" s="1">
        <f t="shared" si="40"/>
        <v>0.35049999999999998</v>
      </c>
      <c r="AE246" s="51">
        <f t="shared" si="41"/>
        <v>1.73</v>
      </c>
      <c r="AF246" s="1">
        <f t="shared" si="42"/>
        <v>89.32382310984309</v>
      </c>
      <c r="AG246" s="1">
        <f t="shared" si="43"/>
        <v>4.4062220518717263E-2</v>
      </c>
      <c r="AH246" s="1">
        <f t="shared" si="44"/>
        <v>0.89383333333333326</v>
      </c>
      <c r="AI246" s="51">
        <f t="shared" si="45"/>
        <v>1.3794999999999999</v>
      </c>
    </row>
    <row r="247" spans="1:35" x14ac:dyDescent="0.25">
      <c r="A247" s="33">
        <v>42805</v>
      </c>
      <c r="B247" s="2" t="s">
        <v>94</v>
      </c>
      <c r="C247" s="1" t="s">
        <v>125</v>
      </c>
      <c r="D247" s="4" t="s">
        <v>9</v>
      </c>
      <c r="E247" s="22">
        <v>353</v>
      </c>
      <c r="F247" s="34" t="s">
        <v>6</v>
      </c>
      <c r="G247" s="36">
        <v>0</v>
      </c>
      <c r="K247" s="1">
        <v>6</v>
      </c>
      <c r="L247" s="1">
        <v>7</v>
      </c>
      <c r="M247" t="s">
        <v>77</v>
      </c>
      <c r="N247" t="s">
        <v>76</v>
      </c>
      <c r="O247" s="1">
        <v>1.468</v>
      </c>
      <c r="P247" s="1">
        <v>9.7000000000000003E-3</v>
      </c>
      <c r="Q247" s="1">
        <v>0.32</v>
      </c>
      <c r="R247" s="1">
        <v>0.75</v>
      </c>
      <c r="S247" s="1">
        <v>0.55000000000000004</v>
      </c>
      <c r="T247" s="37">
        <v>0.54</v>
      </c>
      <c r="U247" s="1">
        <v>0.11</v>
      </c>
      <c r="V247">
        <v>3</v>
      </c>
      <c r="W247">
        <v>0.14599999999999999</v>
      </c>
      <c r="X247">
        <v>0.18</v>
      </c>
      <c r="Y247">
        <v>0.93600000000000005</v>
      </c>
      <c r="Z247">
        <v>0.32600000000000001</v>
      </c>
      <c r="AB247" s="1">
        <v>1</v>
      </c>
      <c r="AC247" s="1">
        <f t="shared" si="39"/>
        <v>1.468</v>
      </c>
      <c r="AD247" s="1">
        <f t="shared" si="40"/>
        <v>9.7000000000000003E-3</v>
      </c>
      <c r="AE247" s="51">
        <f t="shared" si="41"/>
        <v>0.11</v>
      </c>
      <c r="AF247" s="1">
        <f t="shared" si="42"/>
        <v>151.34020618556701</v>
      </c>
      <c r="AG247" s="1">
        <f t="shared" si="43"/>
        <v>6.8324250681198906E-2</v>
      </c>
      <c r="AH247" s="1">
        <f t="shared" si="44"/>
        <v>5.9400000000000001E-2</v>
      </c>
      <c r="AI247" s="51">
        <f t="shared" si="45"/>
        <v>0.1003</v>
      </c>
    </row>
    <row r="248" spans="1:35" x14ac:dyDescent="0.25">
      <c r="A248" s="33">
        <v>42805</v>
      </c>
      <c r="B248" s="2" t="s">
        <v>94</v>
      </c>
      <c r="C248" s="1" t="s">
        <v>125</v>
      </c>
      <c r="D248" s="4" t="s">
        <v>9</v>
      </c>
      <c r="E248" s="22">
        <v>354</v>
      </c>
      <c r="F248" s="34" t="s">
        <v>11</v>
      </c>
      <c r="G248" s="36">
        <v>0</v>
      </c>
      <c r="K248" s="1">
        <v>4</v>
      </c>
      <c r="L248" s="1">
        <v>6</v>
      </c>
      <c r="M248" t="s">
        <v>77</v>
      </c>
      <c r="N248" t="s">
        <v>76</v>
      </c>
      <c r="O248" s="1">
        <v>2.0979999999999999</v>
      </c>
      <c r="P248" s="1">
        <v>6.6E-3</v>
      </c>
      <c r="Q248" s="1">
        <v>0.28999999999999998</v>
      </c>
      <c r="R248" s="1">
        <v>0.32</v>
      </c>
      <c r="S248" s="1">
        <v>0.36</v>
      </c>
      <c r="T248" s="37">
        <v>0.32333333333333331</v>
      </c>
      <c r="U248" s="1">
        <v>7.0000000000000007E-2</v>
      </c>
      <c r="V248">
        <v>3</v>
      </c>
      <c r="W248">
        <v>0.77600000000000002</v>
      </c>
      <c r="X248">
        <v>0.30299999999999999</v>
      </c>
      <c r="Y248">
        <v>2.58</v>
      </c>
      <c r="Z248">
        <v>1.08</v>
      </c>
      <c r="AB248" s="1">
        <v>1</v>
      </c>
      <c r="AC248" s="1">
        <f t="shared" si="39"/>
        <v>2.0979999999999999</v>
      </c>
      <c r="AD248" s="1">
        <f t="shared" si="40"/>
        <v>6.6E-3</v>
      </c>
      <c r="AE248" s="51">
        <f t="shared" si="41"/>
        <v>7.0000000000000007E-2</v>
      </c>
      <c r="AF248" s="1">
        <f t="shared" si="42"/>
        <v>317.87878787878788</v>
      </c>
      <c r="AG248" s="1">
        <f t="shared" si="43"/>
        <v>3.0219256434699721E-2</v>
      </c>
      <c r="AH248" s="1">
        <f t="shared" si="44"/>
        <v>2.2633333333333335E-2</v>
      </c>
      <c r="AI248" s="51">
        <f t="shared" si="45"/>
        <v>6.3400000000000012E-2</v>
      </c>
    </row>
    <row r="249" spans="1:35" x14ac:dyDescent="0.25">
      <c r="A249" s="33">
        <v>42805</v>
      </c>
      <c r="B249" s="2" t="s">
        <v>94</v>
      </c>
      <c r="C249" s="1" t="s">
        <v>125</v>
      </c>
      <c r="D249" s="4" t="s">
        <v>9</v>
      </c>
      <c r="E249" s="22">
        <v>355</v>
      </c>
      <c r="F249" s="34" t="s">
        <v>6</v>
      </c>
      <c r="G249" s="36">
        <v>0</v>
      </c>
      <c r="K249" s="1">
        <v>9</v>
      </c>
      <c r="L249" s="1">
        <v>4.5</v>
      </c>
      <c r="M249" t="s">
        <v>77</v>
      </c>
      <c r="N249" t="s">
        <v>76</v>
      </c>
      <c r="O249" s="1">
        <v>1.55</v>
      </c>
      <c r="Q249" s="1">
        <v>0.62</v>
      </c>
      <c r="R249" s="1">
        <v>0.97</v>
      </c>
      <c r="S249" s="1">
        <v>1.01</v>
      </c>
      <c r="T249" s="37">
        <v>0.86666666666666659</v>
      </c>
      <c r="U249" s="1">
        <v>0.12</v>
      </c>
      <c r="V249">
        <v>3</v>
      </c>
      <c r="W249">
        <v>0.52700000000000002</v>
      </c>
      <c r="X249">
        <v>0.21299999999999999</v>
      </c>
      <c r="Y249">
        <v>2.5539999999999998</v>
      </c>
      <c r="Z249">
        <v>0.74</v>
      </c>
      <c r="AB249" s="1">
        <v>1</v>
      </c>
      <c r="AC249" s="1">
        <f t="shared" si="39"/>
        <v>1.55</v>
      </c>
      <c r="AE249" s="51">
        <f t="shared" si="41"/>
        <v>0.12</v>
      </c>
      <c r="AH249" s="1">
        <f t="shared" si="44"/>
        <v>0.10399999999999998</v>
      </c>
      <c r="AI249" s="51">
        <f t="shared" si="45"/>
        <v>0.12</v>
      </c>
    </row>
    <row r="250" spans="1:35" x14ac:dyDescent="0.25">
      <c r="A250" s="33">
        <v>42805</v>
      </c>
      <c r="B250" s="2" t="s">
        <v>94</v>
      </c>
      <c r="C250" s="1" t="s">
        <v>125</v>
      </c>
      <c r="D250" s="4" t="s">
        <v>9</v>
      </c>
      <c r="E250" s="22">
        <v>356</v>
      </c>
      <c r="F250" s="34" t="s">
        <v>12</v>
      </c>
      <c r="G250" s="36">
        <v>0</v>
      </c>
      <c r="K250" s="1">
        <v>1</v>
      </c>
      <c r="L250" s="1">
        <v>7.5</v>
      </c>
      <c r="M250" t="s">
        <v>73</v>
      </c>
      <c r="N250" t="s">
        <v>74</v>
      </c>
      <c r="O250" s="1">
        <v>1.5469999999999999</v>
      </c>
      <c r="P250" s="1">
        <v>1.6299999999999999E-2</v>
      </c>
      <c r="Q250" s="1">
        <v>0.81</v>
      </c>
      <c r="R250" s="1">
        <v>0.8</v>
      </c>
      <c r="S250" s="1">
        <v>0.6</v>
      </c>
      <c r="T250" s="37">
        <v>0.73666666666666669</v>
      </c>
      <c r="U250" s="1">
        <v>0.11</v>
      </c>
      <c r="V250">
        <v>3</v>
      </c>
      <c r="W250">
        <v>0.59599999999999997</v>
      </c>
      <c r="X250">
        <v>0.29299999999999998</v>
      </c>
      <c r="Y250">
        <v>2.0569999999999999</v>
      </c>
      <c r="Z250">
        <v>0.88900000000000001</v>
      </c>
      <c r="AB250" s="1">
        <v>1</v>
      </c>
      <c r="AC250" s="1">
        <f t="shared" si="39"/>
        <v>1.5469999999999999</v>
      </c>
      <c r="AD250" s="1">
        <f t="shared" si="40"/>
        <v>1.6299999999999999E-2</v>
      </c>
      <c r="AE250" s="51">
        <f t="shared" si="41"/>
        <v>0.11</v>
      </c>
      <c r="AF250" s="1">
        <f t="shared" si="42"/>
        <v>94.907975460122699</v>
      </c>
      <c r="AG250" s="1">
        <f t="shared" si="43"/>
        <v>6.0568842921784105E-2</v>
      </c>
      <c r="AH250" s="1">
        <f t="shared" si="44"/>
        <v>8.1033333333333332E-2</v>
      </c>
      <c r="AI250" s="51">
        <f t="shared" si="45"/>
        <v>9.3700000000000006E-2</v>
      </c>
    </row>
    <row r="251" spans="1:35" x14ac:dyDescent="0.25">
      <c r="A251" s="33">
        <v>42805</v>
      </c>
      <c r="B251" s="2" t="s">
        <v>94</v>
      </c>
      <c r="C251" s="1" t="s">
        <v>125</v>
      </c>
      <c r="D251" s="4" t="s">
        <v>9</v>
      </c>
      <c r="E251" s="22">
        <v>357</v>
      </c>
      <c r="F251" s="34" t="s">
        <v>12</v>
      </c>
      <c r="G251" s="36">
        <v>0</v>
      </c>
      <c r="K251" s="1">
        <v>1</v>
      </c>
      <c r="L251" s="1">
        <v>10</v>
      </c>
      <c r="M251" t="s">
        <v>73</v>
      </c>
      <c r="N251" t="s">
        <v>74</v>
      </c>
      <c r="O251" s="1">
        <v>1.2130000000000001</v>
      </c>
      <c r="P251" s="1">
        <v>1.2800000000000001E-2</v>
      </c>
      <c r="Q251" s="1">
        <v>0.56000000000000005</v>
      </c>
      <c r="R251" s="1">
        <v>0.57999999999999996</v>
      </c>
      <c r="S251" s="1">
        <v>0.53</v>
      </c>
      <c r="T251" s="37">
        <v>0.55666666666666675</v>
      </c>
      <c r="U251" s="1">
        <v>7.0000000000000007E-2</v>
      </c>
      <c r="V251">
        <v>2</v>
      </c>
      <c r="W251">
        <v>0.81799999999999995</v>
      </c>
      <c r="X251">
        <v>0.35099999999999998</v>
      </c>
      <c r="Y251">
        <v>2.3719999999999999</v>
      </c>
      <c r="Z251">
        <v>1.169</v>
      </c>
      <c r="AB251" s="1">
        <v>1</v>
      </c>
      <c r="AC251" s="1">
        <f t="shared" si="39"/>
        <v>1.2130000000000001</v>
      </c>
      <c r="AD251" s="1">
        <f t="shared" si="40"/>
        <v>1.2800000000000001E-2</v>
      </c>
      <c r="AE251" s="51">
        <f t="shared" si="41"/>
        <v>7.0000000000000007E-2</v>
      </c>
      <c r="AF251" s="1">
        <f t="shared" si="42"/>
        <v>94.765625</v>
      </c>
      <c r="AG251" s="1">
        <f t="shared" si="43"/>
        <v>4.7155812036273705E-2</v>
      </c>
      <c r="AH251" s="1">
        <f t="shared" si="44"/>
        <v>3.8966666666666677E-2</v>
      </c>
      <c r="AI251" s="51">
        <f t="shared" si="45"/>
        <v>5.7200000000000008E-2</v>
      </c>
    </row>
    <row r="252" spans="1:35" x14ac:dyDescent="0.25">
      <c r="A252" s="33">
        <v>42805</v>
      </c>
      <c r="B252" s="2" t="s">
        <v>94</v>
      </c>
      <c r="C252" s="1" t="s">
        <v>125</v>
      </c>
      <c r="D252" s="4" t="s">
        <v>9</v>
      </c>
      <c r="E252" s="22">
        <v>358</v>
      </c>
      <c r="F252" s="34" t="s">
        <v>12</v>
      </c>
      <c r="G252" s="36">
        <v>0</v>
      </c>
      <c r="K252" s="1">
        <v>1</v>
      </c>
      <c r="L252" s="1">
        <v>5</v>
      </c>
      <c r="M252" t="s">
        <v>73</v>
      </c>
      <c r="N252" t="s">
        <v>74</v>
      </c>
      <c r="O252" s="1">
        <v>0.86799999999999999</v>
      </c>
      <c r="P252" s="1">
        <v>8.3000000000000001E-3</v>
      </c>
      <c r="Q252" s="1">
        <v>0.48</v>
      </c>
      <c r="R252" s="1">
        <v>0.61</v>
      </c>
      <c r="S252" s="1">
        <v>0.56000000000000005</v>
      </c>
      <c r="T252" s="37">
        <v>0.54999999999999993</v>
      </c>
      <c r="U252" s="1">
        <v>0.05</v>
      </c>
      <c r="AB252" s="1">
        <v>1</v>
      </c>
      <c r="AC252" s="1">
        <f t="shared" si="39"/>
        <v>0.86799999999999999</v>
      </c>
      <c r="AD252" s="1">
        <f t="shared" si="40"/>
        <v>8.3000000000000001E-3</v>
      </c>
      <c r="AE252" s="51">
        <f t="shared" si="41"/>
        <v>0.05</v>
      </c>
      <c r="AF252" s="1">
        <f t="shared" si="42"/>
        <v>104.57831325301204</v>
      </c>
      <c r="AG252" s="1">
        <f t="shared" si="43"/>
        <v>4.8041474654377879E-2</v>
      </c>
      <c r="AH252" s="1">
        <f t="shared" si="44"/>
        <v>2.7499999999999997E-2</v>
      </c>
      <c r="AI252" s="51">
        <f t="shared" si="45"/>
        <v>4.1700000000000001E-2</v>
      </c>
    </row>
    <row r="253" spans="1:35" x14ac:dyDescent="0.25">
      <c r="A253" s="33">
        <v>42805</v>
      </c>
      <c r="B253" s="2" t="s">
        <v>94</v>
      </c>
      <c r="C253" s="1" t="s">
        <v>125</v>
      </c>
      <c r="D253" s="4" t="s">
        <v>9</v>
      </c>
      <c r="E253" s="22">
        <v>359</v>
      </c>
      <c r="F253" s="34" t="s">
        <v>6</v>
      </c>
      <c r="G253" s="36">
        <v>0</v>
      </c>
      <c r="K253" s="1">
        <v>9</v>
      </c>
      <c r="L253" s="1">
        <v>7</v>
      </c>
      <c r="M253" t="s">
        <v>77</v>
      </c>
      <c r="N253" t="s">
        <v>76</v>
      </c>
      <c r="O253" s="1">
        <v>2.3079999999999998</v>
      </c>
      <c r="P253" s="1">
        <v>1.7399999999999999E-2</v>
      </c>
      <c r="Q253" s="1">
        <v>0.59</v>
      </c>
      <c r="R253" s="1">
        <v>0.99</v>
      </c>
      <c r="S253" s="1">
        <v>0.71</v>
      </c>
      <c r="T253" s="37">
        <v>0.76333333333333331</v>
      </c>
      <c r="U253" s="1">
        <v>0.18</v>
      </c>
      <c r="V253">
        <v>3</v>
      </c>
      <c r="W253">
        <v>0.38700000000000001</v>
      </c>
      <c r="X253">
        <v>0.114</v>
      </c>
      <c r="Y253">
        <v>4.3810000000000002</v>
      </c>
      <c r="Z253">
        <v>0.501</v>
      </c>
      <c r="AB253" s="1">
        <v>1</v>
      </c>
      <c r="AC253" s="1">
        <f t="shared" si="39"/>
        <v>2.3079999999999998</v>
      </c>
      <c r="AD253" s="1">
        <f t="shared" si="40"/>
        <v>1.7399999999999999E-2</v>
      </c>
      <c r="AE253" s="51">
        <f t="shared" si="41"/>
        <v>0.18</v>
      </c>
      <c r="AF253" s="1">
        <f t="shared" si="42"/>
        <v>132.64367816091954</v>
      </c>
      <c r="AG253" s="1">
        <f t="shared" si="43"/>
        <v>7.0450606585788569E-2</v>
      </c>
      <c r="AH253" s="1">
        <f t="shared" si="44"/>
        <v>0.13739999999999999</v>
      </c>
      <c r="AI253" s="51">
        <f t="shared" si="45"/>
        <v>0.16259999999999999</v>
      </c>
    </row>
    <row r="254" spans="1:35" x14ac:dyDescent="0.25">
      <c r="A254" s="33">
        <v>42805</v>
      </c>
      <c r="B254" s="2" t="s">
        <v>94</v>
      </c>
      <c r="C254" s="1" t="s">
        <v>125</v>
      </c>
      <c r="D254" s="4" t="s">
        <v>9</v>
      </c>
      <c r="E254" s="22">
        <v>360</v>
      </c>
      <c r="F254" s="34" t="s">
        <v>8</v>
      </c>
      <c r="G254" s="36">
        <v>0</v>
      </c>
      <c r="K254" s="1">
        <v>5</v>
      </c>
      <c r="L254" s="1">
        <v>7</v>
      </c>
      <c r="M254" t="s">
        <v>77</v>
      </c>
      <c r="N254" t="s">
        <v>76</v>
      </c>
      <c r="O254" s="1">
        <v>5.8940000000000001</v>
      </c>
      <c r="P254" s="1">
        <v>6.2799999999999995E-2</v>
      </c>
      <c r="Q254" s="1">
        <v>1.1000000000000001</v>
      </c>
      <c r="R254" s="1">
        <v>1.03</v>
      </c>
      <c r="S254" s="1">
        <v>0.78</v>
      </c>
      <c r="T254" s="37">
        <v>0.97000000000000008</v>
      </c>
      <c r="U254" s="1">
        <v>0.56999999999999995</v>
      </c>
      <c r="V254">
        <v>1</v>
      </c>
      <c r="W254">
        <v>0.20699999999999999</v>
      </c>
      <c r="X254">
        <v>3.5000000000000003E-2</v>
      </c>
      <c r="Y254">
        <v>5.8869999999999996</v>
      </c>
      <c r="Z254">
        <v>0.24199999999999999</v>
      </c>
      <c r="AB254" s="1">
        <v>1</v>
      </c>
      <c r="AC254" s="1">
        <f t="shared" si="39"/>
        <v>5.8940000000000001</v>
      </c>
      <c r="AD254" s="1">
        <f t="shared" si="40"/>
        <v>6.2799999999999995E-2</v>
      </c>
      <c r="AE254" s="51">
        <f t="shared" si="41"/>
        <v>0.56999999999999995</v>
      </c>
      <c r="AF254" s="1">
        <f t="shared" si="42"/>
        <v>93.853503184713389</v>
      </c>
      <c r="AG254" s="1">
        <f t="shared" si="43"/>
        <v>8.6053613844587706E-2</v>
      </c>
      <c r="AH254" s="1">
        <f t="shared" si="44"/>
        <v>0.55289999999999995</v>
      </c>
      <c r="AI254" s="51">
        <f t="shared" si="45"/>
        <v>0.50719999999999998</v>
      </c>
    </row>
    <row r="255" spans="1:35" x14ac:dyDescent="0.25">
      <c r="A255" s="33">
        <v>42805</v>
      </c>
      <c r="B255" s="2" t="s">
        <v>94</v>
      </c>
      <c r="C255" s="1" t="s">
        <v>125</v>
      </c>
      <c r="D255" s="4" t="s">
        <v>9</v>
      </c>
      <c r="E255" s="22">
        <v>361</v>
      </c>
      <c r="F255" s="34" t="s">
        <v>8</v>
      </c>
      <c r="G255" s="36">
        <v>0</v>
      </c>
      <c r="K255" s="1">
        <v>3</v>
      </c>
      <c r="L255" s="1">
        <v>5</v>
      </c>
      <c r="M255" t="s">
        <v>77</v>
      </c>
      <c r="N255" t="s">
        <v>76</v>
      </c>
      <c r="O255" s="1">
        <v>3.9350000000000001</v>
      </c>
      <c r="P255" s="1">
        <v>3.1300000000000001E-2</v>
      </c>
      <c r="Q255" s="1">
        <v>0.57999999999999996</v>
      </c>
      <c r="R255" s="1">
        <v>0.78</v>
      </c>
      <c r="S255" s="1">
        <v>0.74</v>
      </c>
      <c r="T255" s="37">
        <v>0.69999999999999984</v>
      </c>
      <c r="U255" s="1">
        <v>0.26</v>
      </c>
      <c r="V255">
        <v>3</v>
      </c>
      <c r="W255">
        <v>0.58799999999999997</v>
      </c>
      <c r="X255">
        <v>0.19800000000000001</v>
      </c>
      <c r="Y255">
        <v>3.5339999999999998</v>
      </c>
      <c r="Z255">
        <v>0.78600000000000003</v>
      </c>
      <c r="AB255" s="1">
        <v>1</v>
      </c>
      <c r="AC255" s="1">
        <f t="shared" si="39"/>
        <v>3.9350000000000001</v>
      </c>
      <c r="AD255" s="1">
        <f t="shared" si="40"/>
        <v>3.1300000000000001E-2</v>
      </c>
      <c r="AE255" s="51">
        <f t="shared" si="41"/>
        <v>0.26</v>
      </c>
      <c r="AF255" s="1">
        <f t="shared" si="42"/>
        <v>125.71884984025559</v>
      </c>
      <c r="AG255" s="1">
        <f t="shared" si="43"/>
        <v>5.8119440914866587E-2</v>
      </c>
      <c r="AH255" s="1">
        <f t="shared" si="44"/>
        <v>0.18199999999999997</v>
      </c>
      <c r="AI255" s="51">
        <f t="shared" si="45"/>
        <v>0.22870000000000001</v>
      </c>
    </row>
    <row r="256" spans="1:35" x14ac:dyDescent="0.25">
      <c r="A256" s="33">
        <v>42805</v>
      </c>
      <c r="B256" s="2" t="s">
        <v>94</v>
      </c>
      <c r="C256" s="1" t="s">
        <v>125</v>
      </c>
      <c r="D256" s="4" t="s">
        <v>67</v>
      </c>
      <c r="E256" s="22">
        <v>362</v>
      </c>
      <c r="F256" s="34" t="s">
        <v>56</v>
      </c>
      <c r="G256" s="36">
        <v>0</v>
      </c>
      <c r="J256" s="1">
        <v>7</v>
      </c>
      <c r="K256" s="1">
        <v>7</v>
      </c>
      <c r="L256" s="1">
        <v>53</v>
      </c>
      <c r="M256" t="s">
        <v>79</v>
      </c>
      <c r="N256" t="s">
        <v>76</v>
      </c>
      <c r="O256" s="1">
        <v>65.358000000000004</v>
      </c>
      <c r="P256" s="1">
        <v>0.72670000000000001</v>
      </c>
      <c r="Q256" s="1">
        <v>0.41</v>
      </c>
      <c r="R256" s="1">
        <v>0.44</v>
      </c>
      <c r="S256" s="1">
        <v>0.54</v>
      </c>
      <c r="T256" s="37">
        <v>0.46333333333333337</v>
      </c>
      <c r="U256" s="1">
        <v>3.46</v>
      </c>
      <c r="V256">
        <v>1</v>
      </c>
      <c r="W256">
        <v>0.77200000000000002</v>
      </c>
      <c r="X256">
        <v>0.214</v>
      </c>
      <c r="Y256">
        <v>3.617</v>
      </c>
      <c r="Z256">
        <v>0.98599999999999999</v>
      </c>
      <c r="AB256" s="1">
        <v>1</v>
      </c>
      <c r="AC256" s="1">
        <f t="shared" si="39"/>
        <v>65.358000000000004</v>
      </c>
      <c r="AD256" s="1">
        <f t="shared" si="40"/>
        <v>0.72670000000000001</v>
      </c>
      <c r="AE256" s="51">
        <f t="shared" si="41"/>
        <v>3.46</v>
      </c>
      <c r="AF256" s="1">
        <f t="shared" si="42"/>
        <v>89.938076235035098</v>
      </c>
      <c r="AG256" s="1">
        <f t="shared" si="43"/>
        <v>4.18204351418342E-2</v>
      </c>
      <c r="AH256" s="1">
        <f t="shared" si="44"/>
        <v>1.6031333333333335</v>
      </c>
      <c r="AI256" s="51">
        <f t="shared" si="45"/>
        <v>2.7332999999999998</v>
      </c>
    </row>
    <row r="257" spans="1:35" x14ac:dyDescent="0.25">
      <c r="A257" s="33">
        <v>42805</v>
      </c>
      <c r="B257" s="2" t="s">
        <v>94</v>
      </c>
      <c r="C257" s="1" t="s">
        <v>125</v>
      </c>
      <c r="D257" s="4" t="s">
        <v>67</v>
      </c>
      <c r="E257" s="22">
        <v>364</v>
      </c>
      <c r="F257" s="34" t="s">
        <v>8</v>
      </c>
      <c r="G257" s="36">
        <v>0</v>
      </c>
      <c r="K257" s="1">
        <v>8</v>
      </c>
      <c r="L257" s="1">
        <v>5.5</v>
      </c>
      <c r="M257" t="s">
        <v>77</v>
      </c>
      <c r="N257" t="s">
        <v>76</v>
      </c>
      <c r="O257" s="1">
        <v>3.3889999999999998</v>
      </c>
      <c r="P257" s="1">
        <v>2.58E-2</v>
      </c>
      <c r="Q257" s="1">
        <v>0.68</v>
      </c>
      <c r="R257" s="1">
        <v>0.74</v>
      </c>
      <c r="S257" s="1">
        <v>0.74</v>
      </c>
      <c r="T257" s="37">
        <v>0.72000000000000008</v>
      </c>
      <c r="U257" s="1">
        <v>0.26</v>
      </c>
      <c r="V257">
        <v>3</v>
      </c>
      <c r="W257">
        <v>0.52700000000000002</v>
      </c>
      <c r="X257">
        <v>0.25900000000000001</v>
      </c>
      <c r="Y257">
        <v>2.0379999999999998</v>
      </c>
      <c r="Z257">
        <v>0.78600000000000003</v>
      </c>
      <c r="AB257" s="1">
        <v>1</v>
      </c>
      <c r="AC257" s="1">
        <f t="shared" si="39"/>
        <v>3.3889999999999998</v>
      </c>
      <c r="AD257" s="1">
        <f t="shared" si="40"/>
        <v>2.58E-2</v>
      </c>
      <c r="AE257" s="51">
        <f t="shared" si="41"/>
        <v>0.26</v>
      </c>
      <c r="AF257" s="1">
        <f t="shared" si="42"/>
        <v>131.35658914728683</v>
      </c>
      <c r="AG257" s="1">
        <f t="shared" si="43"/>
        <v>6.9105930953083511E-2</v>
      </c>
      <c r="AH257" s="1">
        <f t="shared" si="44"/>
        <v>0.18720000000000003</v>
      </c>
      <c r="AI257" s="51">
        <f t="shared" si="45"/>
        <v>0.23420000000000002</v>
      </c>
    </row>
    <row r="258" spans="1:35" x14ac:dyDescent="0.25">
      <c r="A258" s="33">
        <v>42805</v>
      </c>
      <c r="B258" s="2" t="s">
        <v>94</v>
      </c>
      <c r="C258" s="1" t="s">
        <v>125</v>
      </c>
      <c r="D258" s="4" t="s">
        <v>67</v>
      </c>
      <c r="E258" s="22">
        <v>365</v>
      </c>
      <c r="F258" s="34" t="s">
        <v>8</v>
      </c>
      <c r="G258" s="36">
        <v>0</v>
      </c>
      <c r="K258" s="1">
        <v>7</v>
      </c>
      <c r="L258" s="1">
        <v>4.5</v>
      </c>
      <c r="M258" t="s">
        <v>77</v>
      </c>
      <c r="N258" t="s">
        <v>76</v>
      </c>
      <c r="O258" s="1">
        <v>2.0699999999999998</v>
      </c>
      <c r="P258" s="1">
        <v>1.7500000000000002E-2</v>
      </c>
      <c r="Q258" s="1">
        <v>0.62</v>
      </c>
      <c r="R258" s="1">
        <v>7.0999999999999994E-2</v>
      </c>
      <c r="S258" s="1">
        <v>0.7</v>
      </c>
      <c r="T258" s="37">
        <v>0.46366666666666667</v>
      </c>
      <c r="U258" s="1">
        <v>0.14000000000000001</v>
      </c>
      <c r="V258">
        <v>1</v>
      </c>
      <c r="W258">
        <v>0.45800000000000002</v>
      </c>
      <c r="X258">
        <v>4.8000000000000001E-2</v>
      </c>
      <c r="Y258">
        <v>9.5109999999999992</v>
      </c>
      <c r="Z258">
        <v>0.50600000000000001</v>
      </c>
      <c r="AB258" s="1">
        <v>1</v>
      </c>
      <c r="AC258" s="1">
        <f t="shared" si="39"/>
        <v>2.0699999999999998</v>
      </c>
      <c r="AD258" s="1">
        <f t="shared" si="40"/>
        <v>1.7500000000000002E-2</v>
      </c>
      <c r="AE258" s="51">
        <f t="shared" si="41"/>
        <v>0.14000000000000001</v>
      </c>
      <c r="AF258" s="1">
        <f t="shared" si="42"/>
        <v>118.28571428571426</v>
      </c>
      <c r="AG258" s="1">
        <f t="shared" si="43"/>
        <v>5.917874396135267E-2</v>
      </c>
      <c r="AH258" s="1">
        <f t="shared" si="44"/>
        <v>6.4913333333333337E-2</v>
      </c>
      <c r="AI258" s="51">
        <f t="shared" si="45"/>
        <v>0.12250000000000001</v>
      </c>
    </row>
    <row r="259" spans="1:35" x14ac:dyDescent="0.25">
      <c r="A259" s="33">
        <v>42805</v>
      </c>
      <c r="B259" s="2" t="s">
        <v>94</v>
      </c>
      <c r="C259" s="1" t="s">
        <v>125</v>
      </c>
      <c r="D259" s="4" t="s">
        <v>67</v>
      </c>
      <c r="E259" s="22">
        <v>366</v>
      </c>
      <c r="F259" s="34" t="s">
        <v>8</v>
      </c>
      <c r="G259" s="36">
        <v>0</v>
      </c>
      <c r="K259" s="1">
        <v>14</v>
      </c>
      <c r="L259" s="1">
        <v>7</v>
      </c>
      <c r="M259" t="s">
        <v>77</v>
      </c>
      <c r="N259" t="s">
        <v>76</v>
      </c>
      <c r="O259" s="1">
        <v>1.8380000000000001</v>
      </c>
      <c r="P259" s="1">
        <v>1.37E-2</v>
      </c>
      <c r="Q259" s="1">
        <v>0.56999999999999995</v>
      </c>
      <c r="R259" s="1">
        <v>0.72</v>
      </c>
      <c r="S259" s="1">
        <v>0.63</v>
      </c>
      <c r="T259" s="37">
        <v>0.64</v>
      </c>
      <c r="U259" s="1">
        <v>0.13</v>
      </c>
      <c r="V259">
        <v>2</v>
      </c>
      <c r="W259">
        <v>0.46200000000000002</v>
      </c>
      <c r="X259">
        <v>0.126</v>
      </c>
      <c r="Y259">
        <v>3.677</v>
      </c>
      <c r="Z259">
        <v>0.58899999999999997</v>
      </c>
      <c r="AB259" s="1">
        <v>1</v>
      </c>
      <c r="AC259" s="1">
        <f t="shared" ref="AC259:AC319" si="46">O259/AB259</f>
        <v>1.8380000000000001</v>
      </c>
      <c r="AD259" s="1">
        <f t="shared" ref="AD259:AD319" si="47">P259/AB259</f>
        <v>1.37E-2</v>
      </c>
      <c r="AE259" s="51">
        <f t="shared" ref="AE259:AE319" si="48">U259/AB259</f>
        <v>0.13</v>
      </c>
      <c r="AF259" s="1">
        <f t="shared" ref="AF259:AF319" si="49">AC259/AD259</f>
        <v>134.16058394160584</v>
      </c>
      <c r="AG259" s="1">
        <f t="shared" ref="AG259:AG319" si="50">(AE259-AD259)/AC259</f>
        <v>6.3275299238302496E-2</v>
      </c>
      <c r="AH259" s="1">
        <f t="shared" ref="AH259:AH319" si="51">T259*AE259</f>
        <v>8.320000000000001E-2</v>
      </c>
      <c r="AI259" s="51">
        <f t="shared" ref="AI259:AI261" si="52">AE259-AD259</f>
        <v>0.1163</v>
      </c>
    </row>
    <row r="260" spans="1:35" x14ac:dyDescent="0.25">
      <c r="A260" s="33">
        <v>42805</v>
      </c>
      <c r="B260" s="2" t="s">
        <v>94</v>
      </c>
      <c r="C260" s="1" t="s">
        <v>125</v>
      </c>
      <c r="D260" s="4" t="s">
        <v>67</v>
      </c>
      <c r="E260" s="22">
        <v>368</v>
      </c>
      <c r="F260" s="34" t="s">
        <v>6</v>
      </c>
      <c r="G260" s="36">
        <v>0</v>
      </c>
      <c r="K260" s="1">
        <v>4</v>
      </c>
      <c r="L260" s="1">
        <v>9</v>
      </c>
      <c r="M260" t="s">
        <v>77</v>
      </c>
      <c r="N260" t="s">
        <v>76</v>
      </c>
      <c r="O260" s="1">
        <v>2.2309999999999999</v>
      </c>
      <c r="P260" s="1">
        <v>1.47E-2</v>
      </c>
      <c r="Q260" s="1">
        <v>0.35</v>
      </c>
      <c r="R260" s="1">
        <v>0.55000000000000004</v>
      </c>
      <c r="S260" s="1">
        <v>0.73</v>
      </c>
      <c r="T260" s="37">
        <v>0.54333333333333333</v>
      </c>
      <c r="U260" s="1">
        <v>0.14000000000000001</v>
      </c>
      <c r="V260">
        <v>2</v>
      </c>
      <c r="W260">
        <v>0.64700000000000002</v>
      </c>
      <c r="X260">
        <v>0.13800000000000001</v>
      </c>
      <c r="Y260">
        <v>4.7309999999999999</v>
      </c>
      <c r="Z260">
        <v>0.78500000000000003</v>
      </c>
      <c r="AB260" s="1">
        <v>1</v>
      </c>
      <c r="AC260" s="1">
        <f t="shared" si="46"/>
        <v>2.2309999999999999</v>
      </c>
      <c r="AD260" s="1">
        <f t="shared" si="47"/>
        <v>1.47E-2</v>
      </c>
      <c r="AE260" s="51">
        <f t="shared" si="48"/>
        <v>0.14000000000000001</v>
      </c>
      <c r="AF260" s="1">
        <f t="shared" si="49"/>
        <v>151.76870748299319</v>
      </c>
      <c r="AG260" s="1">
        <f t="shared" si="50"/>
        <v>5.6163155535634258E-2</v>
      </c>
      <c r="AH260" s="1">
        <f t="shared" si="51"/>
        <v>7.6066666666666671E-2</v>
      </c>
      <c r="AI260" s="51">
        <f t="shared" si="52"/>
        <v>0.12530000000000002</v>
      </c>
    </row>
    <row r="261" spans="1:35" x14ac:dyDescent="0.25">
      <c r="A261" s="33">
        <v>42805</v>
      </c>
      <c r="B261" s="2" t="s">
        <v>94</v>
      </c>
      <c r="C261" s="1" t="s">
        <v>125</v>
      </c>
      <c r="D261" s="4" t="s">
        <v>67</v>
      </c>
      <c r="E261" s="22">
        <v>369</v>
      </c>
      <c r="F261" s="34" t="s">
        <v>6</v>
      </c>
      <c r="G261" s="36">
        <v>0</v>
      </c>
      <c r="K261" s="1">
        <v>4</v>
      </c>
      <c r="L261" s="1">
        <v>5.5</v>
      </c>
      <c r="M261" t="s">
        <v>77</v>
      </c>
      <c r="N261" t="s">
        <v>76</v>
      </c>
      <c r="O261" s="1">
        <v>1.2969999999999999</v>
      </c>
      <c r="P261" s="1">
        <v>8.6E-3</v>
      </c>
      <c r="Q261" s="1">
        <v>0.44</v>
      </c>
      <c r="R261" s="1">
        <v>0.8</v>
      </c>
      <c r="S261" s="1">
        <v>0.94</v>
      </c>
      <c r="T261" s="37">
        <v>0.72666666666666657</v>
      </c>
      <c r="U261" s="1">
        <v>0.09</v>
      </c>
      <c r="V261">
        <v>4</v>
      </c>
      <c r="W261">
        <v>0.45800000000000002</v>
      </c>
      <c r="X261">
        <v>0.32900000000000001</v>
      </c>
      <c r="Y261">
        <v>1.399</v>
      </c>
      <c r="Z261">
        <v>0.78700000000000003</v>
      </c>
      <c r="AB261" s="1">
        <v>1</v>
      </c>
      <c r="AC261" s="1">
        <f t="shared" si="46"/>
        <v>1.2969999999999999</v>
      </c>
      <c r="AD261" s="1">
        <f t="shared" si="47"/>
        <v>8.6E-3</v>
      </c>
      <c r="AE261" s="51">
        <f t="shared" si="48"/>
        <v>0.09</v>
      </c>
      <c r="AF261" s="1">
        <f t="shared" si="49"/>
        <v>150.81395348837208</v>
      </c>
      <c r="AG261" s="1">
        <f t="shared" si="50"/>
        <v>6.2760215882806475E-2</v>
      </c>
      <c r="AH261" s="1">
        <f t="shared" si="51"/>
        <v>6.5399999999999986E-2</v>
      </c>
      <c r="AI261" s="51">
        <f t="shared" si="52"/>
        <v>8.14E-2</v>
      </c>
    </row>
    <row r="262" spans="1:35" x14ac:dyDescent="0.25">
      <c r="A262" s="33">
        <v>42805</v>
      </c>
      <c r="B262" s="2" t="s">
        <v>94</v>
      </c>
      <c r="C262" s="1" t="s">
        <v>125</v>
      </c>
      <c r="D262" s="4" t="s">
        <v>67</v>
      </c>
      <c r="E262" s="22">
        <v>370</v>
      </c>
      <c r="F262" s="34" t="s">
        <v>11</v>
      </c>
      <c r="G262" s="36">
        <v>0</v>
      </c>
      <c r="K262" s="1">
        <v>2</v>
      </c>
      <c r="L262" s="1">
        <v>5</v>
      </c>
      <c r="M262" t="s">
        <v>77</v>
      </c>
      <c r="N262" t="s">
        <v>76</v>
      </c>
      <c r="O262" s="1">
        <v>1.5629999999999999</v>
      </c>
      <c r="P262" s="1">
        <v>7.0000000000000001E-3</v>
      </c>
      <c r="Q262" s="1">
        <v>0.25</v>
      </c>
      <c r="R262" s="1">
        <v>0.26</v>
      </c>
      <c r="S262" s="1">
        <v>0.37</v>
      </c>
      <c r="T262" s="37">
        <v>0.29333333333333333</v>
      </c>
      <c r="U262" s="1">
        <v>0.06</v>
      </c>
      <c r="V262">
        <v>2</v>
      </c>
      <c r="W262">
        <v>0.76200000000000001</v>
      </c>
      <c r="X262">
        <v>0.29899999999999999</v>
      </c>
      <c r="Y262">
        <v>2.5819999999999999</v>
      </c>
      <c r="Z262">
        <v>1.0609999999999999</v>
      </c>
      <c r="AB262" s="1">
        <v>1</v>
      </c>
      <c r="AC262" s="1">
        <f t="shared" si="46"/>
        <v>1.5629999999999999</v>
      </c>
      <c r="AD262" s="1">
        <f t="shared" si="47"/>
        <v>7.0000000000000001E-3</v>
      </c>
      <c r="AE262" s="51">
        <f t="shared" si="48"/>
        <v>0.06</v>
      </c>
      <c r="AF262" s="1">
        <f t="shared" si="49"/>
        <v>223.28571428571428</v>
      </c>
      <c r="AG262" s="1">
        <f t="shared" si="50"/>
        <v>3.3909149072296862E-2</v>
      </c>
      <c r="AH262" s="1">
        <f t="shared" si="51"/>
        <v>1.7600000000000001E-2</v>
      </c>
      <c r="AI262" s="51">
        <f>AE262-AD262</f>
        <v>5.2999999999999999E-2</v>
      </c>
    </row>
    <row r="263" spans="1:35" x14ac:dyDescent="0.25">
      <c r="A263" s="33">
        <v>42805</v>
      </c>
      <c r="B263" s="2" t="s">
        <v>94</v>
      </c>
      <c r="C263" s="1" t="s">
        <v>125</v>
      </c>
      <c r="D263" s="4" t="s">
        <v>67</v>
      </c>
      <c r="E263" s="22">
        <v>371</v>
      </c>
      <c r="F263" s="34" t="s">
        <v>56</v>
      </c>
      <c r="G263" s="36">
        <v>0</v>
      </c>
      <c r="J263" s="1">
        <v>4</v>
      </c>
      <c r="K263" s="1">
        <v>2</v>
      </c>
      <c r="L263" s="1">
        <v>16</v>
      </c>
      <c r="M263" t="s">
        <v>79</v>
      </c>
      <c r="N263" t="s">
        <v>76</v>
      </c>
      <c r="O263" s="1">
        <v>12.170999999999999</v>
      </c>
      <c r="P263" s="1">
        <v>8.1199999999999994E-2</v>
      </c>
      <c r="Q263" s="1">
        <v>0.22</v>
      </c>
      <c r="R263" s="1">
        <v>0.26</v>
      </c>
      <c r="S263" s="1">
        <v>0.34</v>
      </c>
      <c r="T263" s="37">
        <v>0.27333333333333337</v>
      </c>
      <c r="U263" s="1">
        <v>0.38</v>
      </c>
      <c r="V263">
        <v>1</v>
      </c>
      <c r="W263">
        <v>1.796</v>
      </c>
      <c r="X263">
        <v>0.371</v>
      </c>
      <c r="Y263">
        <v>4.8419999999999996</v>
      </c>
      <c r="Z263">
        <v>2.1669999999999998</v>
      </c>
      <c r="AB263" s="1">
        <v>1</v>
      </c>
      <c r="AC263" s="1">
        <f t="shared" si="46"/>
        <v>12.170999999999999</v>
      </c>
      <c r="AD263" s="1">
        <f t="shared" si="47"/>
        <v>8.1199999999999994E-2</v>
      </c>
      <c r="AE263" s="51">
        <f t="shared" si="48"/>
        <v>0.38</v>
      </c>
      <c r="AF263" s="1">
        <f t="shared" si="49"/>
        <v>149.88916256157637</v>
      </c>
      <c r="AG263" s="1">
        <f t="shared" si="50"/>
        <v>2.4550160216909048E-2</v>
      </c>
      <c r="AH263" s="1">
        <f t="shared" si="51"/>
        <v>0.10386666666666668</v>
      </c>
      <c r="AI263" s="51">
        <f t="shared" ref="AI263:AI323" si="53">AE263-AD263</f>
        <v>0.29880000000000001</v>
      </c>
    </row>
    <row r="264" spans="1:35" x14ac:dyDescent="0.25">
      <c r="A264" s="33">
        <v>42805</v>
      </c>
      <c r="B264" s="2" t="s">
        <v>94</v>
      </c>
      <c r="C264" s="1" t="s">
        <v>125</v>
      </c>
      <c r="D264" s="4" t="s">
        <v>67</v>
      </c>
      <c r="E264" s="22">
        <v>372</v>
      </c>
      <c r="F264" s="34" t="s">
        <v>12</v>
      </c>
      <c r="G264" s="36">
        <v>0</v>
      </c>
      <c r="K264" s="1">
        <v>1</v>
      </c>
      <c r="L264" s="1">
        <v>24</v>
      </c>
      <c r="M264" t="s">
        <v>73</v>
      </c>
      <c r="N264" t="s">
        <v>74</v>
      </c>
      <c r="O264" s="1">
        <v>1.909</v>
      </c>
      <c r="P264" s="1">
        <v>1.83E-2</v>
      </c>
      <c r="Q264" s="1">
        <v>0.72</v>
      </c>
      <c r="R264" s="1">
        <v>0.73</v>
      </c>
      <c r="S264" s="1">
        <v>0.77</v>
      </c>
      <c r="T264" s="37">
        <v>0.73999999999999988</v>
      </c>
      <c r="U264" s="1">
        <v>0.12</v>
      </c>
      <c r="V264">
        <v>3</v>
      </c>
      <c r="W264">
        <v>0.56299999999999994</v>
      </c>
      <c r="X264">
        <v>0.30199999999999999</v>
      </c>
      <c r="Y264">
        <v>1.9710000000000001</v>
      </c>
      <c r="Z264">
        <v>0.86499999999999999</v>
      </c>
      <c r="AB264" s="1">
        <v>1</v>
      </c>
      <c r="AC264" s="1">
        <f t="shared" si="46"/>
        <v>1.909</v>
      </c>
      <c r="AD264" s="1">
        <f t="shared" si="47"/>
        <v>1.83E-2</v>
      </c>
      <c r="AE264" s="51">
        <f t="shared" si="48"/>
        <v>0.12</v>
      </c>
      <c r="AF264" s="1">
        <f t="shared" si="49"/>
        <v>104.31693989071039</v>
      </c>
      <c r="AG264" s="1">
        <f t="shared" si="50"/>
        <v>5.3273965426925092E-2</v>
      </c>
      <c r="AH264" s="1">
        <f t="shared" si="51"/>
        <v>8.8799999999999976E-2</v>
      </c>
      <c r="AI264" s="51">
        <f t="shared" si="53"/>
        <v>0.1017</v>
      </c>
    </row>
    <row r="265" spans="1:35" x14ac:dyDescent="0.25">
      <c r="A265" s="33">
        <v>42805</v>
      </c>
      <c r="B265" s="2" t="s">
        <v>94</v>
      </c>
      <c r="C265" s="1" t="s">
        <v>125</v>
      </c>
      <c r="D265" s="4" t="s">
        <v>67</v>
      </c>
      <c r="E265" s="22">
        <v>373</v>
      </c>
      <c r="F265" s="34" t="s">
        <v>12</v>
      </c>
      <c r="G265" s="36">
        <v>0</v>
      </c>
      <c r="K265" s="1">
        <v>2</v>
      </c>
      <c r="L265" s="1">
        <v>19</v>
      </c>
      <c r="M265" t="s">
        <v>73</v>
      </c>
      <c r="N265" t="s">
        <v>74</v>
      </c>
      <c r="O265" s="1">
        <v>1.0029999999999999</v>
      </c>
      <c r="P265" s="1">
        <v>1.09E-2</v>
      </c>
      <c r="Q265" s="1">
        <v>0.52</v>
      </c>
      <c r="R265" s="1">
        <v>0.68</v>
      </c>
      <c r="S265" s="1">
        <v>0.64</v>
      </c>
      <c r="T265" s="37">
        <v>0.6133333333333334</v>
      </c>
      <c r="U265" s="1">
        <v>0.06</v>
      </c>
      <c r="V265">
        <v>3</v>
      </c>
      <c r="W265">
        <v>0.36199999999999999</v>
      </c>
      <c r="X265">
        <v>0.126</v>
      </c>
      <c r="Y265">
        <v>5.3049999999999997</v>
      </c>
      <c r="Z265">
        <v>0.48799999999999999</v>
      </c>
      <c r="AB265" s="1">
        <v>1</v>
      </c>
      <c r="AC265" s="1">
        <f t="shared" si="46"/>
        <v>1.0029999999999999</v>
      </c>
      <c r="AD265" s="1">
        <f t="shared" si="47"/>
        <v>1.09E-2</v>
      </c>
      <c r="AE265" s="51">
        <f t="shared" si="48"/>
        <v>0.06</v>
      </c>
      <c r="AF265" s="1">
        <f t="shared" si="49"/>
        <v>92.0183486238532</v>
      </c>
      <c r="AG265" s="1">
        <f t="shared" si="50"/>
        <v>4.8953140578265206E-2</v>
      </c>
      <c r="AH265" s="1">
        <f t="shared" si="51"/>
        <v>3.6799999999999999E-2</v>
      </c>
      <c r="AI265" s="51">
        <f t="shared" si="53"/>
        <v>4.9099999999999998E-2</v>
      </c>
    </row>
    <row r="266" spans="1:35" x14ac:dyDescent="0.25">
      <c r="A266" s="33">
        <v>42805</v>
      </c>
      <c r="B266" s="2" t="s">
        <v>94</v>
      </c>
      <c r="C266" s="1" t="s">
        <v>125</v>
      </c>
      <c r="D266" s="4" t="s">
        <v>67</v>
      </c>
      <c r="E266" s="22">
        <v>374</v>
      </c>
      <c r="F266" s="34" t="s">
        <v>12</v>
      </c>
      <c r="G266" s="36">
        <v>0</v>
      </c>
      <c r="K266" s="1">
        <v>1</v>
      </c>
      <c r="L266" s="1">
        <v>8</v>
      </c>
      <c r="M266" t="s">
        <v>73</v>
      </c>
      <c r="N266" t="s">
        <v>74</v>
      </c>
      <c r="O266" s="1">
        <v>0.84099999999999997</v>
      </c>
      <c r="P266" s="1">
        <v>9.7000000000000003E-3</v>
      </c>
      <c r="Q266" s="1">
        <v>0.54</v>
      </c>
      <c r="R266" s="1">
        <v>0.61</v>
      </c>
      <c r="S266" s="1">
        <v>0.71</v>
      </c>
      <c r="T266" s="37">
        <v>0.62</v>
      </c>
      <c r="U266" s="1">
        <v>0.06</v>
      </c>
      <c r="V266">
        <v>2</v>
      </c>
      <c r="W266">
        <v>0.66900000000000004</v>
      </c>
      <c r="X266">
        <v>0.19600000000000001</v>
      </c>
      <c r="Y266">
        <v>4.165</v>
      </c>
      <c r="Z266">
        <v>0.86499999999999999</v>
      </c>
      <c r="AB266" s="1">
        <v>1</v>
      </c>
      <c r="AC266" s="1">
        <f t="shared" si="46"/>
        <v>0.84099999999999997</v>
      </c>
      <c r="AD266" s="1">
        <f t="shared" si="47"/>
        <v>9.7000000000000003E-3</v>
      </c>
      <c r="AE266" s="51">
        <f t="shared" si="48"/>
        <v>0.06</v>
      </c>
      <c r="AF266" s="1">
        <f t="shared" si="49"/>
        <v>86.701030927835049</v>
      </c>
      <c r="AG266" s="1">
        <f t="shared" si="50"/>
        <v>5.9809750297265159E-2</v>
      </c>
      <c r="AH266" s="1">
        <f t="shared" si="51"/>
        <v>3.7199999999999997E-2</v>
      </c>
      <c r="AI266" s="51">
        <f t="shared" si="53"/>
        <v>5.0299999999999997E-2</v>
      </c>
    </row>
    <row r="267" spans="1:35" x14ac:dyDescent="0.25">
      <c r="A267" s="33">
        <v>42805</v>
      </c>
      <c r="B267" s="2" t="s">
        <v>94</v>
      </c>
      <c r="C267" s="1" t="s">
        <v>125</v>
      </c>
      <c r="D267" s="4" t="s">
        <v>67</v>
      </c>
      <c r="E267" s="22">
        <v>375</v>
      </c>
      <c r="F267" s="34" t="s">
        <v>11</v>
      </c>
      <c r="G267" s="1">
        <v>1</v>
      </c>
      <c r="H267" s="1">
        <v>2</v>
      </c>
      <c r="K267" s="1">
        <v>2</v>
      </c>
      <c r="L267" s="1">
        <v>6.5</v>
      </c>
      <c r="M267" t="s">
        <v>77</v>
      </c>
      <c r="N267" t="s">
        <v>76</v>
      </c>
      <c r="O267" s="1">
        <v>2.012</v>
      </c>
      <c r="P267" s="1">
        <v>1.21E-2</v>
      </c>
      <c r="Q267" s="1">
        <v>0.3</v>
      </c>
      <c r="R267" s="1">
        <v>0.41</v>
      </c>
      <c r="S267" s="1">
        <v>0.42</v>
      </c>
      <c r="T267" s="37">
        <v>0.37666666666666665</v>
      </c>
      <c r="U267" s="1">
        <v>7.0000000000000007E-2</v>
      </c>
      <c r="V267">
        <v>3</v>
      </c>
      <c r="W267">
        <v>0.79500000000000004</v>
      </c>
      <c r="X267">
        <v>0.38500000000000001</v>
      </c>
      <c r="Y267">
        <v>2.0659999999999998</v>
      </c>
      <c r="Z267">
        <v>1.181</v>
      </c>
      <c r="AB267" s="1">
        <v>1</v>
      </c>
      <c r="AC267" s="1">
        <f t="shared" si="46"/>
        <v>2.012</v>
      </c>
      <c r="AD267" s="1">
        <f t="shared" si="47"/>
        <v>1.21E-2</v>
      </c>
      <c r="AE267" s="51">
        <f t="shared" si="48"/>
        <v>7.0000000000000007E-2</v>
      </c>
      <c r="AF267" s="1">
        <f t="shared" si="49"/>
        <v>166.28099173553719</v>
      </c>
      <c r="AG267" s="1">
        <f t="shared" si="50"/>
        <v>2.8777335984095431E-2</v>
      </c>
      <c r="AH267" s="1">
        <f t="shared" si="51"/>
        <v>2.6366666666666667E-2</v>
      </c>
      <c r="AI267" s="51">
        <f t="shared" si="53"/>
        <v>5.7900000000000007E-2</v>
      </c>
    </row>
    <row r="268" spans="1:35" x14ac:dyDescent="0.25">
      <c r="A268" s="33">
        <v>42805</v>
      </c>
      <c r="B268" s="2" t="s">
        <v>94</v>
      </c>
      <c r="C268" s="1" t="s">
        <v>125</v>
      </c>
      <c r="D268" s="4" t="s">
        <v>66</v>
      </c>
      <c r="E268" s="22">
        <v>379</v>
      </c>
      <c r="F268" s="34" t="s">
        <v>8</v>
      </c>
      <c r="G268" s="36">
        <v>0</v>
      </c>
      <c r="K268" s="1">
        <v>11</v>
      </c>
      <c r="L268" s="1">
        <v>6</v>
      </c>
      <c r="M268" t="s">
        <v>77</v>
      </c>
      <c r="N268" t="s">
        <v>76</v>
      </c>
      <c r="O268" s="1">
        <v>6.2320000000000002</v>
      </c>
      <c r="P268" s="1">
        <v>6.1600000000000002E-2</v>
      </c>
      <c r="Q268" s="1">
        <v>0.81</v>
      </c>
      <c r="R268" s="1">
        <v>0.88</v>
      </c>
      <c r="S268" s="1">
        <v>1</v>
      </c>
      <c r="T268" s="37">
        <v>0.89666666666666661</v>
      </c>
      <c r="U268" s="1">
        <v>0.49</v>
      </c>
      <c r="V268">
        <v>1</v>
      </c>
      <c r="W268">
        <v>0.37</v>
      </c>
      <c r="X268">
        <v>0</v>
      </c>
      <c r="Y268">
        <v>0</v>
      </c>
      <c r="Z268">
        <v>0.32400000000000001</v>
      </c>
      <c r="AB268" s="1">
        <v>1</v>
      </c>
      <c r="AC268" s="1">
        <f t="shared" si="46"/>
        <v>6.2320000000000002</v>
      </c>
      <c r="AD268" s="1">
        <f t="shared" si="47"/>
        <v>6.1600000000000002E-2</v>
      </c>
      <c r="AE268" s="51">
        <f t="shared" si="48"/>
        <v>0.49</v>
      </c>
      <c r="AF268" s="1">
        <f t="shared" si="49"/>
        <v>101.16883116883118</v>
      </c>
      <c r="AG268" s="1">
        <f t="shared" si="50"/>
        <v>6.8741976893453141E-2</v>
      </c>
      <c r="AH268" s="1">
        <f t="shared" si="51"/>
        <v>0.43936666666666663</v>
      </c>
      <c r="AI268" s="51">
        <f t="shared" si="53"/>
        <v>0.4284</v>
      </c>
    </row>
    <row r="269" spans="1:35" x14ac:dyDescent="0.25">
      <c r="A269" s="33">
        <v>42805</v>
      </c>
      <c r="B269" s="2" t="s">
        <v>94</v>
      </c>
      <c r="C269" s="1" t="s">
        <v>125</v>
      </c>
      <c r="D269" s="4" t="s">
        <v>66</v>
      </c>
      <c r="E269" s="22">
        <v>380</v>
      </c>
      <c r="F269" s="34" t="s">
        <v>8</v>
      </c>
      <c r="G269" s="36">
        <v>0</v>
      </c>
      <c r="K269" s="1">
        <v>10</v>
      </c>
      <c r="L269" s="1">
        <v>7</v>
      </c>
      <c r="M269" t="s">
        <v>77</v>
      </c>
      <c r="N269" t="s">
        <v>76</v>
      </c>
      <c r="O269" s="1">
        <v>3.9750000000000001</v>
      </c>
      <c r="P269" s="1">
        <v>4.8000000000000001E-2</v>
      </c>
      <c r="Q269" s="1">
        <v>0.6</v>
      </c>
      <c r="R269" s="1">
        <v>0.78</v>
      </c>
      <c r="S269" s="1">
        <v>0.84</v>
      </c>
      <c r="T269" s="37">
        <v>0.73999999999999988</v>
      </c>
      <c r="U269" s="1">
        <v>0.26</v>
      </c>
      <c r="V269">
        <v>1</v>
      </c>
      <c r="W269">
        <v>0.41299999999999998</v>
      </c>
      <c r="X269">
        <v>0.13900000000000001</v>
      </c>
      <c r="Y269">
        <v>2.964</v>
      </c>
      <c r="Z269">
        <v>0.55200000000000005</v>
      </c>
      <c r="AB269" s="1">
        <v>1</v>
      </c>
      <c r="AC269" s="1">
        <f t="shared" si="46"/>
        <v>3.9750000000000001</v>
      </c>
      <c r="AD269" s="1">
        <f t="shared" si="47"/>
        <v>4.8000000000000001E-2</v>
      </c>
      <c r="AE269" s="51">
        <f t="shared" si="48"/>
        <v>0.26</v>
      </c>
      <c r="AF269" s="1">
        <f t="shared" si="49"/>
        <v>82.8125</v>
      </c>
      <c r="AG269" s="1">
        <f t="shared" si="50"/>
        <v>5.3333333333333337E-2</v>
      </c>
      <c r="AH269" s="1">
        <f t="shared" si="51"/>
        <v>0.19239999999999999</v>
      </c>
      <c r="AI269" s="51">
        <f t="shared" si="53"/>
        <v>0.21200000000000002</v>
      </c>
    </row>
    <row r="270" spans="1:35" x14ac:dyDescent="0.25">
      <c r="A270" s="33">
        <v>42805</v>
      </c>
      <c r="B270" s="2" t="s">
        <v>94</v>
      </c>
      <c r="C270" s="1" t="s">
        <v>125</v>
      </c>
      <c r="D270" s="4" t="s">
        <v>66</v>
      </c>
      <c r="E270" s="22">
        <v>381</v>
      </c>
      <c r="F270" s="34" t="s">
        <v>8</v>
      </c>
      <c r="G270" s="36">
        <v>0</v>
      </c>
      <c r="K270" s="1">
        <v>7</v>
      </c>
      <c r="L270" s="1">
        <v>9.5</v>
      </c>
      <c r="M270" t="s">
        <v>77</v>
      </c>
      <c r="N270" t="s">
        <v>76</v>
      </c>
      <c r="O270" s="1">
        <v>13.691000000000001</v>
      </c>
      <c r="P270" s="1">
        <v>0.1318</v>
      </c>
      <c r="Q270" s="1">
        <v>0.77</v>
      </c>
      <c r="R270" s="1">
        <v>1.04</v>
      </c>
      <c r="S270" s="1">
        <v>1.37</v>
      </c>
      <c r="T270" s="37">
        <v>1.06</v>
      </c>
      <c r="U270" s="1">
        <v>1.23</v>
      </c>
      <c r="V270">
        <v>2</v>
      </c>
      <c r="W270">
        <v>0.78400000000000003</v>
      </c>
      <c r="X270">
        <v>0.219</v>
      </c>
      <c r="Y270">
        <v>3.6520000000000001</v>
      </c>
      <c r="Z270">
        <v>1.0029999999999999</v>
      </c>
      <c r="AB270" s="1">
        <v>1</v>
      </c>
      <c r="AC270" s="1">
        <f t="shared" si="46"/>
        <v>13.691000000000001</v>
      </c>
      <c r="AD270" s="1">
        <f t="shared" si="47"/>
        <v>0.1318</v>
      </c>
      <c r="AE270" s="51">
        <f t="shared" si="48"/>
        <v>1.23</v>
      </c>
      <c r="AF270" s="1">
        <f t="shared" si="49"/>
        <v>103.87708649468892</v>
      </c>
      <c r="AG270" s="1">
        <f t="shared" si="50"/>
        <v>8.0213278796289533E-2</v>
      </c>
      <c r="AH270" s="1">
        <f t="shared" si="51"/>
        <v>1.3038000000000001</v>
      </c>
      <c r="AI270" s="51">
        <f t="shared" si="53"/>
        <v>1.0982000000000001</v>
      </c>
    </row>
    <row r="271" spans="1:35" x14ac:dyDescent="0.25">
      <c r="A271" s="33">
        <v>42805</v>
      </c>
      <c r="B271" s="2" t="s">
        <v>94</v>
      </c>
      <c r="C271" s="1" t="s">
        <v>125</v>
      </c>
      <c r="D271" s="4" t="s">
        <v>66</v>
      </c>
      <c r="E271" s="22">
        <v>382</v>
      </c>
      <c r="F271" s="34" t="s">
        <v>11</v>
      </c>
      <c r="G271" s="1">
        <v>1</v>
      </c>
      <c r="H271" s="1">
        <v>1</v>
      </c>
      <c r="K271" s="1">
        <v>2</v>
      </c>
      <c r="L271" s="1">
        <v>5</v>
      </c>
      <c r="M271" t="s">
        <v>77</v>
      </c>
      <c r="N271" t="s">
        <v>76</v>
      </c>
      <c r="O271" s="1">
        <v>2.1059999999999999</v>
      </c>
      <c r="P271" s="1">
        <v>1.29E-2</v>
      </c>
      <c r="Q271" s="1">
        <v>0.23</v>
      </c>
      <c r="R271" s="1">
        <v>0.31</v>
      </c>
      <c r="S271" s="1">
        <v>0.33</v>
      </c>
      <c r="T271" s="37">
        <v>0.29000000000000004</v>
      </c>
      <c r="U271" s="1">
        <v>0.06</v>
      </c>
      <c r="V271">
        <v>1</v>
      </c>
      <c r="W271">
        <v>0.70899999999999996</v>
      </c>
      <c r="X271">
        <v>6.0999999999999999E-2</v>
      </c>
      <c r="Y271">
        <v>11.590999999999999</v>
      </c>
      <c r="Z271">
        <v>0.77100000000000002</v>
      </c>
      <c r="AB271" s="1">
        <v>1</v>
      </c>
      <c r="AC271" s="1">
        <f t="shared" si="46"/>
        <v>2.1059999999999999</v>
      </c>
      <c r="AD271" s="1">
        <f t="shared" si="47"/>
        <v>1.29E-2</v>
      </c>
      <c r="AE271" s="51">
        <f t="shared" si="48"/>
        <v>0.06</v>
      </c>
      <c r="AF271" s="1">
        <f t="shared" si="49"/>
        <v>163.25581395348837</v>
      </c>
      <c r="AG271" s="1">
        <f t="shared" si="50"/>
        <v>2.2364672364672364E-2</v>
      </c>
      <c r="AH271" s="1">
        <f t="shared" si="51"/>
        <v>1.7400000000000002E-2</v>
      </c>
      <c r="AI271" s="51">
        <f t="shared" si="53"/>
        <v>4.7099999999999996E-2</v>
      </c>
    </row>
    <row r="272" spans="1:35" x14ac:dyDescent="0.25">
      <c r="A272" s="33">
        <v>42805</v>
      </c>
      <c r="B272" s="2" t="s">
        <v>94</v>
      </c>
      <c r="C272" s="1" t="s">
        <v>125</v>
      </c>
      <c r="D272" s="4" t="s">
        <v>66</v>
      </c>
      <c r="E272" s="22">
        <v>383</v>
      </c>
      <c r="F272" s="34" t="s">
        <v>6</v>
      </c>
      <c r="G272" s="1">
        <v>1</v>
      </c>
      <c r="H272" s="1">
        <v>6</v>
      </c>
      <c r="K272" s="1">
        <v>4</v>
      </c>
      <c r="L272" s="1">
        <v>10</v>
      </c>
      <c r="M272" t="s">
        <v>77</v>
      </c>
      <c r="N272" t="s">
        <v>76</v>
      </c>
      <c r="O272" s="1">
        <v>1.556</v>
      </c>
      <c r="P272" s="1">
        <v>1.7600000000000001E-2</v>
      </c>
      <c r="Q272" s="1">
        <v>0.34</v>
      </c>
      <c r="R272" s="1">
        <v>0.44</v>
      </c>
      <c r="S272" s="1">
        <v>0.55000000000000004</v>
      </c>
      <c r="T272" s="37">
        <v>0.44333333333333336</v>
      </c>
      <c r="U272" s="1">
        <v>7.0000000000000007E-2</v>
      </c>
      <c r="V272">
        <v>2</v>
      </c>
      <c r="W272">
        <v>0.69</v>
      </c>
      <c r="X272">
        <v>0.28899999999999998</v>
      </c>
      <c r="Y272">
        <v>2.3969999999999998</v>
      </c>
      <c r="Z272">
        <v>0.97899999999999998</v>
      </c>
      <c r="AB272" s="1">
        <v>1</v>
      </c>
      <c r="AC272" s="1">
        <f t="shared" si="46"/>
        <v>1.556</v>
      </c>
      <c r="AD272" s="1">
        <f t="shared" si="47"/>
        <v>1.7600000000000001E-2</v>
      </c>
      <c r="AE272" s="51">
        <f t="shared" si="48"/>
        <v>7.0000000000000007E-2</v>
      </c>
      <c r="AF272" s="1">
        <f t="shared" si="49"/>
        <v>88.409090909090907</v>
      </c>
      <c r="AG272" s="1">
        <f t="shared" si="50"/>
        <v>3.3676092544987143E-2</v>
      </c>
      <c r="AH272" s="1">
        <f t="shared" si="51"/>
        <v>3.1033333333333336E-2</v>
      </c>
      <c r="AI272" s="51">
        <f t="shared" si="53"/>
        <v>5.2400000000000002E-2</v>
      </c>
    </row>
    <row r="273" spans="1:35" x14ac:dyDescent="0.25">
      <c r="A273" s="33">
        <v>42805</v>
      </c>
      <c r="B273" s="2" t="s">
        <v>94</v>
      </c>
      <c r="C273" s="1" t="s">
        <v>125</v>
      </c>
      <c r="D273" s="4" t="s">
        <v>66</v>
      </c>
      <c r="E273" s="22">
        <v>384</v>
      </c>
      <c r="F273" s="34" t="s">
        <v>6</v>
      </c>
      <c r="G273" s="1">
        <v>1</v>
      </c>
      <c r="H273" s="1">
        <v>5</v>
      </c>
      <c r="K273" s="1">
        <v>6</v>
      </c>
      <c r="L273" s="1">
        <v>11.5</v>
      </c>
      <c r="M273" t="s">
        <v>77</v>
      </c>
      <c r="N273" t="s">
        <v>76</v>
      </c>
      <c r="O273" s="1">
        <v>2.698</v>
      </c>
      <c r="P273" s="1">
        <v>3.27E-2</v>
      </c>
      <c r="Q273" s="1">
        <v>0.5</v>
      </c>
      <c r="R273" s="1">
        <v>0.62</v>
      </c>
      <c r="S273" s="1">
        <v>0.72</v>
      </c>
      <c r="T273" s="37">
        <v>0.6133333333333334</v>
      </c>
      <c r="U273" s="1">
        <v>0.18</v>
      </c>
      <c r="V273">
        <v>3</v>
      </c>
      <c r="W273">
        <v>0.63400000000000001</v>
      </c>
      <c r="X273">
        <v>0.21299999999999999</v>
      </c>
      <c r="Y273">
        <v>3.0390000000000001</v>
      </c>
      <c r="Z273">
        <v>0.84699999999999998</v>
      </c>
      <c r="AB273" s="1">
        <v>1</v>
      </c>
      <c r="AC273" s="1">
        <f t="shared" si="46"/>
        <v>2.698</v>
      </c>
      <c r="AD273" s="1">
        <f t="shared" si="47"/>
        <v>3.27E-2</v>
      </c>
      <c r="AE273" s="51">
        <f t="shared" si="48"/>
        <v>0.18</v>
      </c>
      <c r="AF273" s="1">
        <f t="shared" si="49"/>
        <v>82.50764525993884</v>
      </c>
      <c r="AG273" s="1">
        <f t="shared" si="50"/>
        <v>5.4595997034840617E-2</v>
      </c>
      <c r="AH273" s="1">
        <f t="shared" si="51"/>
        <v>0.11040000000000001</v>
      </c>
      <c r="AI273" s="51">
        <f t="shared" si="53"/>
        <v>0.14729999999999999</v>
      </c>
    </row>
    <row r="274" spans="1:35" x14ac:dyDescent="0.25">
      <c r="A274" s="33">
        <v>42805</v>
      </c>
      <c r="B274" s="2" t="s">
        <v>94</v>
      </c>
      <c r="C274" s="1" t="s">
        <v>125</v>
      </c>
      <c r="D274" s="4" t="s">
        <v>66</v>
      </c>
      <c r="E274" s="22">
        <v>385</v>
      </c>
      <c r="F274" s="34" t="s">
        <v>6</v>
      </c>
      <c r="G274" s="1">
        <v>1</v>
      </c>
      <c r="H274" s="1">
        <v>2</v>
      </c>
      <c r="K274" s="1">
        <v>8</v>
      </c>
      <c r="L274" s="1">
        <v>14.5</v>
      </c>
      <c r="M274" t="s">
        <v>77</v>
      </c>
      <c r="N274" t="s">
        <v>76</v>
      </c>
      <c r="O274" s="1">
        <v>3.194</v>
      </c>
      <c r="P274" s="1">
        <v>3.3300000000000003E-2</v>
      </c>
      <c r="Q274" s="1">
        <v>0.4</v>
      </c>
      <c r="R274" s="1">
        <v>0.49</v>
      </c>
      <c r="S274" s="1">
        <v>0.63</v>
      </c>
      <c r="T274" s="37">
        <v>0.50666666666666671</v>
      </c>
      <c r="U274" s="1">
        <v>0.15</v>
      </c>
      <c r="AB274" s="1">
        <v>1</v>
      </c>
      <c r="AC274" s="1">
        <f t="shared" si="46"/>
        <v>3.194</v>
      </c>
      <c r="AD274" s="1">
        <f t="shared" si="47"/>
        <v>3.3300000000000003E-2</v>
      </c>
      <c r="AE274" s="51">
        <f t="shared" si="48"/>
        <v>0.15</v>
      </c>
      <c r="AF274" s="1">
        <f t="shared" si="49"/>
        <v>95.915915915915903</v>
      </c>
      <c r="AG274" s="1">
        <f t="shared" si="50"/>
        <v>3.65372573575454E-2</v>
      </c>
      <c r="AH274" s="1">
        <f t="shared" si="51"/>
        <v>7.5999999999999998E-2</v>
      </c>
      <c r="AI274" s="51">
        <f t="shared" si="53"/>
        <v>0.1167</v>
      </c>
    </row>
    <row r="275" spans="1:35" x14ac:dyDescent="0.25">
      <c r="A275" t="s">
        <v>98</v>
      </c>
      <c r="B275" s="1" t="s">
        <v>69</v>
      </c>
      <c r="C275" s="1" t="s">
        <v>103</v>
      </c>
      <c r="D275" s="4" t="s">
        <v>5</v>
      </c>
      <c r="E275" s="22">
        <v>110</v>
      </c>
      <c r="F275" s="34" t="s">
        <v>19</v>
      </c>
      <c r="G275" s="1">
        <v>0</v>
      </c>
      <c r="L275" s="1">
        <v>130</v>
      </c>
      <c r="M275" t="s">
        <v>77</v>
      </c>
      <c r="N275" t="s">
        <v>80</v>
      </c>
      <c r="O275" s="1">
        <v>5.968</v>
      </c>
      <c r="P275" s="1">
        <v>4.41E-2</v>
      </c>
      <c r="Q275" s="1">
        <v>0.55000000000000004</v>
      </c>
      <c r="R275" s="1">
        <v>0.76</v>
      </c>
      <c r="S275" s="1">
        <v>0.96</v>
      </c>
      <c r="T275" s="37">
        <v>0.75666666666666671</v>
      </c>
      <c r="U275" s="1">
        <v>0.38</v>
      </c>
      <c r="V275">
        <v>1</v>
      </c>
      <c r="W275">
        <v>0.33</v>
      </c>
      <c r="X275">
        <v>0.02</v>
      </c>
      <c r="Y275">
        <v>16.64</v>
      </c>
      <c r="Z275">
        <v>0.35</v>
      </c>
      <c r="AB275" s="1">
        <v>1</v>
      </c>
      <c r="AC275" s="1">
        <f t="shared" si="46"/>
        <v>5.968</v>
      </c>
      <c r="AD275" s="1">
        <f t="shared" si="47"/>
        <v>4.41E-2</v>
      </c>
      <c r="AE275" s="51">
        <f t="shared" si="48"/>
        <v>0.38</v>
      </c>
      <c r="AF275" s="1">
        <f t="shared" si="49"/>
        <v>135.32879818594105</v>
      </c>
      <c r="AG275" s="1">
        <f t="shared" si="50"/>
        <v>5.6283512064343157E-2</v>
      </c>
      <c r="AH275" s="1">
        <f t="shared" si="51"/>
        <v>0.28753333333333336</v>
      </c>
      <c r="AI275" s="51">
        <f t="shared" si="53"/>
        <v>0.33589999999999998</v>
      </c>
    </row>
    <row r="276" spans="1:35" x14ac:dyDescent="0.25">
      <c r="A276" t="s">
        <v>98</v>
      </c>
      <c r="B276" s="1" t="s">
        <v>69</v>
      </c>
      <c r="C276" s="1" t="s">
        <v>103</v>
      </c>
      <c r="D276" s="4" t="s">
        <v>5</v>
      </c>
      <c r="E276" s="22">
        <v>111</v>
      </c>
      <c r="F276" s="34" t="s">
        <v>20</v>
      </c>
      <c r="G276" s="1">
        <v>0</v>
      </c>
      <c r="K276" s="1">
        <v>8</v>
      </c>
      <c r="L276" s="1">
        <v>14.5</v>
      </c>
      <c r="M276" t="s">
        <v>77</v>
      </c>
      <c r="N276" t="s">
        <v>76</v>
      </c>
      <c r="O276" s="1">
        <v>18.396999999999998</v>
      </c>
      <c r="P276" s="1">
        <v>0.13239999999999999</v>
      </c>
      <c r="Q276" s="1">
        <v>1.29</v>
      </c>
      <c r="R276" s="1">
        <v>1.5</v>
      </c>
      <c r="S276" s="1">
        <v>1.62</v>
      </c>
      <c r="T276" s="37">
        <v>1.47</v>
      </c>
      <c r="U276" s="1">
        <v>2.36</v>
      </c>
      <c r="V276">
        <v>1</v>
      </c>
      <c r="W276">
        <v>0.27600000000000002</v>
      </c>
      <c r="X276">
        <v>2.4E-2</v>
      </c>
      <c r="Y276">
        <v>11.590999999999999</v>
      </c>
      <c r="Z276">
        <v>0.3</v>
      </c>
      <c r="AB276" s="1">
        <v>1</v>
      </c>
      <c r="AC276" s="1">
        <f t="shared" si="46"/>
        <v>18.396999999999998</v>
      </c>
      <c r="AD276" s="1">
        <f t="shared" si="47"/>
        <v>0.13239999999999999</v>
      </c>
      <c r="AE276" s="51">
        <f t="shared" si="48"/>
        <v>2.36</v>
      </c>
      <c r="AF276" s="1">
        <f t="shared" si="49"/>
        <v>138.95015105740183</v>
      </c>
      <c r="AG276" s="1">
        <f t="shared" si="50"/>
        <v>0.121084959504267</v>
      </c>
      <c r="AH276" s="1">
        <f t="shared" si="51"/>
        <v>3.4691999999999998</v>
      </c>
      <c r="AI276" s="51">
        <f t="shared" si="53"/>
        <v>2.2275999999999998</v>
      </c>
    </row>
    <row r="277" spans="1:35" x14ac:dyDescent="0.25">
      <c r="A277" t="s">
        <v>98</v>
      </c>
      <c r="B277" s="1" t="s">
        <v>69</v>
      </c>
      <c r="C277" s="1" t="s">
        <v>103</v>
      </c>
      <c r="D277" s="4" t="s">
        <v>5</v>
      </c>
      <c r="E277" s="22">
        <v>112</v>
      </c>
      <c r="F277" s="34" t="s">
        <v>88</v>
      </c>
      <c r="G277" s="1">
        <v>1</v>
      </c>
      <c r="H277" s="1">
        <v>15</v>
      </c>
      <c r="K277" s="1">
        <v>30</v>
      </c>
      <c r="L277" s="1">
        <v>3.1</v>
      </c>
      <c r="M277" t="s">
        <v>77</v>
      </c>
      <c r="N277" t="s">
        <v>76</v>
      </c>
      <c r="O277" s="1">
        <v>2.02</v>
      </c>
      <c r="P277" s="1">
        <v>7.9000000000000008E-3</v>
      </c>
      <c r="Q277" s="1">
        <v>0.36</v>
      </c>
      <c r="R277" s="1">
        <v>0.55000000000000004</v>
      </c>
      <c r="T277" s="37">
        <v>0.45500000000000002</v>
      </c>
      <c r="U277" s="1">
        <f>0.04</f>
        <v>0.04</v>
      </c>
      <c r="V277">
        <v>2</v>
      </c>
      <c r="W277">
        <v>0.60699999999999998</v>
      </c>
      <c r="X277">
        <v>0.27300000000000002</v>
      </c>
      <c r="Y277">
        <v>2.2949999999999999</v>
      </c>
      <c r="Z277">
        <v>0.879</v>
      </c>
      <c r="AA277" s="1" t="s">
        <v>57</v>
      </c>
      <c r="AB277" s="1">
        <v>5</v>
      </c>
      <c r="AC277" s="1">
        <f t="shared" si="46"/>
        <v>0.40400000000000003</v>
      </c>
      <c r="AD277" s="1">
        <f t="shared" si="47"/>
        <v>1.5800000000000002E-3</v>
      </c>
      <c r="AE277" s="51">
        <f t="shared" si="48"/>
        <v>8.0000000000000002E-3</v>
      </c>
      <c r="AF277" s="1">
        <f t="shared" si="49"/>
        <v>255.69620253164555</v>
      </c>
      <c r="AG277" s="1">
        <f t="shared" si="50"/>
        <v>1.5891089108910891E-2</v>
      </c>
      <c r="AH277" s="1">
        <f t="shared" si="51"/>
        <v>3.64E-3</v>
      </c>
      <c r="AI277" s="51"/>
    </row>
    <row r="278" spans="1:35" x14ac:dyDescent="0.25">
      <c r="A278" t="s">
        <v>98</v>
      </c>
      <c r="B278" s="1" t="s">
        <v>69</v>
      </c>
      <c r="C278" s="1" t="s">
        <v>103</v>
      </c>
      <c r="D278" s="4" t="s">
        <v>5</v>
      </c>
      <c r="E278" s="22">
        <v>113</v>
      </c>
      <c r="F278" s="34" t="s">
        <v>88</v>
      </c>
      <c r="G278" s="1">
        <v>1</v>
      </c>
      <c r="H278" s="1">
        <v>11</v>
      </c>
      <c r="I278" s="1">
        <v>1</v>
      </c>
      <c r="K278" s="1">
        <v>15</v>
      </c>
      <c r="L278" s="1">
        <v>3</v>
      </c>
      <c r="M278" t="s">
        <v>77</v>
      </c>
      <c r="N278" t="s">
        <v>76</v>
      </c>
      <c r="O278" s="1">
        <v>2.6859999999999999</v>
      </c>
      <c r="P278" s="1">
        <v>1.23E-2</v>
      </c>
      <c r="Q278" s="1">
        <v>0.55000000000000004</v>
      </c>
      <c r="R278" s="1">
        <v>0.78</v>
      </c>
      <c r="S278" s="1">
        <v>0.78</v>
      </c>
      <c r="T278" s="37">
        <v>0.70333333333333348</v>
      </c>
      <c r="U278" s="1">
        <f>0.11</f>
        <v>0.11</v>
      </c>
      <c r="V278">
        <v>3</v>
      </c>
      <c r="W278">
        <v>0.59699999999999998</v>
      </c>
      <c r="X278">
        <v>0.377</v>
      </c>
      <c r="Y278">
        <v>1.609</v>
      </c>
      <c r="Z278">
        <v>0.97399999999999998</v>
      </c>
      <c r="AA278" s="1" t="s">
        <v>58</v>
      </c>
      <c r="AB278" s="1">
        <v>5</v>
      </c>
      <c r="AC278" s="1">
        <f t="shared" si="46"/>
        <v>0.53720000000000001</v>
      </c>
      <c r="AD278" s="1">
        <f t="shared" si="47"/>
        <v>2.4599999999999999E-3</v>
      </c>
      <c r="AE278" s="51">
        <f t="shared" si="48"/>
        <v>2.1999999999999999E-2</v>
      </c>
      <c r="AF278" s="1">
        <f t="shared" si="49"/>
        <v>218.3739837398374</v>
      </c>
      <c r="AG278" s="1">
        <f t="shared" si="50"/>
        <v>3.6373790022338044E-2</v>
      </c>
      <c r="AH278" s="1">
        <f t="shared" si="51"/>
        <v>1.5473333333333335E-2</v>
      </c>
      <c r="AI278" s="51">
        <f t="shared" si="53"/>
        <v>1.9539999999999998E-2</v>
      </c>
    </row>
    <row r="279" spans="1:35" x14ac:dyDescent="0.25">
      <c r="A279" t="s">
        <v>98</v>
      </c>
      <c r="B279" s="1" t="s">
        <v>69</v>
      </c>
      <c r="C279" s="1" t="s">
        <v>103</v>
      </c>
      <c r="D279" s="4" t="s">
        <v>5</v>
      </c>
      <c r="E279" s="22">
        <v>114</v>
      </c>
      <c r="F279" s="34" t="s">
        <v>88</v>
      </c>
      <c r="G279" s="1">
        <v>1</v>
      </c>
      <c r="H279" s="1">
        <v>11</v>
      </c>
      <c r="K279" s="1">
        <v>11</v>
      </c>
      <c r="L279" s="1">
        <v>3</v>
      </c>
      <c r="M279" t="s">
        <v>77</v>
      </c>
      <c r="N279" t="s">
        <v>76</v>
      </c>
      <c r="O279" s="1">
        <v>2.5739999999999998</v>
      </c>
      <c r="P279" s="1">
        <v>1.2999999999999999E-2</v>
      </c>
      <c r="Q279" s="1">
        <v>0.44</v>
      </c>
      <c r="R279" s="1">
        <v>0.48</v>
      </c>
      <c r="S279" s="1">
        <v>0.55000000000000004</v>
      </c>
      <c r="T279" s="37">
        <v>0.49</v>
      </c>
      <c r="U279" s="1">
        <f>0.09</f>
        <v>0.09</v>
      </c>
      <c r="V279">
        <v>1</v>
      </c>
      <c r="W279">
        <v>0.26</v>
      </c>
      <c r="X279">
        <v>0.16900000000000001</v>
      </c>
      <c r="Y279">
        <v>1.5349999999999999</v>
      </c>
      <c r="Z279">
        <v>0.42899999999999999</v>
      </c>
      <c r="AA279" s="1" t="s">
        <v>59</v>
      </c>
      <c r="AB279" s="1">
        <v>5</v>
      </c>
      <c r="AC279" s="1">
        <f t="shared" si="46"/>
        <v>0.51479999999999992</v>
      </c>
      <c r="AD279" s="1">
        <f t="shared" si="47"/>
        <v>2.5999999999999999E-3</v>
      </c>
      <c r="AE279" s="51">
        <f t="shared" si="48"/>
        <v>1.7999999999999999E-2</v>
      </c>
      <c r="AF279" s="1">
        <f t="shared" si="49"/>
        <v>197.99999999999997</v>
      </c>
      <c r="AG279" s="1">
        <f t="shared" si="50"/>
        <v>2.9914529914529916E-2</v>
      </c>
      <c r="AH279" s="1">
        <f t="shared" si="51"/>
        <v>8.8199999999999997E-3</v>
      </c>
      <c r="AI279" s="51">
        <f t="shared" si="53"/>
        <v>1.5399999999999999E-2</v>
      </c>
    </row>
    <row r="280" spans="1:35" x14ac:dyDescent="0.25">
      <c r="A280" t="s">
        <v>98</v>
      </c>
      <c r="B280" s="1" t="s">
        <v>69</v>
      </c>
      <c r="C280" s="1" t="s">
        <v>103</v>
      </c>
      <c r="D280" s="4" t="s">
        <v>5</v>
      </c>
      <c r="E280" s="22">
        <v>115</v>
      </c>
      <c r="F280" s="34" t="s">
        <v>89</v>
      </c>
      <c r="G280" s="1">
        <v>1</v>
      </c>
      <c r="K280" s="1">
        <v>6</v>
      </c>
      <c r="L280" s="1">
        <v>150</v>
      </c>
      <c r="M280" t="s">
        <v>77</v>
      </c>
      <c r="N280" t="s">
        <v>80</v>
      </c>
      <c r="O280" s="1">
        <v>7.0739999999999998</v>
      </c>
      <c r="P280" s="1">
        <v>6.7500000000000004E-2</v>
      </c>
      <c r="Q280" s="1">
        <v>0.47</v>
      </c>
      <c r="R280" s="1">
        <v>0.66</v>
      </c>
      <c r="S280" s="1">
        <v>0.65</v>
      </c>
      <c r="T280" s="37">
        <v>0.59333333333333327</v>
      </c>
      <c r="U280" s="1">
        <v>0.39</v>
      </c>
      <c r="V280">
        <v>1</v>
      </c>
      <c r="W280">
        <v>0.58099999999999996</v>
      </c>
      <c r="X280">
        <v>0.10199999999999999</v>
      </c>
      <c r="Y280">
        <v>5.6970000000000001</v>
      </c>
      <c r="Z280">
        <v>0.68300000000000005</v>
      </c>
      <c r="AB280" s="1">
        <v>1</v>
      </c>
      <c r="AC280" s="1">
        <f t="shared" si="46"/>
        <v>7.0739999999999998</v>
      </c>
      <c r="AD280" s="1">
        <f t="shared" si="47"/>
        <v>6.7500000000000004E-2</v>
      </c>
      <c r="AE280" s="51">
        <f t="shared" si="48"/>
        <v>0.39</v>
      </c>
      <c r="AF280" s="1">
        <f t="shared" si="49"/>
        <v>104.8</v>
      </c>
      <c r="AG280" s="1">
        <f t="shared" si="50"/>
        <v>4.5589482612383381E-2</v>
      </c>
      <c r="AH280" s="1">
        <f t="shared" si="51"/>
        <v>0.23139999999999999</v>
      </c>
      <c r="AI280" s="51">
        <f t="shared" si="53"/>
        <v>0.32250000000000001</v>
      </c>
    </row>
    <row r="281" spans="1:35" x14ac:dyDescent="0.25">
      <c r="A281" t="s">
        <v>98</v>
      </c>
      <c r="B281" s="1" t="s">
        <v>69</v>
      </c>
      <c r="C281" s="1" t="s">
        <v>103</v>
      </c>
      <c r="D281" s="4" t="s">
        <v>9</v>
      </c>
      <c r="E281" s="22">
        <v>116</v>
      </c>
      <c r="F281" s="34" t="s">
        <v>19</v>
      </c>
      <c r="G281" s="1">
        <v>0</v>
      </c>
      <c r="M281" t="s">
        <v>77</v>
      </c>
      <c r="N281" t="s">
        <v>76</v>
      </c>
      <c r="O281" s="1">
        <v>5.4989999999999997</v>
      </c>
      <c r="P281" s="1">
        <v>5.2299999999999999E-2</v>
      </c>
      <c r="Q281" s="1">
        <v>0.82</v>
      </c>
      <c r="R281" s="1">
        <v>1.02</v>
      </c>
      <c r="S281" s="1">
        <v>1.34</v>
      </c>
      <c r="T281" s="37">
        <v>1.0599999999999998</v>
      </c>
      <c r="U281" s="1">
        <v>0.51</v>
      </c>
      <c r="V281">
        <v>3</v>
      </c>
      <c r="W281">
        <v>0.32</v>
      </c>
      <c r="X281">
        <v>0.2</v>
      </c>
      <c r="Y281">
        <v>1.6579999999999999</v>
      </c>
      <c r="Z281">
        <v>0.52100000000000002</v>
      </c>
      <c r="AB281" s="1">
        <v>1</v>
      </c>
      <c r="AC281" s="1">
        <f t="shared" si="46"/>
        <v>5.4989999999999997</v>
      </c>
      <c r="AD281" s="1">
        <f t="shared" si="47"/>
        <v>5.2299999999999999E-2</v>
      </c>
      <c r="AE281" s="51">
        <f t="shared" si="48"/>
        <v>0.51</v>
      </c>
      <c r="AF281" s="1">
        <f t="shared" si="49"/>
        <v>105.14340344168259</v>
      </c>
      <c r="AG281" s="1">
        <f t="shared" si="50"/>
        <v>8.3233315148208767E-2</v>
      </c>
      <c r="AH281" s="1">
        <f t="shared" si="51"/>
        <v>0.54059999999999997</v>
      </c>
      <c r="AI281" s="51">
        <f t="shared" si="53"/>
        <v>0.4577</v>
      </c>
    </row>
    <row r="282" spans="1:35" x14ac:dyDescent="0.25">
      <c r="A282" t="s">
        <v>98</v>
      </c>
      <c r="B282" s="1" t="s">
        <v>69</v>
      </c>
      <c r="C282" s="1" t="s">
        <v>103</v>
      </c>
      <c r="D282" s="4" t="s">
        <v>9</v>
      </c>
      <c r="E282" s="22">
        <v>118</v>
      </c>
      <c r="F282" s="34" t="s">
        <v>49</v>
      </c>
      <c r="G282" s="1">
        <v>0</v>
      </c>
      <c r="J282" s="1">
        <v>4</v>
      </c>
      <c r="K282" s="1">
        <v>8</v>
      </c>
      <c r="L282" s="1">
        <v>22.7</v>
      </c>
      <c r="M282" t="s">
        <v>79</v>
      </c>
      <c r="N282" t="s">
        <v>76</v>
      </c>
      <c r="O282" s="1">
        <v>36.54</v>
      </c>
      <c r="P282" s="1">
        <v>0.46050000000000002</v>
      </c>
      <c r="Q282" s="1">
        <v>0.4</v>
      </c>
      <c r="R282" s="1">
        <v>0.56999999999999995</v>
      </c>
      <c r="S282" s="1">
        <v>0.72</v>
      </c>
      <c r="T282" s="37">
        <v>0.56333333333333335</v>
      </c>
      <c r="U282" s="1">
        <v>2.15</v>
      </c>
      <c r="V282">
        <v>1</v>
      </c>
      <c r="W282">
        <v>1.2490000000000001</v>
      </c>
      <c r="X282">
        <v>0.36699999999999999</v>
      </c>
      <c r="Y282">
        <v>3.4039999999999999</v>
      </c>
      <c r="Z282">
        <v>1.6160000000000001</v>
      </c>
      <c r="AB282" s="1">
        <v>1</v>
      </c>
      <c r="AC282" s="1">
        <f t="shared" si="46"/>
        <v>36.54</v>
      </c>
      <c r="AD282" s="1">
        <f t="shared" si="47"/>
        <v>0.46050000000000002</v>
      </c>
      <c r="AE282" s="51">
        <f t="shared" si="48"/>
        <v>2.15</v>
      </c>
      <c r="AF282" s="1">
        <f t="shared" si="49"/>
        <v>79.348534201954394</v>
      </c>
      <c r="AG282" s="1">
        <f t="shared" si="50"/>
        <v>4.6237000547345371E-2</v>
      </c>
      <c r="AH282" s="1">
        <f t="shared" si="51"/>
        <v>1.2111666666666667</v>
      </c>
      <c r="AI282" s="51">
        <f t="shared" si="53"/>
        <v>1.6894999999999998</v>
      </c>
    </row>
    <row r="283" spans="1:35" x14ac:dyDescent="0.25">
      <c r="A283" t="s">
        <v>98</v>
      </c>
      <c r="B283" s="1" t="s">
        <v>69</v>
      </c>
      <c r="C283" s="1" t="s">
        <v>103</v>
      </c>
      <c r="D283" s="4" t="s">
        <v>9</v>
      </c>
      <c r="E283" s="22">
        <v>119</v>
      </c>
      <c r="F283" s="34" t="s">
        <v>6</v>
      </c>
      <c r="G283" s="1">
        <v>0</v>
      </c>
      <c r="K283" s="1">
        <v>11</v>
      </c>
      <c r="L283" s="1">
        <v>12.5</v>
      </c>
      <c r="M283" t="s">
        <v>77</v>
      </c>
      <c r="N283" t="s">
        <v>76</v>
      </c>
      <c r="O283" s="1">
        <v>5.7389999999999999</v>
      </c>
      <c r="P283" s="1">
        <v>6.6600000000000006E-2</v>
      </c>
      <c r="Q283" s="1">
        <v>1.07</v>
      </c>
      <c r="R283" s="1">
        <v>1.51</v>
      </c>
      <c r="S283" s="1">
        <v>1.46</v>
      </c>
      <c r="T283" s="37">
        <v>1.3466666666666667</v>
      </c>
      <c r="U283" s="1">
        <v>0.62</v>
      </c>
      <c r="V283">
        <v>2</v>
      </c>
      <c r="W283">
        <v>0.14799999999999999</v>
      </c>
      <c r="X283">
        <v>1.4E-2</v>
      </c>
      <c r="Y283">
        <v>4.5179999999999998</v>
      </c>
      <c r="Z283">
        <v>0.14299999999999999</v>
      </c>
      <c r="AB283" s="1">
        <v>1</v>
      </c>
      <c r="AC283" s="1">
        <f t="shared" si="46"/>
        <v>5.7389999999999999</v>
      </c>
      <c r="AD283" s="1">
        <f t="shared" si="47"/>
        <v>6.6600000000000006E-2</v>
      </c>
      <c r="AE283" s="51">
        <f t="shared" si="48"/>
        <v>0.62</v>
      </c>
      <c r="AF283" s="1">
        <f t="shared" si="49"/>
        <v>86.171171171171167</v>
      </c>
      <c r="AG283" s="1">
        <f t="shared" si="50"/>
        <v>9.6427949120055756E-2</v>
      </c>
      <c r="AH283" s="1">
        <f t="shared" si="51"/>
        <v>0.83493333333333331</v>
      </c>
      <c r="AI283" s="51">
        <f t="shared" si="53"/>
        <v>0.5534</v>
      </c>
    </row>
    <row r="284" spans="1:35" x14ac:dyDescent="0.25">
      <c r="A284" t="s">
        <v>98</v>
      </c>
      <c r="B284" s="1" t="s">
        <v>69</v>
      </c>
      <c r="C284" s="1" t="s">
        <v>103</v>
      </c>
      <c r="D284" s="4" t="s">
        <v>9</v>
      </c>
      <c r="E284" s="22">
        <v>120</v>
      </c>
      <c r="F284" s="34" t="s">
        <v>6</v>
      </c>
      <c r="G284" s="1">
        <v>1</v>
      </c>
      <c r="K284" s="1">
        <v>18</v>
      </c>
      <c r="L284" s="1">
        <v>8</v>
      </c>
      <c r="M284" t="s">
        <v>77</v>
      </c>
      <c r="N284" t="s">
        <v>76</v>
      </c>
      <c r="O284" s="1">
        <v>2.0009999999999999</v>
      </c>
      <c r="P284" s="1">
        <v>2.3099999999999999E-2</v>
      </c>
      <c r="Q284" s="1">
        <v>0.59</v>
      </c>
      <c r="R284" s="1">
        <v>0.83</v>
      </c>
      <c r="S284" s="1">
        <v>0.85</v>
      </c>
      <c r="T284" s="37">
        <v>0.75666666666666671</v>
      </c>
      <c r="U284" s="1">
        <v>0.14000000000000001</v>
      </c>
      <c r="V284">
        <v>3</v>
      </c>
      <c r="W284">
        <v>0.42199999999999999</v>
      </c>
      <c r="X284">
        <v>0.379</v>
      </c>
      <c r="Y284">
        <v>1.139</v>
      </c>
      <c r="Z284">
        <v>0.80200000000000005</v>
      </c>
      <c r="AB284" s="1">
        <v>1</v>
      </c>
      <c r="AC284" s="1">
        <f t="shared" si="46"/>
        <v>2.0009999999999999</v>
      </c>
      <c r="AD284" s="1">
        <f t="shared" si="47"/>
        <v>2.3099999999999999E-2</v>
      </c>
      <c r="AE284" s="51">
        <f t="shared" si="48"/>
        <v>0.14000000000000001</v>
      </c>
      <c r="AF284" s="1">
        <f t="shared" si="49"/>
        <v>86.623376623376629</v>
      </c>
      <c r="AG284" s="1">
        <f t="shared" si="50"/>
        <v>5.8420789605197414E-2</v>
      </c>
      <c r="AH284" s="1">
        <f t="shared" si="51"/>
        <v>0.10593333333333335</v>
      </c>
      <c r="AI284" s="51">
        <f t="shared" si="53"/>
        <v>0.11690000000000002</v>
      </c>
    </row>
    <row r="285" spans="1:35" x14ac:dyDescent="0.25">
      <c r="A285" t="s">
        <v>98</v>
      </c>
      <c r="B285" s="1" t="s">
        <v>69</v>
      </c>
      <c r="C285" s="1" t="s">
        <v>103</v>
      </c>
      <c r="D285" s="4" t="s">
        <v>7</v>
      </c>
      <c r="E285" s="22">
        <v>122</v>
      </c>
      <c r="F285" s="34" t="s">
        <v>6</v>
      </c>
      <c r="G285" s="1">
        <v>1</v>
      </c>
      <c r="K285" s="1">
        <v>5</v>
      </c>
      <c r="L285" s="1">
        <v>6.5</v>
      </c>
      <c r="M285" t="s">
        <v>77</v>
      </c>
      <c r="N285" t="s">
        <v>76</v>
      </c>
      <c r="O285" s="1">
        <v>0.995</v>
      </c>
      <c r="P285" s="1">
        <v>9.2999999999999992E-3</v>
      </c>
      <c r="Q285" s="1">
        <v>0.49</v>
      </c>
      <c r="R285" s="1">
        <v>0.71</v>
      </c>
      <c r="S285" s="1">
        <v>0.8</v>
      </c>
      <c r="T285" s="37">
        <v>0.66666666666666663</v>
      </c>
      <c r="U285" s="1">
        <v>0.06</v>
      </c>
      <c r="AB285" s="1">
        <v>1</v>
      </c>
      <c r="AC285" s="1">
        <f t="shared" si="46"/>
        <v>0.995</v>
      </c>
      <c r="AD285" s="1">
        <f t="shared" si="47"/>
        <v>9.2999999999999992E-3</v>
      </c>
      <c r="AE285" s="51">
        <f t="shared" si="48"/>
        <v>0.06</v>
      </c>
      <c r="AF285" s="1">
        <f t="shared" si="49"/>
        <v>106.98924731182797</v>
      </c>
      <c r="AG285" s="1">
        <f t="shared" si="50"/>
        <v>5.0954773869346728E-2</v>
      </c>
      <c r="AH285" s="1">
        <f t="shared" si="51"/>
        <v>3.9999999999999994E-2</v>
      </c>
      <c r="AI285" s="51">
        <f t="shared" si="53"/>
        <v>5.0699999999999995E-2</v>
      </c>
    </row>
    <row r="286" spans="1:35" x14ac:dyDescent="0.25">
      <c r="A286" t="s">
        <v>98</v>
      </c>
      <c r="B286" s="1" t="s">
        <v>69</v>
      </c>
      <c r="C286" s="1" t="s">
        <v>103</v>
      </c>
      <c r="D286" s="4" t="s">
        <v>7</v>
      </c>
      <c r="E286" s="22">
        <v>123</v>
      </c>
      <c r="F286" s="34" t="s">
        <v>6</v>
      </c>
      <c r="G286" s="1">
        <v>1</v>
      </c>
      <c r="K286" s="1">
        <v>8</v>
      </c>
      <c r="L286" s="1">
        <v>7</v>
      </c>
      <c r="M286" t="s">
        <v>77</v>
      </c>
      <c r="N286" t="s">
        <v>76</v>
      </c>
      <c r="O286" s="1">
        <v>1.421</v>
      </c>
      <c r="P286" s="1">
        <v>1.7600000000000001E-2</v>
      </c>
      <c r="Q286" s="1">
        <v>0.57999999999999996</v>
      </c>
      <c r="R286" s="1">
        <v>0.67</v>
      </c>
      <c r="S286" s="1">
        <v>0.87</v>
      </c>
      <c r="T286" s="37">
        <v>0.70666666666666667</v>
      </c>
      <c r="U286" s="1">
        <v>0.08</v>
      </c>
      <c r="V286">
        <v>2</v>
      </c>
      <c r="W286">
        <v>0.70299999999999996</v>
      </c>
      <c r="X286">
        <v>0.22500000000000001</v>
      </c>
      <c r="Y286">
        <v>3.17</v>
      </c>
      <c r="Z286">
        <v>0.92800000000000005</v>
      </c>
      <c r="AB286" s="1">
        <v>1</v>
      </c>
      <c r="AC286" s="1">
        <f t="shared" si="46"/>
        <v>1.421</v>
      </c>
      <c r="AD286" s="1">
        <f t="shared" si="47"/>
        <v>1.7600000000000001E-2</v>
      </c>
      <c r="AE286" s="51">
        <f t="shared" si="48"/>
        <v>0.08</v>
      </c>
      <c r="AF286" s="1">
        <f t="shared" si="49"/>
        <v>80.73863636363636</v>
      </c>
      <c r="AG286" s="1">
        <f t="shared" si="50"/>
        <v>4.3912737508796616E-2</v>
      </c>
      <c r="AH286" s="1">
        <f t="shared" si="51"/>
        <v>5.6533333333333331E-2</v>
      </c>
      <c r="AI286" s="51">
        <f t="shared" si="53"/>
        <v>6.2399999999999997E-2</v>
      </c>
    </row>
    <row r="287" spans="1:35" x14ac:dyDescent="0.25">
      <c r="A287" t="s">
        <v>98</v>
      </c>
      <c r="B287" s="1" t="s">
        <v>69</v>
      </c>
      <c r="C287" s="1" t="s">
        <v>103</v>
      </c>
      <c r="D287" s="4" t="s">
        <v>7</v>
      </c>
      <c r="E287" s="22">
        <v>124</v>
      </c>
      <c r="F287" s="34" t="s">
        <v>6</v>
      </c>
      <c r="G287" s="1">
        <v>1</v>
      </c>
      <c r="K287" s="1">
        <v>6</v>
      </c>
      <c r="L287" s="1">
        <v>8</v>
      </c>
      <c r="M287" t="s">
        <v>77</v>
      </c>
      <c r="N287" t="s">
        <v>76</v>
      </c>
      <c r="O287" s="1">
        <v>1.5740000000000001</v>
      </c>
      <c r="P287" s="1">
        <v>1.32E-2</v>
      </c>
      <c r="Q287" s="1">
        <v>0.4</v>
      </c>
      <c r="R287" s="1">
        <v>0.67</v>
      </c>
      <c r="S287" s="1">
        <v>0.75</v>
      </c>
      <c r="T287" s="37">
        <v>0.60666666666666669</v>
      </c>
      <c r="U287" s="1">
        <v>0.08</v>
      </c>
      <c r="AB287" s="1">
        <v>1</v>
      </c>
      <c r="AC287" s="1">
        <f t="shared" si="46"/>
        <v>1.5740000000000001</v>
      </c>
      <c r="AD287" s="1">
        <f t="shared" si="47"/>
        <v>1.32E-2</v>
      </c>
      <c r="AE287" s="51">
        <f t="shared" si="48"/>
        <v>0.08</v>
      </c>
      <c r="AF287" s="1">
        <f t="shared" si="49"/>
        <v>119.24242424242425</v>
      </c>
      <c r="AG287" s="1">
        <f t="shared" si="50"/>
        <v>4.243964421855146E-2</v>
      </c>
      <c r="AH287" s="1">
        <f t="shared" si="51"/>
        <v>4.8533333333333338E-2</v>
      </c>
      <c r="AI287" s="51">
        <f t="shared" si="53"/>
        <v>6.6799999999999998E-2</v>
      </c>
    </row>
    <row r="288" spans="1:35" x14ac:dyDescent="0.25">
      <c r="A288" t="s">
        <v>98</v>
      </c>
      <c r="B288" s="1" t="s">
        <v>69</v>
      </c>
      <c r="C288" s="1" t="s">
        <v>103</v>
      </c>
      <c r="D288" s="4" t="s">
        <v>7</v>
      </c>
      <c r="E288" s="22">
        <v>125</v>
      </c>
      <c r="F288" s="34" t="s">
        <v>54</v>
      </c>
      <c r="G288" s="1">
        <v>1</v>
      </c>
      <c r="I288" s="1">
        <v>2</v>
      </c>
      <c r="J288" s="1">
        <v>30</v>
      </c>
      <c r="K288" s="1">
        <v>2</v>
      </c>
      <c r="L288" s="1">
        <v>120</v>
      </c>
      <c r="M288" t="s">
        <v>79</v>
      </c>
      <c r="N288" t="s">
        <v>74</v>
      </c>
      <c r="O288" s="1">
        <v>15.459</v>
      </c>
      <c r="P288" s="2">
        <v>9.9699999999999997E-2</v>
      </c>
      <c r="Q288" s="2">
        <v>0.49</v>
      </c>
      <c r="R288" s="2">
        <v>0.69</v>
      </c>
      <c r="S288" s="2">
        <v>0.79</v>
      </c>
      <c r="T288" s="37">
        <v>0.65666666666666662</v>
      </c>
      <c r="U288" s="2">
        <v>0.92</v>
      </c>
      <c r="V288">
        <v>3</v>
      </c>
      <c r="W288">
        <v>0.80300000000000005</v>
      </c>
      <c r="X288">
        <v>0.435</v>
      </c>
      <c r="Y288">
        <v>1.8580000000000001</v>
      </c>
      <c r="Z288">
        <v>1.238</v>
      </c>
      <c r="AB288" s="1">
        <v>1</v>
      </c>
      <c r="AC288" s="1">
        <f t="shared" si="46"/>
        <v>15.459</v>
      </c>
      <c r="AD288" s="1">
        <f t="shared" si="47"/>
        <v>9.9699999999999997E-2</v>
      </c>
      <c r="AE288" s="51">
        <f t="shared" si="48"/>
        <v>0.92</v>
      </c>
      <c r="AF288" s="1">
        <f t="shared" si="49"/>
        <v>155.05516549648948</v>
      </c>
      <c r="AG288" s="1">
        <f t="shared" si="50"/>
        <v>5.3062940681803485E-2</v>
      </c>
      <c r="AH288" s="1">
        <f t="shared" si="51"/>
        <v>0.6041333333333333</v>
      </c>
      <c r="AI288" s="51">
        <f t="shared" si="53"/>
        <v>0.82030000000000003</v>
      </c>
    </row>
    <row r="289" spans="1:35" x14ac:dyDescent="0.25">
      <c r="A289" t="s">
        <v>98</v>
      </c>
      <c r="B289" s="1" t="s">
        <v>69</v>
      </c>
      <c r="C289" s="1" t="s">
        <v>103</v>
      </c>
      <c r="D289" s="4" t="s">
        <v>7</v>
      </c>
      <c r="E289" s="22">
        <v>126</v>
      </c>
      <c r="F289" s="34" t="s">
        <v>90</v>
      </c>
      <c r="G289" s="1">
        <v>0</v>
      </c>
      <c r="K289" s="1">
        <v>10</v>
      </c>
      <c r="L289" s="1">
        <v>5</v>
      </c>
      <c r="M289" t="s">
        <v>77</v>
      </c>
      <c r="N289" t="s">
        <v>76</v>
      </c>
      <c r="O289" s="2">
        <v>1.585</v>
      </c>
      <c r="P289" s="2">
        <v>1.23E-2</v>
      </c>
      <c r="Q289" s="1">
        <v>0.53</v>
      </c>
      <c r="R289" s="1">
        <v>0.76</v>
      </c>
      <c r="S289" s="1">
        <v>0.81</v>
      </c>
      <c r="T289" s="37">
        <v>0.70000000000000007</v>
      </c>
      <c r="U289" s="1">
        <v>0.11</v>
      </c>
      <c r="V289">
        <v>2</v>
      </c>
      <c r="W289">
        <v>0.54500000000000004</v>
      </c>
      <c r="X289">
        <v>0.246</v>
      </c>
      <c r="Y289">
        <v>2.2629999999999999</v>
      </c>
      <c r="Z289">
        <v>0.79100000000000004</v>
      </c>
      <c r="AB289" s="1">
        <v>1</v>
      </c>
      <c r="AC289" s="1">
        <f t="shared" si="46"/>
        <v>1.585</v>
      </c>
      <c r="AD289" s="1">
        <f t="shared" si="47"/>
        <v>1.23E-2</v>
      </c>
      <c r="AE289" s="51">
        <f t="shared" si="48"/>
        <v>0.11</v>
      </c>
      <c r="AF289" s="1">
        <f t="shared" si="49"/>
        <v>128.86178861788616</v>
      </c>
      <c r="AG289" s="1">
        <f t="shared" si="50"/>
        <v>6.1640378548895897E-2</v>
      </c>
      <c r="AH289" s="1">
        <f t="shared" si="51"/>
        <v>7.7000000000000013E-2</v>
      </c>
      <c r="AI289" s="51">
        <f t="shared" si="53"/>
        <v>9.7699999999999995E-2</v>
      </c>
    </row>
    <row r="290" spans="1:35" x14ac:dyDescent="0.25">
      <c r="A290" t="s">
        <v>98</v>
      </c>
      <c r="B290" s="1" t="s">
        <v>69</v>
      </c>
      <c r="C290" s="1" t="s">
        <v>103</v>
      </c>
      <c r="D290" s="4" t="s">
        <v>7</v>
      </c>
      <c r="E290" s="22">
        <v>127</v>
      </c>
      <c r="F290" s="34" t="s">
        <v>90</v>
      </c>
      <c r="G290" s="1">
        <v>0</v>
      </c>
      <c r="K290" s="1">
        <v>8</v>
      </c>
      <c r="L290" s="1">
        <v>7.5</v>
      </c>
      <c r="M290" t="s">
        <v>77</v>
      </c>
      <c r="N290" t="s">
        <v>76</v>
      </c>
      <c r="O290" s="1">
        <v>1.7789999999999999</v>
      </c>
      <c r="P290" s="2">
        <v>1.6799999999999999E-2</v>
      </c>
      <c r="Q290" s="1">
        <v>0.76</v>
      </c>
      <c r="R290" s="1">
        <v>1.1499999999999999</v>
      </c>
      <c r="S290" s="1">
        <v>1.34</v>
      </c>
      <c r="T290" s="37">
        <v>1.0833333333333333</v>
      </c>
      <c r="U290" s="1">
        <v>0.15</v>
      </c>
      <c r="V290">
        <v>3</v>
      </c>
      <c r="W290">
        <v>0.40100000000000002</v>
      </c>
      <c r="X290">
        <v>0.153</v>
      </c>
      <c r="Y290">
        <v>2.7</v>
      </c>
      <c r="Z290">
        <v>0.55400000000000005</v>
      </c>
      <c r="AB290" s="1">
        <v>1</v>
      </c>
      <c r="AC290" s="1">
        <f t="shared" si="46"/>
        <v>1.7789999999999999</v>
      </c>
      <c r="AD290" s="1">
        <f t="shared" si="47"/>
        <v>1.6799999999999999E-2</v>
      </c>
      <c r="AE290" s="51">
        <f t="shared" si="48"/>
        <v>0.15</v>
      </c>
      <c r="AF290" s="1">
        <f t="shared" si="49"/>
        <v>105.89285714285714</v>
      </c>
      <c r="AG290" s="1">
        <f t="shared" si="50"/>
        <v>7.4873524451939288E-2</v>
      </c>
      <c r="AH290" s="1">
        <f t="shared" si="51"/>
        <v>0.16249999999999998</v>
      </c>
      <c r="AI290" s="51">
        <f t="shared" si="53"/>
        <v>0.13319999999999999</v>
      </c>
    </row>
    <row r="291" spans="1:35" x14ac:dyDescent="0.25">
      <c r="A291" t="s">
        <v>98</v>
      </c>
      <c r="B291" s="1" t="s">
        <v>69</v>
      </c>
      <c r="C291" s="1" t="s">
        <v>103</v>
      </c>
      <c r="D291" s="4" t="s">
        <v>7</v>
      </c>
      <c r="E291" s="22">
        <v>128</v>
      </c>
      <c r="F291" s="34" t="s">
        <v>19</v>
      </c>
      <c r="G291" s="1">
        <v>0</v>
      </c>
      <c r="M291" t="s">
        <v>77</v>
      </c>
      <c r="N291" t="s">
        <v>80</v>
      </c>
      <c r="O291" s="1">
        <v>5.1020000000000003</v>
      </c>
      <c r="P291" s="2">
        <v>4.1500000000000002E-2</v>
      </c>
      <c r="Q291" s="1">
        <v>0.72</v>
      </c>
      <c r="R291" s="1">
        <v>0.91</v>
      </c>
      <c r="S291" s="1">
        <v>1.18</v>
      </c>
      <c r="T291" s="37">
        <v>0.93666666666666654</v>
      </c>
      <c r="U291" s="1">
        <v>0.37</v>
      </c>
      <c r="V291">
        <v>1</v>
      </c>
      <c r="W291">
        <v>9.4E-2</v>
      </c>
      <c r="X291">
        <v>0</v>
      </c>
      <c r="Y291">
        <v>0</v>
      </c>
      <c r="Z291">
        <v>9.2999999999999999E-2</v>
      </c>
      <c r="AB291" s="1">
        <v>1</v>
      </c>
      <c r="AC291" s="1">
        <f t="shared" si="46"/>
        <v>5.1020000000000003</v>
      </c>
      <c r="AD291" s="1">
        <f t="shared" si="47"/>
        <v>4.1500000000000002E-2</v>
      </c>
      <c r="AE291" s="51">
        <f t="shared" si="48"/>
        <v>0.37</v>
      </c>
      <c r="AF291" s="1">
        <f t="shared" si="49"/>
        <v>122.93975903614458</v>
      </c>
      <c r="AG291" s="1">
        <f t="shared" si="50"/>
        <v>6.4386515092120733E-2</v>
      </c>
      <c r="AH291" s="1">
        <f t="shared" si="51"/>
        <v>0.34656666666666663</v>
      </c>
      <c r="AI291" s="51">
        <f t="shared" si="53"/>
        <v>0.32850000000000001</v>
      </c>
    </row>
    <row r="292" spans="1:35" x14ac:dyDescent="0.25">
      <c r="A292" t="s">
        <v>98</v>
      </c>
      <c r="B292" s="1" t="s">
        <v>69</v>
      </c>
      <c r="C292" s="1" t="s">
        <v>103</v>
      </c>
      <c r="D292" s="4" t="s">
        <v>66</v>
      </c>
      <c r="E292" s="22">
        <v>129</v>
      </c>
      <c r="F292" s="34" t="s">
        <v>50</v>
      </c>
      <c r="G292" s="1">
        <v>0</v>
      </c>
      <c r="J292" s="1">
        <v>4</v>
      </c>
      <c r="K292" s="1">
        <v>11</v>
      </c>
      <c r="L292" s="1">
        <v>23</v>
      </c>
      <c r="M292" t="s">
        <v>79</v>
      </c>
      <c r="N292" t="s">
        <v>76</v>
      </c>
      <c r="O292" s="1">
        <v>23.734000000000002</v>
      </c>
      <c r="P292" s="2">
        <v>0.28170000000000001</v>
      </c>
      <c r="Q292" s="1">
        <v>0.48</v>
      </c>
      <c r="R292" s="1">
        <v>0.73</v>
      </c>
      <c r="S292" s="1">
        <v>0.74</v>
      </c>
      <c r="T292" s="37">
        <v>0.65</v>
      </c>
      <c r="U292" s="1">
        <v>1.34</v>
      </c>
      <c r="V292">
        <v>2</v>
      </c>
      <c r="W292">
        <v>0.83199999999999996</v>
      </c>
      <c r="X292">
        <v>0.184</v>
      </c>
      <c r="Y292">
        <v>4.5259999999999998</v>
      </c>
      <c r="Z292">
        <v>1.016</v>
      </c>
      <c r="AB292" s="1">
        <v>1</v>
      </c>
      <c r="AC292" s="1">
        <f t="shared" si="46"/>
        <v>23.734000000000002</v>
      </c>
      <c r="AD292" s="1">
        <f t="shared" si="47"/>
        <v>0.28170000000000001</v>
      </c>
      <c r="AE292" s="51">
        <f t="shared" si="48"/>
        <v>1.34</v>
      </c>
      <c r="AF292" s="1">
        <f t="shared" si="49"/>
        <v>84.252751153709625</v>
      </c>
      <c r="AG292" s="1">
        <f t="shared" si="50"/>
        <v>4.4590039605629052E-2</v>
      </c>
      <c r="AH292" s="1">
        <f t="shared" si="51"/>
        <v>0.87100000000000011</v>
      </c>
      <c r="AI292" s="51">
        <f t="shared" si="53"/>
        <v>1.0583</v>
      </c>
    </row>
    <row r="293" spans="1:35" x14ac:dyDescent="0.25">
      <c r="A293" t="s">
        <v>98</v>
      </c>
      <c r="B293" s="1" t="s">
        <v>69</v>
      </c>
      <c r="C293" s="1" t="s">
        <v>103</v>
      </c>
      <c r="D293" s="4" t="s">
        <v>66</v>
      </c>
      <c r="E293" s="22">
        <v>130</v>
      </c>
      <c r="F293" s="34" t="s">
        <v>49</v>
      </c>
      <c r="G293" s="1">
        <v>0</v>
      </c>
      <c r="K293" s="1">
        <v>7</v>
      </c>
      <c r="L293" s="1">
        <v>15</v>
      </c>
      <c r="M293" t="s">
        <v>79</v>
      </c>
      <c r="N293" t="s">
        <v>76</v>
      </c>
      <c r="O293" s="1">
        <v>16.986999999999998</v>
      </c>
      <c r="P293" s="2">
        <v>0.28989999999999999</v>
      </c>
      <c r="Q293" s="1">
        <v>0.6</v>
      </c>
      <c r="R293" s="1">
        <v>0.69</v>
      </c>
      <c r="S293" s="1">
        <v>0.69</v>
      </c>
      <c r="T293" s="37">
        <v>0.66</v>
      </c>
      <c r="U293" s="1">
        <v>1.06</v>
      </c>
      <c r="V293">
        <v>2</v>
      </c>
      <c r="W293">
        <v>1.3029999999999999</v>
      </c>
      <c r="X293">
        <v>0.39800000000000002</v>
      </c>
      <c r="Y293">
        <v>3.2789999999999999</v>
      </c>
      <c r="Z293">
        <v>1.7010000000000001</v>
      </c>
      <c r="AB293" s="1">
        <v>1</v>
      </c>
      <c r="AC293" s="1">
        <f t="shared" si="46"/>
        <v>16.986999999999998</v>
      </c>
      <c r="AD293" s="1">
        <f t="shared" si="47"/>
        <v>0.28989999999999999</v>
      </c>
      <c r="AE293" s="51">
        <f t="shared" si="48"/>
        <v>1.06</v>
      </c>
      <c r="AF293" s="1">
        <f t="shared" si="49"/>
        <v>58.596067609520517</v>
      </c>
      <c r="AG293" s="1">
        <f t="shared" si="50"/>
        <v>4.5334667687054811E-2</v>
      </c>
      <c r="AH293" s="1">
        <f t="shared" si="51"/>
        <v>0.69960000000000011</v>
      </c>
      <c r="AI293" s="51">
        <f t="shared" si="53"/>
        <v>0.77010000000000001</v>
      </c>
    </row>
    <row r="294" spans="1:35" x14ac:dyDescent="0.25">
      <c r="A294" t="s">
        <v>98</v>
      </c>
      <c r="B294" s="1" t="s">
        <v>69</v>
      </c>
      <c r="C294" s="1" t="s">
        <v>103</v>
      </c>
      <c r="D294" s="4" t="s">
        <v>66</v>
      </c>
      <c r="E294" s="22">
        <v>131</v>
      </c>
      <c r="F294" s="34" t="s">
        <v>49</v>
      </c>
      <c r="G294" s="1">
        <v>0</v>
      </c>
      <c r="K294" s="1">
        <v>10</v>
      </c>
      <c r="L294" s="1">
        <v>21</v>
      </c>
      <c r="M294" t="s">
        <v>79</v>
      </c>
      <c r="N294" t="s">
        <v>76</v>
      </c>
      <c r="O294" s="1">
        <v>24.402999999999999</v>
      </c>
      <c r="P294" s="2">
        <v>0.29260000000000003</v>
      </c>
      <c r="Q294" s="1">
        <v>0.39</v>
      </c>
      <c r="R294" s="1">
        <v>0.5</v>
      </c>
      <c r="S294" s="1">
        <v>0.76</v>
      </c>
      <c r="T294" s="37">
        <v>0.54999999999999993</v>
      </c>
      <c r="U294" s="1">
        <v>1.1499999999999999</v>
      </c>
      <c r="V294">
        <v>1</v>
      </c>
      <c r="W294">
        <v>0.72799999999999998</v>
      </c>
      <c r="X294">
        <v>0.23599999999999999</v>
      </c>
      <c r="Y294">
        <v>3.089</v>
      </c>
      <c r="Z294">
        <v>0.96299999999999997</v>
      </c>
      <c r="AB294" s="1">
        <v>1</v>
      </c>
      <c r="AC294" s="1">
        <f t="shared" si="46"/>
        <v>24.402999999999999</v>
      </c>
      <c r="AD294" s="1">
        <f t="shared" si="47"/>
        <v>0.29260000000000003</v>
      </c>
      <c r="AE294" s="51">
        <f t="shared" si="48"/>
        <v>1.1499999999999999</v>
      </c>
      <c r="AF294" s="1">
        <f t="shared" si="49"/>
        <v>83.400546821599434</v>
      </c>
      <c r="AG294" s="1">
        <f t="shared" si="50"/>
        <v>3.5135024382248081E-2</v>
      </c>
      <c r="AH294" s="1">
        <f t="shared" si="51"/>
        <v>0.63249999999999984</v>
      </c>
      <c r="AI294" s="51">
        <f t="shared" si="53"/>
        <v>0.85739999999999994</v>
      </c>
    </row>
    <row r="295" spans="1:35" x14ac:dyDescent="0.25">
      <c r="A295" t="s">
        <v>98</v>
      </c>
      <c r="B295" s="1" t="s">
        <v>69</v>
      </c>
      <c r="C295" s="1" t="s">
        <v>103</v>
      </c>
      <c r="D295" s="4" t="s">
        <v>66</v>
      </c>
      <c r="E295" s="22">
        <v>132</v>
      </c>
      <c r="F295" s="34" t="s">
        <v>49</v>
      </c>
      <c r="G295" s="1">
        <v>0</v>
      </c>
      <c r="K295" s="1">
        <v>7</v>
      </c>
      <c r="L295" s="1">
        <v>10.5</v>
      </c>
      <c r="M295" t="s">
        <v>79</v>
      </c>
      <c r="N295" t="s">
        <v>76</v>
      </c>
      <c r="O295" s="1">
        <v>13.154</v>
      </c>
      <c r="P295" s="2">
        <v>0.1971</v>
      </c>
      <c r="Q295" s="1">
        <v>0.43</v>
      </c>
      <c r="R295" s="1">
        <v>0.64</v>
      </c>
      <c r="S295" s="1">
        <v>0.8</v>
      </c>
      <c r="T295" s="37">
        <v>0.62333333333333341</v>
      </c>
      <c r="U295" s="1">
        <v>0.79</v>
      </c>
      <c r="V295">
        <v>2</v>
      </c>
      <c r="W295">
        <v>1.03</v>
      </c>
      <c r="X295">
        <v>0.36099999999999999</v>
      </c>
      <c r="Y295">
        <v>2.8570000000000002</v>
      </c>
      <c r="Z295">
        <v>1.391</v>
      </c>
      <c r="AB295" s="1">
        <v>1</v>
      </c>
      <c r="AC295" s="1">
        <f t="shared" si="46"/>
        <v>13.154</v>
      </c>
      <c r="AD295" s="1">
        <f t="shared" si="47"/>
        <v>0.1971</v>
      </c>
      <c r="AE295" s="51">
        <f t="shared" si="48"/>
        <v>0.79</v>
      </c>
      <c r="AF295" s="1">
        <f t="shared" si="49"/>
        <v>66.737696600710294</v>
      </c>
      <c r="AG295" s="1">
        <f t="shared" si="50"/>
        <v>4.5073741827580963E-2</v>
      </c>
      <c r="AH295" s="1">
        <f t="shared" si="51"/>
        <v>0.49243333333333339</v>
      </c>
      <c r="AI295" s="51">
        <f t="shared" si="53"/>
        <v>0.59289999999999998</v>
      </c>
    </row>
    <row r="296" spans="1:35" x14ac:dyDescent="0.25">
      <c r="A296" t="s">
        <v>98</v>
      </c>
      <c r="B296" s="1" t="s">
        <v>69</v>
      </c>
      <c r="C296" s="1" t="s">
        <v>103</v>
      </c>
      <c r="D296" s="4" t="s">
        <v>66</v>
      </c>
      <c r="E296" s="22">
        <v>133</v>
      </c>
      <c r="F296" s="34" t="s">
        <v>20</v>
      </c>
      <c r="G296" s="1">
        <v>0</v>
      </c>
      <c r="K296" s="1">
        <v>9</v>
      </c>
      <c r="L296" s="1">
        <v>7</v>
      </c>
      <c r="M296" t="s">
        <v>77</v>
      </c>
      <c r="N296" t="s">
        <v>76</v>
      </c>
      <c r="O296" s="1">
        <v>3.2839999999999998</v>
      </c>
      <c r="P296" s="2">
        <v>2.8799999999999999E-2</v>
      </c>
      <c r="Q296" s="1">
        <v>0.94</v>
      </c>
      <c r="R296" s="1">
        <v>1.4</v>
      </c>
      <c r="S296" s="1">
        <v>1.53</v>
      </c>
      <c r="T296" s="37">
        <v>1.29</v>
      </c>
      <c r="U296" s="1">
        <v>0.38</v>
      </c>
      <c r="V296">
        <v>3</v>
      </c>
      <c r="W296">
        <v>0.18</v>
      </c>
      <c r="X296">
        <v>5.6000000000000001E-2</v>
      </c>
      <c r="Y296">
        <v>4.6029999999999998</v>
      </c>
      <c r="Z296">
        <v>0.23599999999999999</v>
      </c>
      <c r="AB296" s="1">
        <v>1</v>
      </c>
      <c r="AC296" s="1">
        <f t="shared" si="46"/>
        <v>3.2839999999999998</v>
      </c>
      <c r="AD296" s="1">
        <f t="shared" si="47"/>
        <v>2.8799999999999999E-2</v>
      </c>
      <c r="AE296" s="51">
        <f t="shared" si="48"/>
        <v>0.38</v>
      </c>
      <c r="AF296" s="1">
        <f t="shared" si="49"/>
        <v>114.02777777777777</v>
      </c>
      <c r="AG296" s="1">
        <f t="shared" si="50"/>
        <v>0.1069427527405603</v>
      </c>
      <c r="AH296" s="1">
        <f t="shared" si="51"/>
        <v>0.49020000000000002</v>
      </c>
      <c r="AI296" s="51">
        <f t="shared" si="53"/>
        <v>0.35120000000000001</v>
      </c>
    </row>
    <row r="297" spans="1:35" x14ac:dyDescent="0.25">
      <c r="A297" t="s">
        <v>98</v>
      </c>
      <c r="B297" s="1" t="s">
        <v>69</v>
      </c>
      <c r="C297" s="1" t="s">
        <v>103</v>
      </c>
      <c r="D297" s="4" t="s">
        <v>66</v>
      </c>
      <c r="E297" s="22">
        <v>134</v>
      </c>
      <c r="F297" s="34" t="s">
        <v>20</v>
      </c>
      <c r="G297" s="1">
        <v>0</v>
      </c>
      <c r="K297" s="1">
        <v>15</v>
      </c>
      <c r="L297" s="1">
        <v>7.5</v>
      </c>
      <c r="M297" t="s">
        <v>77</v>
      </c>
      <c r="N297" t="s">
        <v>76</v>
      </c>
      <c r="O297" s="1">
        <v>5.5990000000000002</v>
      </c>
      <c r="P297" s="2">
        <v>9.3799999999999994E-2</v>
      </c>
      <c r="Q297" s="1">
        <v>1.51</v>
      </c>
      <c r="R297" s="1">
        <v>1.82</v>
      </c>
      <c r="S297" s="1">
        <v>1.79</v>
      </c>
      <c r="T297" s="37">
        <v>1.7066666666666668</v>
      </c>
      <c r="U297" s="1">
        <v>0.83</v>
      </c>
      <c r="V297">
        <v>1</v>
      </c>
      <c r="W297">
        <v>0.29499999999999998</v>
      </c>
      <c r="X297">
        <v>0.06</v>
      </c>
      <c r="Y297">
        <v>4.9180000000000001</v>
      </c>
      <c r="Z297">
        <v>0.35499999999999998</v>
      </c>
      <c r="AB297" s="1">
        <v>1</v>
      </c>
      <c r="AC297" s="1">
        <f t="shared" si="46"/>
        <v>5.5990000000000002</v>
      </c>
      <c r="AD297" s="1">
        <f t="shared" si="47"/>
        <v>9.3799999999999994E-2</v>
      </c>
      <c r="AE297" s="51">
        <f t="shared" si="48"/>
        <v>0.83</v>
      </c>
      <c r="AF297" s="1">
        <f t="shared" si="49"/>
        <v>59.690831556503205</v>
      </c>
      <c r="AG297" s="1">
        <f t="shared" si="50"/>
        <v>0.1314877656724415</v>
      </c>
      <c r="AH297" s="1">
        <f t="shared" si="51"/>
        <v>1.4165333333333334</v>
      </c>
      <c r="AI297" s="51">
        <f t="shared" si="53"/>
        <v>0.73619999999999997</v>
      </c>
    </row>
    <row r="298" spans="1:35" x14ac:dyDescent="0.25">
      <c r="A298" t="s">
        <v>98</v>
      </c>
      <c r="B298" s="1" t="s">
        <v>69</v>
      </c>
      <c r="C298" s="1" t="s">
        <v>103</v>
      </c>
      <c r="D298" s="4" t="s">
        <v>66</v>
      </c>
      <c r="E298" s="22">
        <v>136</v>
      </c>
      <c r="F298" s="34" t="s">
        <v>91</v>
      </c>
      <c r="G298" s="1">
        <v>0</v>
      </c>
      <c r="K298" s="1">
        <v>14</v>
      </c>
      <c r="L298" s="1">
        <v>14.3</v>
      </c>
      <c r="M298" t="s">
        <v>77</v>
      </c>
      <c r="O298" s="1">
        <v>5.7060000000000004</v>
      </c>
      <c r="P298" s="2">
        <v>0.1376</v>
      </c>
      <c r="Q298" s="1">
        <v>1.86</v>
      </c>
      <c r="R298" s="1">
        <v>1.89</v>
      </c>
      <c r="S298" s="1">
        <v>2.2000000000000002</v>
      </c>
      <c r="T298" s="37">
        <v>1.9833333333333334</v>
      </c>
      <c r="U298" s="1">
        <v>0.94</v>
      </c>
      <c r="V298">
        <v>1</v>
      </c>
      <c r="W298">
        <v>0.158</v>
      </c>
      <c r="X298">
        <v>1.4E-2</v>
      </c>
      <c r="Y298">
        <v>11.590999999999999</v>
      </c>
      <c r="Z298">
        <v>0.17100000000000001</v>
      </c>
      <c r="AB298" s="1">
        <v>1</v>
      </c>
      <c r="AC298" s="1">
        <f t="shared" si="46"/>
        <v>5.7060000000000004</v>
      </c>
      <c r="AD298" s="1">
        <f t="shared" si="47"/>
        <v>0.1376</v>
      </c>
      <c r="AE298" s="51">
        <f t="shared" si="48"/>
        <v>0.94</v>
      </c>
      <c r="AF298" s="1">
        <f t="shared" si="49"/>
        <v>41.468023255813954</v>
      </c>
      <c r="AG298" s="1">
        <f t="shared" si="50"/>
        <v>0.14062390466175953</v>
      </c>
      <c r="AH298" s="1">
        <f t="shared" si="51"/>
        <v>1.8643333333333332</v>
      </c>
      <c r="AI298" s="51">
        <f t="shared" si="53"/>
        <v>0.8024</v>
      </c>
    </row>
    <row r="299" spans="1:35" x14ac:dyDescent="0.25">
      <c r="A299" t="s">
        <v>98</v>
      </c>
      <c r="B299" s="1" t="s">
        <v>69</v>
      </c>
      <c r="C299" s="1" t="s">
        <v>103</v>
      </c>
      <c r="D299" s="4" t="s">
        <v>66</v>
      </c>
      <c r="E299" s="22">
        <v>137</v>
      </c>
      <c r="F299" s="34" t="s">
        <v>6</v>
      </c>
      <c r="G299" s="1">
        <v>1</v>
      </c>
      <c r="H299" s="1">
        <v>16</v>
      </c>
      <c r="K299" s="1">
        <v>30</v>
      </c>
      <c r="L299" s="1">
        <v>15</v>
      </c>
      <c r="M299" t="s">
        <v>77</v>
      </c>
      <c r="N299" t="s">
        <v>76</v>
      </c>
      <c r="O299" s="2">
        <v>2.5379999999999998</v>
      </c>
      <c r="P299" s="2">
        <v>2.93E-2</v>
      </c>
      <c r="Q299" s="1">
        <v>0.63</v>
      </c>
      <c r="R299" s="1">
        <v>0.79</v>
      </c>
      <c r="S299" s="1">
        <v>0.96</v>
      </c>
      <c r="T299" s="37">
        <v>0.79333333333333333</v>
      </c>
      <c r="U299" s="1">
        <v>0.18</v>
      </c>
      <c r="AB299" s="1">
        <v>1</v>
      </c>
      <c r="AC299" s="1">
        <f t="shared" si="46"/>
        <v>2.5379999999999998</v>
      </c>
      <c r="AD299" s="1">
        <f t="shared" si="47"/>
        <v>2.93E-2</v>
      </c>
      <c r="AE299" s="51">
        <f t="shared" si="48"/>
        <v>0.18</v>
      </c>
      <c r="AF299" s="1">
        <f t="shared" si="49"/>
        <v>86.62116040955631</v>
      </c>
      <c r="AG299" s="1">
        <f t="shared" si="50"/>
        <v>5.9377462568951933E-2</v>
      </c>
      <c r="AH299" s="1">
        <f t="shared" si="51"/>
        <v>0.14279999999999998</v>
      </c>
      <c r="AI299" s="51">
        <f t="shared" si="53"/>
        <v>0.1507</v>
      </c>
    </row>
    <row r="300" spans="1:35" x14ac:dyDescent="0.25">
      <c r="A300" t="s">
        <v>98</v>
      </c>
      <c r="B300" s="1" t="s">
        <v>69</v>
      </c>
      <c r="C300" s="1" t="s">
        <v>103</v>
      </c>
      <c r="D300" s="4" t="s">
        <v>67</v>
      </c>
      <c r="E300" s="22">
        <v>138</v>
      </c>
      <c r="F300" s="34" t="s">
        <v>51</v>
      </c>
      <c r="G300" s="1">
        <v>1</v>
      </c>
      <c r="I300" s="1">
        <v>1</v>
      </c>
      <c r="K300" s="1">
        <v>8</v>
      </c>
      <c r="L300" s="1">
        <v>2</v>
      </c>
      <c r="M300" t="s">
        <v>77</v>
      </c>
      <c r="N300" t="s">
        <v>76</v>
      </c>
      <c r="O300" s="1">
        <v>2.0169999999999999</v>
      </c>
      <c r="P300" s="2">
        <v>1.7500000000000002E-2</v>
      </c>
      <c r="R300" s="1">
        <v>0.96</v>
      </c>
      <c r="S300" s="1">
        <v>0.67</v>
      </c>
      <c r="T300" s="37">
        <v>0.81499999999999995</v>
      </c>
      <c r="U300" s="1">
        <f>0.09</f>
        <v>0.09</v>
      </c>
      <c r="AA300" s="1" t="s">
        <v>60</v>
      </c>
      <c r="AB300" s="1">
        <v>5</v>
      </c>
      <c r="AC300" s="1">
        <f t="shared" si="46"/>
        <v>0.40339999999999998</v>
      </c>
      <c r="AD300" s="1">
        <f t="shared" si="47"/>
        <v>3.5000000000000005E-3</v>
      </c>
      <c r="AE300" s="51">
        <f t="shared" si="48"/>
        <v>1.7999999999999999E-2</v>
      </c>
      <c r="AF300" s="1">
        <f t="shared" si="49"/>
        <v>115.25714285714284</v>
      </c>
      <c r="AG300" s="1">
        <f t="shared" si="50"/>
        <v>3.5944471988101141E-2</v>
      </c>
      <c r="AH300" s="1">
        <f t="shared" si="51"/>
        <v>1.4669999999999997E-2</v>
      </c>
      <c r="AI300" s="51">
        <f t="shared" si="53"/>
        <v>1.4499999999999999E-2</v>
      </c>
    </row>
    <row r="301" spans="1:35" x14ac:dyDescent="0.25">
      <c r="A301" t="s">
        <v>98</v>
      </c>
      <c r="B301" s="1" t="s">
        <v>69</v>
      </c>
      <c r="C301" s="1" t="s">
        <v>103</v>
      </c>
      <c r="D301" s="4" t="s">
        <v>67</v>
      </c>
      <c r="E301" s="22">
        <v>140</v>
      </c>
      <c r="F301" s="34" t="s">
        <v>51</v>
      </c>
      <c r="G301" s="1">
        <v>1</v>
      </c>
      <c r="I301" s="1">
        <v>1</v>
      </c>
      <c r="K301" s="1">
        <v>7</v>
      </c>
      <c r="L301" s="1">
        <v>1.7</v>
      </c>
      <c r="M301" t="s">
        <v>77</v>
      </c>
      <c r="N301" t="s">
        <v>76</v>
      </c>
      <c r="O301" s="1">
        <v>1.3109999999999999</v>
      </c>
      <c r="P301" s="2">
        <v>9.1999999999999998E-3</v>
      </c>
      <c r="Q301" s="1">
        <v>0.38</v>
      </c>
      <c r="R301" s="1">
        <v>0.74</v>
      </c>
      <c r="S301" s="1">
        <v>0.61</v>
      </c>
      <c r="T301" s="37">
        <v>0.57666666666666666</v>
      </c>
      <c r="U301" s="1">
        <f>0.06</f>
        <v>0.06</v>
      </c>
      <c r="AA301" s="1" t="s">
        <v>61</v>
      </c>
      <c r="AB301" s="1">
        <v>6</v>
      </c>
      <c r="AC301" s="1">
        <f t="shared" si="46"/>
        <v>0.2185</v>
      </c>
      <c r="AD301" s="1">
        <f t="shared" si="47"/>
        <v>1.5333333333333334E-3</v>
      </c>
      <c r="AE301" s="51">
        <f t="shared" si="48"/>
        <v>0.01</v>
      </c>
      <c r="AF301" s="1">
        <f t="shared" si="49"/>
        <v>142.5</v>
      </c>
      <c r="AG301" s="1">
        <f t="shared" si="50"/>
        <v>3.87490465293669E-2</v>
      </c>
      <c r="AH301" s="1">
        <f t="shared" si="51"/>
        <v>5.7666666666666665E-3</v>
      </c>
      <c r="AI301" s="51">
        <f t="shared" si="53"/>
        <v>8.4666666666666675E-3</v>
      </c>
    </row>
    <row r="302" spans="1:35" x14ac:dyDescent="0.25">
      <c r="A302" t="s">
        <v>98</v>
      </c>
      <c r="B302" s="1" t="s">
        <v>69</v>
      </c>
      <c r="C302" s="1" t="s">
        <v>103</v>
      </c>
      <c r="D302" s="4" t="s">
        <v>67</v>
      </c>
      <c r="E302" s="22">
        <v>141</v>
      </c>
      <c r="F302" s="34" t="s">
        <v>51</v>
      </c>
      <c r="G302" s="1">
        <v>1</v>
      </c>
      <c r="I302" s="1">
        <v>1</v>
      </c>
      <c r="K302" s="1">
        <v>6</v>
      </c>
      <c r="L302" s="1">
        <v>2</v>
      </c>
      <c r="M302" t="s">
        <v>77</v>
      </c>
      <c r="N302" t="s">
        <v>76</v>
      </c>
      <c r="O302" s="1">
        <v>1.4650000000000001</v>
      </c>
      <c r="P302" s="2">
        <v>1.2500000000000001E-2</v>
      </c>
      <c r="Q302" s="1">
        <v>0.51</v>
      </c>
      <c r="R302" s="1">
        <v>0.93</v>
      </c>
      <c r="S302" s="1">
        <v>0.92</v>
      </c>
      <c r="T302" s="37">
        <v>0.78666666666666663</v>
      </c>
      <c r="U302" s="1">
        <f>0.07</f>
        <v>7.0000000000000007E-2</v>
      </c>
      <c r="V302">
        <v>3</v>
      </c>
      <c r="W302">
        <v>0.30099999999999999</v>
      </c>
      <c r="X302">
        <v>0.14099999999999999</v>
      </c>
      <c r="Y302">
        <v>2.1909999999999998</v>
      </c>
      <c r="Z302">
        <v>0.442</v>
      </c>
      <c r="AA302" s="1" t="s">
        <v>62</v>
      </c>
      <c r="AB302" s="1">
        <v>5</v>
      </c>
      <c r="AC302" s="1">
        <f t="shared" si="46"/>
        <v>0.29300000000000004</v>
      </c>
      <c r="AD302" s="1">
        <f t="shared" si="47"/>
        <v>2.5000000000000001E-3</v>
      </c>
      <c r="AE302" s="51">
        <f t="shared" si="48"/>
        <v>1.4000000000000002E-2</v>
      </c>
      <c r="AF302" s="1">
        <f t="shared" si="49"/>
        <v>117.20000000000002</v>
      </c>
      <c r="AG302" s="1">
        <f t="shared" si="50"/>
        <v>3.9249146757679182E-2</v>
      </c>
      <c r="AH302" s="1">
        <f t="shared" si="51"/>
        <v>1.1013333333333335E-2</v>
      </c>
      <c r="AI302" s="51">
        <f t="shared" si="53"/>
        <v>1.1500000000000002E-2</v>
      </c>
    </row>
    <row r="303" spans="1:35" x14ac:dyDescent="0.25">
      <c r="A303" t="s">
        <v>98</v>
      </c>
      <c r="B303" s="1" t="s">
        <v>69</v>
      </c>
      <c r="C303" s="1" t="s">
        <v>103</v>
      </c>
      <c r="D303" s="4" t="s">
        <v>67</v>
      </c>
      <c r="E303" s="22">
        <v>142</v>
      </c>
      <c r="F303" s="34" t="s">
        <v>6</v>
      </c>
      <c r="G303" s="1">
        <v>0</v>
      </c>
      <c r="K303" s="1">
        <v>11</v>
      </c>
      <c r="L303" s="1">
        <v>6.6</v>
      </c>
      <c r="M303" t="s">
        <v>77</v>
      </c>
      <c r="N303" t="s">
        <v>76</v>
      </c>
      <c r="O303" s="1">
        <v>1.8460000000000001</v>
      </c>
      <c r="P303" s="2">
        <v>1.89E-2</v>
      </c>
      <c r="Q303" s="1">
        <v>0.64</v>
      </c>
      <c r="R303" s="1">
        <v>0.83</v>
      </c>
      <c r="S303" s="1">
        <v>0.92</v>
      </c>
      <c r="T303" s="37">
        <v>0.79666666666666675</v>
      </c>
      <c r="U303" s="1">
        <v>0.12</v>
      </c>
      <c r="V303">
        <v>2</v>
      </c>
      <c r="W303">
        <v>0.20899999999999999</v>
      </c>
      <c r="X303">
        <v>5.7000000000000002E-2</v>
      </c>
      <c r="Y303">
        <v>3.895</v>
      </c>
      <c r="Z303">
        <v>0.26600000000000001</v>
      </c>
      <c r="AB303" s="1">
        <v>1</v>
      </c>
      <c r="AC303" s="1">
        <f t="shared" si="46"/>
        <v>1.8460000000000001</v>
      </c>
      <c r="AD303" s="1">
        <f t="shared" si="47"/>
        <v>1.89E-2</v>
      </c>
      <c r="AE303" s="51">
        <f t="shared" si="48"/>
        <v>0.12</v>
      </c>
      <c r="AF303" s="1">
        <f t="shared" si="49"/>
        <v>97.671957671957671</v>
      </c>
      <c r="AG303" s="1">
        <f t="shared" si="50"/>
        <v>5.4767063921993493E-2</v>
      </c>
      <c r="AH303" s="1">
        <f t="shared" si="51"/>
        <v>9.5600000000000004E-2</v>
      </c>
      <c r="AI303" s="51">
        <f t="shared" si="53"/>
        <v>0.1011</v>
      </c>
    </row>
    <row r="304" spans="1:35" x14ac:dyDescent="0.25">
      <c r="A304" t="s">
        <v>98</v>
      </c>
      <c r="B304" s="1" t="s">
        <v>69</v>
      </c>
      <c r="C304" s="1" t="s">
        <v>103</v>
      </c>
      <c r="D304" s="4" t="s">
        <v>67</v>
      </c>
      <c r="E304" s="22">
        <v>143</v>
      </c>
      <c r="F304" s="34" t="s">
        <v>6</v>
      </c>
      <c r="G304" s="1">
        <v>1</v>
      </c>
      <c r="I304" s="1">
        <v>1</v>
      </c>
      <c r="K304" s="1">
        <v>19</v>
      </c>
      <c r="L304" s="1">
        <v>5.5</v>
      </c>
      <c r="M304" t="s">
        <v>77</v>
      </c>
      <c r="N304" t="s">
        <v>76</v>
      </c>
      <c r="O304" s="1">
        <v>1.0189999999999999</v>
      </c>
      <c r="P304" s="2">
        <v>1.01E-2</v>
      </c>
      <c r="Q304" s="1">
        <v>0.41</v>
      </c>
      <c r="R304" s="1">
        <v>0.5</v>
      </c>
      <c r="S304" s="1">
        <v>0.54</v>
      </c>
      <c r="T304" s="37">
        <v>0.48333333333333334</v>
      </c>
      <c r="U304" s="1">
        <v>0.04</v>
      </c>
      <c r="V304">
        <v>2</v>
      </c>
      <c r="W304">
        <v>0.249</v>
      </c>
      <c r="X304">
        <v>3.0000000000000001E-3</v>
      </c>
      <c r="Y304">
        <v>46.859000000000002</v>
      </c>
      <c r="Z304">
        <v>0.24</v>
      </c>
      <c r="AB304" s="1">
        <v>1</v>
      </c>
      <c r="AC304" s="1">
        <f t="shared" si="46"/>
        <v>1.0189999999999999</v>
      </c>
      <c r="AD304" s="1">
        <f t="shared" si="47"/>
        <v>1.01E-2</v>
      </c>
      <c r="AE304" s="51">
        <f t="shared" si="48"/>
        <v>0.04</v>
      </c>
      <c r="AF304" s="1">
        <f t="shared" si="49"/>
        <v>100.89108910891089</v>
      </c>
      <c r="AG304" s="1">
        <f t="shared" si="50"/>
        <v>2.9342492639842989E-2</v>
      </c>
      <c r="AH304" s="1">
        <f t="shared" si="51"/>
        <v>1.9333333333333334E-2</v>
      </c>
      <c r="AI304" s="51">
        <f t="shared" si="53"/>
        <v>2.9900000000000003E-2</v>
      </c>
    </row>
    <row r="305" spans="1:35" x14ac:dyDescent="0.25">
      <c r="A305" t="s">
        <v>98</v>
      </c>
      <c r="B305" s="1" t="s">
        <v>69</v>
      </c>
      <c r="C305" s="1" t="s">
        <v>103</v>
      </c>
      <c r="D305" s="4" t="s">
        <v>67</v>
      </c>
      <c r="E305" s="22">
        <v>144</v>
      </c>
      <c r="F305" s="34" t="s">
        <v>6</v>
      </c>
      <c r="G305" s="1">
        <v>1</v>
      </c>
      <c r="H305" s="1">
        <v>1</v>
      </c>
      <c r="I305" s="1">
        <v>1</v>
      </c>
      <c r="J305" s="1">
        <v>11</v>
      </c>
      <c r="K305" s="1">
        <v>11</v>
      </c>
      <c r="L305" s="1">
        <v>8</v>
      </c>
      <c r="M305" t="s">
        <v>77</v>
      </c>
      <c r="N305" t="s">
        <v>76</v>
      </c>
      <c r="O305" s="1">
        <v>2.8980000000000001</v>
      </c>
      <c r="P305" s="2">
        <v>2.7799999999999998E-2</v>
      </c>
      <c r="Q305" s="1">
        <v>0.54</v>
      </c>
      <c r="R305" s="1">
        <v>0.88</v>
      </c>
      <c r="S305" s="1">
        <v>1.08</v>
      </c>
      <c r="T305" s="37">
        <v>0.83333333333333337</v>
      </c>
      <c r="U305" s="1">
        <v>0.21</v>
      </c>
      <c r="V305">
        <v>2</v>
      </c>
      <c r="W305">
        <v>0.36899999999999999</v>
      </c>
      <c r="X305">
        <v>0.35599999999999998</v>
      </c>
      <c r="Y305">
        <v>1.052</v>
      </c>
      <c r="Z305">
        <v>0.72499999999999998</v>
      </c>
      <c r="AB305" s="1">
        <v>1</v>
      </c>
      <c r="AC305" s="1">
        <f t="shared" si="46"/>
        <v>2.8980000000000001</v>
      </c>
      <c r="AD305" s="1">
        <f t="shared" si="47"/>
        <v>2.7799999999999998E-2</v>
      </c>
      <c r="AE305" s="51">
        <f t="shared" si="48"/>
        <v>0.21</v>
      </c>
      <c r="AF305" s="1">
        <f t="shared" si="49"/>
        <v>104.24460431654677</v>
      </c>
      <c r="AG305" s="1">
        <f t="shared" si="50"/>
        <v>6.287094547964113E-2</v>
      </c>
      <c r="AH305" s="1">
        <f t="shared" si="51"/>
        <v>0.17499999999999999</v>
      </c>
      <c r="AI305" s="51">
        <f t="shared" si="53"/>
        <v>0.1822</v>
      </c>
    </row>
    <row r="306" spans="1:35" x14ac:dyDescent="0.25">
      <c r="A306" t="s">
        <v>98</v>
      </c>
      <c r="B306" s="1" t="s">
        <v>69</v>
      </c>
      <c r="C306" s="1" t="s">
        <v>103</v>
      </c>
      <c r="D306" s="4" t="s">
        <v>67</v>
      </c>
      <c r="E306" s="22">
        <v>145</v>
      </c>
      <c r="F306" s="34" t="s">
        <v>6</v>
      </c>
      <c r="G306" s="1">
        <v>0</v>
      </c>
      <c r="K306" s="1">
        <v>9</v>
      </c>
      <c r="L306" s="1">
        <v>8.5</v>
      </c>
      <c r="M306" t="s">
        <v>77</v>
      </c>
      <c r="N306" t="s">
        <v>76</v>
      </c>
      <c r="O306" s="1">
        <v>3.524</v>
      </c>
      <c r="P306" s="2">
        <v>3.3700000000000001E-2</v>
      </c>
      <c r="Q306" s="1">
        <v>0.73</v>
      </c>
      <c r="R306" s="1">
        <v>0.81</v>
      </c>
      <c r="S306" s="1">
        <v>0.88</v>
      </c>
      <c r="T306" s="37">
        <v>0.80666666666666664</v>
      </c>
      <c r="U306" s="1">
        <v>0.25</v>
      </c>
      <c r="V306">
        <v>1</v>
      </c>
      <c r="W306">
        <v>0.34499999999999997</v>
      </c>
      <c r="X306">
        <v>1.2E-2</v>
      </c>
      <c r="Y306">
        <v>27.643000000000001</v>
      </c>
      <c r="Z306">
        <v>0.35699999999999998</v>
      </c>
      <c r="AB306" s="1">
        <v>1</v>
      </c>
      <c r="AC306" s="1">
        <f t="shared" si="46"/>
        <v>3.524</v>
      </c>
      <c r="AD306" s="1">
        <f t="shared" si="47"/>
        <v>3.3700000000000001E-2</v>
      </c>
      <c r="AE306" s="51">
        <f t="shared" si="48"/>
        <v>0.25</v>
      </c>
      <c r="AF306" s="1">
        <f t="shared" si="49"/>
        <v>104.56973293768546</v>
      </c>
      <c r="AG306" s="1">
        <f t="shared" si="50"/>
        <v>6.1379114642451757E-2</v>
      </c>
      <c r="AH306" s="1">
        <f t="shared" si="51"/>
        <v>0.20166666666666666</v>
      </c>
      <c r="AI306" s="51">
        <f t="shared" si="53"/>
        <v>0.21629999999999999</v>
      </c>
    </row>
    <row r="307" spans="1:35" x14ac:dyDescent="0.25">
      <c r="A307" t="s">
        <v>98</v>
      </c>
      <c r="B307" s="1" t="s">
        <v>69</v>
      </c>
      <c r="C307" s="1" t="s">
        <v>103</v>
      </c>
      <c r="D307" s="4" t="s">
        <v>67</v>
      </c>
      <c r="E307" s="22">
        <v>146</v>
      </c>
      <c r="F307" s="34" t="s">
        <v>49</v>
      </c>
      <c r="G307" s="1">
        <v>0</v>
      </c>
      <c r="J307" s="1">
        <v>5</v>
      </c>
      <c r="K307" s="1">
        <v>8</v>
      </c>
      <c r="L307" s="1">
        <v>11</v>
      </c>
      <c r="M307" t="s">
        <v>79</v>
      </c>
      <c r="N307" t="s">
        <v>76</v>
      </c>
      <c r="O307" s="1">
        <v>8.6470000000000002</v>
      </c>
      <c r="P307" s="2">
        <v>8.7800000000000003E-2</v>
      </c>
      <c r="Q307" s="1">
        <v>0.31</v>
      </c>
      <c r="R307" s="1">
        <v>0.52</v>
      </c>
      <c r="S307" s="1">
        <v>0.54</v>
      </c>
      <c r="T307" s="37">
        <v>0.45666666666666672</v>
      </c>
      <c r="U307" s="1">
        <v>0.4</v>
      </c>
      <c r="V307">
        <v>1</v>
      </c>
      <c r="W307">
        <v>0.72799999999999998</v>
      </c>
      <c r="X307">
        <v>0.16700000000000001</v>
      </c>
      <c r="Y307">
        <v>4.3730000000000002</v>
      </c>
      <c r="Z307">
        <v>0.89500000000000002</v>
      </c>
      <c r="AB307" s="1">
        <v>1</v>
      </c>
      <c r="AC307" s="1">
        <f t="shared" si="46"/>
        <v>8.6470000000000002</v>
      </c>
      <c r="AD307" s="1">
        <f t="shared" si="47"/>
        <v>8.7800000000000003E-2</v>
      </c>
      <c r="AE307" s="51">
        <f t="shared" si="48"/>
        <v>0.4</v>
      </c>
      <c r="AF307" s="1">
        <f t="shared" si="49"/>
        <v>98.485193621867879</v>
      </c>
      <c r="AG307" s="1">
        <f t="shared" si="50"/>
        <v>3.610500751705794E-2</v>
      </c>
      <c r="AH307" s="1">
        <f t="shared" si="51"/>
        <v>0.1826666666666667</v>
      </c>
      <c r="AI307" s="51">
        <f t="shared" si="53"/>
        <v>0.31220000000000003</v>
      </c>
    </row>
    <row r="308" spans="1:35" x14ac:dyDescent="0.25">
      <c r="A308" t="s">
        <v>98</v>
      </c>
      <c r="B308" s="1" t="s">
        <v>69</v>
      </c>
      <c r="C308" s="1" t="s">
        <v>111</v>
      </c>
      <c r="D308" s="4" t="s">
        <v>66</v>
      </c>
      <c r="E308" s="22">
        <v>147</v>
      </c>
      <c r="F308" s="34" t="s">
        <v>19</v>
      </c>
      <c r="G308" s="1">
        <v>0</v>
      </c>
      <c r="K308" s="1">
        <v>7</v>
      </c>
      <c r="L308" s="1">
        <v>9</v>
      </c>
      <c r="M308" t="s">
        <v>77</v>
      </c>
      <c r="N308" t="s">
        <v>80</v>
      </c>
      <c r="O308" s="1">
        <v>4.798</v>
      </c>
      <c r="P308" s="2">
        <v>3.8100000000000002E-2</v>
      </c>
      <c r="Q308" s="1">
        <v>0.7</v>
      </c>
      <c r="R308" s="1">
        <v>0.85</v>
      </c>
      <c r="S308" s="1">
        <v>0.84</v>
      </c>
      <c r="T308" s="37">
        <v>0.79666666666666652</v>
      </c>
      <c r="U308" s="1">
        <v>0.34</v>
      </c>
      <c r="AB308" s="1">
        <v>1</v>
      </c>
      <c r="AC308" s="1">
        <f t="shared" si="46"/>
        <v>4.798</v>
      </c>
      <c r="AD308" s="1">
        <f t="shared" si="47"/>
        <v>3.8100000000000002E-2</v>
      </c>
      <c r="AE308" s="51">
        <f t="shared" si="48"/>
        <v>0.34</v>
      </c>
      <c r="AF308" s="1">
        <f t="shared" si="49"/>
        <v>125.93175853018373</v>
      </c>
      <c r="AG308" s="1">
        <f t="shared" si="50"/>
        <v>6.2922050854522724E-2</v>
      </c>
      <c r="AH308" s="1">
        <f t="shared" si="51"/>
        <v>0.27086666666666664</v>
      </c>
      <c r="AI308" s="51">
        <f t="shared" si="53"/>
        <v>0.3019</v>
      </c>
    </row>
    <row r="309" spans="1:35" x14ac:dyDescent="0.25">
      <c r="A309" t="s">
        <v>98</v>
      </c>
      <c r="B309" s="1" t="s">
        <v>69</v>
      </c>
      <c r="C309" s="1" t="s">
        <v>111</v>
      </c>
      <c r="D309" s="4" t="s">
        <v>66</v>
      </c>
      <c r="E309" s="22">
        <v>148</v>
      </c>
      <c r="F309" s="34" t="s">
        <v>6</v>
      </c>
      <c r="G309" s="1">
        <v>0</v>
      </c>
      <c r="K309" s="1">
        <v>19</v>
      </c>
      <c r="L309" s="1">
        <v>7.5</v>
      </c>
      <c r="M309" t="s">
        <v>77</v>
      </c>
      <c r="N309" t="s">
        <v>76</v>
      </c>
      <c r="O309" s="1">
        <v>1.97</v>
      </c>
      <c r="P309" s="2">
        <v>1.1900000000000001E-2</v>
      </c>
      <c r="Q309" s="1">
        <v>0.5</v>
      </c>
      <c r="R309" s="1">
        <v>0.8</v>
      </c>
      <c r="S309" s="1">
        <v>0.94</v>
      </c>
      <c r="T309" s="37">
        <v>0.7466666666666667</v>
      </c>
      <c r="U309" s="1">
        <v>0.13</v>
      </c>
      <c r="AB309" s="1">
        <v>1</v>
      </c>
      <c r="AC309" s="1">
        <f t="shared" si="46"/>
        <v>1.97</v>
      </c>
      <c r="AD309" s="1">
        <f t="shared" si="47"/>
        <v>1.1900000000000001E-2</v>
      </c>
      <c r="AE309" s="51">
        <f t="shared" si="48"/>
        <v>0.13</v>
      </c>
      <c r="AF309" s="1">
        <f t="shared" si="49"/>
        <v>165.54621848739495</v>
      </c>
      <c r="AG309" s="1">
        <f t="shared" si="50"/>
        <v>5.994923857868021E-2</v>
      </c>
      <c r="AH309" s="1">
        <f t="shared" si="51"/>
        <v>9.7066666666666676E-2</v>
      </c>
      <c r="AI309" s="51">
        <f t="shared" si="53"/>
        <v>0.11810000000000001</v>
      </c>
    </row>
    <row r="310" spans="1:35" x14ac:dyDescent="0.25">
      <c r="A310" t="s">
        <v>98</v>
      </c>
      <c r="B310" s="1" t="s">
        <v>69</v>
      </c>
      <c r="C310" s="1" t="s">
        <v>111</v>
      </c>
      <c r="D310" s="4" t="s">
        <v>66</v>
      </c>
      <c r="E310" s="22">
        <v>149</v>
      </c>
      <c r="F310" s="34" t="s">
        <v>20</v>
      </c>
      <c r="G310" s="1">
        <v>0</v>
      </c>
      <c r="K310" s="1">
        <v>16</v>
      </c>
      <c r="L310" s="1">
        <v>16</v>
      </c>
      <c r="M310" t="s">
        <v>77</v>
      </c>
      <c r="N310" t="s">
        <v>76</v>
      </c>
      <c r="O310" s="1">
        <v>13.238</v>
      </c>
      <c r="P310" s="2">
        <v>8.0299999999999996E-2</v>
      </c>
      <c r="Q310" s="1">
        <v>0.67</v>
      </c>
      <c r="R310" s="1">
        <v>0.98</v>
      </c>
      <c r="S310" s="1">
        <v>0.94</v>
      </c>
      <c r="T310" s="37">
        <v>0.86333333333333329</v>
      </c>
      <c r="U310" s="1">
        <v>0.97</v>
      </c>
      <c r="V310">
        <v>1</v>
      </c>
      <c r="W310">
        <v>0.38300000000000001</v>
      </c>
      <c r="X310">
        <v>0.223</v>
      </c>
      <c r="Y310">
        <v>1.7150000000000001</v>
      </c>
      <c r="Z310">
        <v>0.60599999999999998</v>
      </c>
      <c r="AB310" s="1">
        <v>1</v>
      </c>
      <c r="AC310" s="1">
        <f t="shared" si="46"/>
        <v>13.238</v>
      </c>
      <c r="AD310" s="1">
        <f t="shared" si="47"/>
        <v>8.0299999999999996E-2</v>
      </c>
      <c r="AE310" s="51">
        <f t="shared" si="48"/>
        <v>0.97</v>
      </c>
      <c r="AF310" s="1">
        <f t="shared" si="49"/>
        <v>164.85678704856787</v>
      </c>
      <c r="AG310" s="1">
        <f t="shared" si="50"/>
        <v>6.7208037467895457E-2</v>
      </c>
      <c r="AH310" s="1">
        <f t="shared" si="51"/>
        <v>0.83743333333333325</v>
      </c>
      <c r="AI310" s="51">
        <f t="shared" si="53"/>
        <v>0.88969999999999994</v>
      </c>
    </row>
    <row r="311" spans="1:35" x14ac:dyDescent="0.25">
      <c r="A311" t="s">
        <v>98</v>
      </c>
      <c r="B311" s="1" t="s">
        <v>69</v>
      </c>
      <c r="C311" s="1" t="s">
        <v>111</v>
      </c>
      <c r="D311" s="4" t="s">
        <v>66</v>
      </c>
      <c r="E311" s="22">
        <v>150</v>
      </c>
      <c r="F311" s="34" t="s">
        <v>54</v>
      </c>
      <c r="G311" s="1">
        <v>0</v>
      </c>
      <c r="J311" s="1">
        <v>5</v>
      </c>
      <c r="K311" s="1">
        <v>1</v>
      </c>
      <c r="L311" s="1">
        <v>17.5</v>
      </c>
      <c r="M311" t="s">
        <v>79</v>
      </c>
      <c r="N311" t="s">
        <v>74</v>
      </c>
      <c r="O311" s="1">
        <v>20.143999999999998</v>
      </c>
      <c r="P311" s="2">
        <v>0.1298</v>
      </c>
      <c r="Q311" s="1">
        <v>0.64</v>
      </c>
      <c r="R311" s="1">
        <v>0.8</v>
      </c>
      <c r="S311" s="1">
        <v>0.84</v>
      </c>
      <c r="T311" s="37">
        <v>0.7599999999999999</v>
      </c>
      <c r="U311" s="1">
        <v>1.6</v>
      </c>
      <c r="V311">
        <v>1</v>
      </c>
      <c r="W311">
        <v>0.14899999999999999</v>
      </c>
      <c r="X311">
        <v>0</v>
      </c>
      <c r="Y311">
        <v>0</v>
      </c>
      <c r="Z311">
        <v>7.4999999999999997E-2</v>
      </c>
      <c r="AB311" s="1">
        <v>1</v>
      </c>
      <c r="AC311" s="1">
        <f t="shared" si="46"/>
        <v>20.143999999999998</v>
      </c>
      <c r="AD311" s="1">
        <f t="shared" si="47"/>
        <v>0.1298</v>
      </c>
      <c r="AE311" s="51">
        <f t="shared" si="48"/>
        <v>1.6</v>
      </c>
      <c r="AF311" s="1">
        <f t="shared" si="49"/>
        <v>155.19260400616332</v>
      </c>
      <c r="AG311" s="1">
        <f t="shared" si="50"/>
        <v>7.2984511517077064E-2</v>
      </c>
      <c r="AH311" s="1">
        <f t="shared" si="51"/>
        <v>1.216</v>
      </c>
      <c r="AI311" s="51">
        <f t="shared" si="53"/>
        <v>1.4702000000000002</v>
      </c>
    </row>
    <row r="312" spans="1:35" x14ac:dyDescent="0.25">
      <c r="A312" t="s">
        <v>98</v>
      </c>
      <c r="B312" s="1" t="s">
        <v>69</v>
      </c>
      <c r="C312" s="1" t="s">
        <v>111</v>
      </c>
      <c r="D312" s="4" t="s">
        <v>66</v>
      </c>
      <c r="E312" s="22">
        <v>152</v>
      </c>
      <c r="F312" s="34" t="s">
        <v>50</v>
      </c>
      <c r="G312" s="1">
        <v>0</v>
      </c>
      <c r="J312" s="1">
        <v>6</v>
      </c>
      <c r="K312" s="1">
        <v>8</v>
      </c>
      <c r="L312" s="1">
        <v>11.5</v>
      </c>
      <c r="M312" t="s">
        <v>79</v>
      </c>
      <c r="N312" t="s">
        <v>76</v>
      </c>
      <c r="O312" s="2">
        <v>8.3019999999999996</v>
      </c>
      <c r="P312" s="2">
        <v>3.5700000000000003E-2</v>
      </c>
      <c r="Q312" s="1">
        <v>0.21</v>
      </c>
      <c r="R312" s="1">
        <v>0.22</v>
      </c>
      <c r="S312" s="1">
        <v>0.25</v>
      </c>
      <c r="T312" s="37">
        <v>0.22666666666666666</v>
      </c>
      <c r="U312" s="1">
        <v>0.2</v>
      </c>
      <c r="V312">
        <v>3</v>
      </c>
      <c r="W312">
        <v>1.4119999999999999</v>
      </c>
      <c r="X312">
        <v>0.121</v>
      </c>
      <c r="Y312">
        <v>4.1189999999999998</v>
      </c>
      <c r="Z312">
        <v>1.194</v>
      </c>
      <c r="AB312" s="1">
        <v>1</v>
      </c>
      <c r="AC312" s="1">
        <f t="shared" si="46"/>
        <v>8.3019999999999996</v>
      </c>
      <c r="AD312" s="1">
        <f t="shared" si="47"/>
        <v>3.5700000000000003E-2</v>
      </c>
      <c r="AE312" s="51">
        <f t="shared" si="48"/>
        <v>0.2</v>
      </c>
      <c r="AF312" s="1">
        <f t="shared" si="49"/>
        <v>232.54901960784312</v>
      </c>
      <c r="AG312" s="1">
        <f t="shared" si="50"/>
        <v>1.9790411948927972E-2</v>
      </c>
      <c r="AH312" s="1">
        <f t="shared" si="51"/>
        <v>4.5333333333333337E-2</v>
      </c>
      <c r="AI312" s="51">
        <f t="shared" si="53"/>
        <v>0.1643</v>
      </c>
    </row>
    <row r="313" spans="1:35" x14ac:dyDescent="0.25">
      <c r="A313" t="s">
        <v>98</v>
      </c>
      <c r="B313" s="1" t="s">
        <v>69</v>
      </c>
      <c r="C313" s="1" t="s">
        <v>111</v>
      </c>
      <c r="D313" s="4" t="s">
        <v>66</v>
      </c>
      <c r="E313" s="22">
        <v>153</v>
      </c>
      <c r="F313" s="34" t="s">
        <v>52</v>
      </c>
      <c r="G313" s="1">
        <v>0</v>
      </c>
      <c r="J313" s="1">
        <v>7</v>
      </c>
      <c r="K313" s="1">
        <v>1</v>
      </c>
      <c r="L313" s="1">
        <v>27</v>
      </c>
      <c r="M313" t="s">
        <v>79</v>
      </c>
      <c r="N313" t="s">
        <v>76</v>
      </c>
      <c r="O313" s="4">
        <v>24.6</v>
      </c>
      <c r="P313" s="2">
        <v>0.15010000000000001</v>
      </c>
      <c r="Q313" s="1">
        <v>2.0499999999999998</v>
      </c>
      <c r="R313" s="1">
        <v>4.33</v>
      </c>
      <c r="S313" s="1">
        <v>4.26</v>
      </c>
      <c r="T313" s="37">
        <v>3.5466666666666669</v>
      </c>
      <c r="U313" s="1">
        <v>1.71</v>
      </c>
      <c r="AA313" s="1" t="s">
        <v>127</v>
      </c>
      <c r="AB313" s="1">
        <v>1</v>
      </c>
      <c r="AC313" s="1">
        <f t="shared" si="46"/>
        <v>24.6</v>
      </c>
      <c r="AD313" s="1">
        <f t="shared" si="47"/>
        <v>0.15010000000000001</v>
      </c>
      <c r="AE313" s="51">
        <f t="shared" si="48"/>
        <v>1.71</v>
      </c>
      <c r="AF313" s="1">
        <f t="shared" si="49"/>
        <v>163.89073950699535</v>
      </c>
      <c r="AG313" s="1">
        <f t="shared" si="50"/>
        <v>6.3410569105691053E-2</v>
      </c>
      <c r="AH313" s="1">
        <f t="shared" si="51"/>
        <v>6.0648</v>
      </c>
      <c r="AI313" s="51">
        <f t="shared" si="53"/>
        <v>1.5598999999999998</v>
      </c>
    </row>
    <row r="314" spans="1:35" x14ac:dyDescent="0.25">
      <c r="A314" t="s">
        <v>98</v>
      </c>
      <c r="B314" s="1" t="s">
        <v>69</v>
      </c>
      <c r="C314" s="1" t="s">
        <v>111</v>
      </c>
      <c r="D314" s="4" t="s">
        <v>66</v>
      </c>
      <c r="E314" s="22">
        <v>154</v>
      </c>
      <c r="F314" s="34" t="s">
        <v>54</v>
      </c>
      <c r="G314" s="1">
        <v>0</v>
      </c>
      <c r="K314" s="1">
        <v>2</v>
      </c>
      <c r="L314" s="1">
        <v>41</v>
      </c>
      <c r="M314" t="s">
        <v>79</v>
      </c>
      <c r="N314" t="s">
        <v>74</v>
      </c>
      <c r="O314" s="1">
        <v>24.475999999999999</v>
      </c>
      <c r="P314" s="2">
        <v>0.2077</v>
      </c>
      <c r="Q314" s="1">
        <v>0.64</v>
      </c>
      <c r="R314" s="1">
        <v>0.86</v>
      </c>
      <c r="S314" s="1">
        <v>0.92</v>
      </c>
      <c r="T314" s="37">
        <v>0.80666666666666664</v>
      </c>
      <c r="U314" s="1">
        <v>1.98</v>
      </c>
      <c r="V314">
        <v>1</v>
      </c>
      <c r="W314">
        <v>0.54100000000000004</v>
      </c>
      <c r="X314">
        <v>0.16800000000000001</v>
      </c>
      <c r="Y314">
        <v>3.226</v>
      </c>
      <c r="Z314">
        <v>0.70899999999999996</v>
      </c>
      <c r="AB314" s="1">
        <v>1</v>
      </c>
      <c r="AC314" s="1">
        <f t="shared" si="46"/>
        <v>24.475999999999999</v>
      </c>
      <c r="AD314" s="1">
        <f t="shared" si="47"/>
        <v>0.2077</v>
      </c>
      <c r="AE314" s="51">
        <f t="shared" si="48"/>
        <v>1.98</v>
      </c>
      <c r="AF314" s="1">
        <f t="shared" si="49"/>
        <v>117.84304285026481</v>
      </c>
      <c r="AG314" s="1">
        <f t="shared" si="50"/>
        <v>7.2409707468540613E-2</v>
      </c>
      <c r="AH314" s="1">
        <f t="shared" si="51"/>
        <v>1.5972</v>
      </c>
      <c r="AI314" s="51">
        <f t="shared" si="53"/>
        <v>1.7723</v>
      </c>
    </row>
    <row r="315" spans="1:35" x14ac:dyDescent="0.25">
      <c r="A315" t="s">
        <v>98</v>
      </c>
      <c r="B315" s="1" t="s">
        <v>69</v>
      </c>
      <c r="C315" s="1" t="s">
        <v>111</v>
      </c>
      <c r="D315" s="4" t="s">
        <v>66</v>
      </c>
      <c r="E315" s="22">
        <v>156</v>
      </c>
      <c r="F315" s="34" t="s">
        <v>19</v>
      </c>
      <c r="G315" s="1">
        <v>0</v>
      </c>
      <c r="M315" t="s">
        <v>77</v>
      </c>
      <c r="N315" t="s">
        <v>80</v>
      </c>
      <c r="O315" s="1">
        <v>4.4640000000000004</v>
      </c>
      <c r="P315" s="2">
        <v>4.7399999999999998E-2</v>
      </c>
      <c r="Q315" s="1">
        <v>0.75</v>
      </c>
      <c r="R315" s="1">
        <v>1.21</v>
      </c>
      <c r="S315" s="1">
        <v>1.37</v>
      </c>
      <c r="T315" s="37">
        <v>1.1100000000000001</v>
      </c>
      <c r="U315" s="1">
        <v>0.46</v>
      </c>
      <c r="V315">
        <v>3</v>
      </c>
      <c r="W315">
        <v>0.14599999999999999</v>
      </c>
      <c r="X315">
        <v>0.249</v>
      </c>
      <c r="Y315">
        <v>0.61599999999999999</v>
      </c>
      <c r="Z315">
        <v>0.39500000000000002</v>
      </c>
      <c r="AB315" s="1">
        <v>1</v>
      </c>
      <c r="AC315" s="1">
        <f t="shared" si="46"/>
        <v>4.4640000000000004</v>
      </c>
      <c r="AD315" s="1">
        <f t="shared" si="47"/>
        <v>4.7399999999999998E-2</v>
      </c>
      <c r="AE315" s="51">
        <f t="shared" si="48"/>
        <v>0.46</v>
      </c>
      <c r="AF315" s="1">
        <f t="shared" si="49"/>
        <v>94.177215189873436</v>
      </c>
      <c r="AG315" s="1">
        <f t="shared" si="50"/>
        <v>9.2428315412186379E-2</v>
      </c>
      <c r="AH315" s="1">
        <f t="shared" si="51"/>
        <v>0.51060000000000005</v>
      </c>
      <c r="AI315" s="51">
        <f t="shared" si="53"/>
        <v>0.41260000000000002</v>
      </c>
    </row>
    <row r="316" spans="1:35" x14ac:dyDescent="0.25">
      <c r="A316" t="s">
        <v>98</v>
      </c>
      <c r="B316" s="1" t="s">
        <v>69</v>
      </c>
      <c r="C316" s="1" t="s">
        <v>111</v>
      </c>
      <c r="D316" s="4" t="s">
        <v>66</v>
      </c>
      <c r="E316" s="22">
        <v>157</v>
      </c>
      <c r="F316" s="34" t="s">
        <v>19</v>
      </c>
      <c r="G316" s="1">
        <v>0</v>
      </c>
      <c r="M316" t="s">
        <v>77</v>
      </c>
      <c r="N316" t="s">
        <v>80</v>
      </c>
      <c r="O316" s="1">
        <v>4.26</v>
      </c>
      <c r="P316" s="2">
        <v>3.15E-2</v>
      </c>
      <c r="Q316" s="1">
        <v>0.72</v>
      </c>
      <c r="R316" s="1">
        <v>1.02</v>
      </c>
      <c r="S316" s="1">
        <v>0.95</v>
      </c>
      <c r="T316" s="37">
        <v>0.89666666666666661</v>
      </c>
      <c r="U316" s="1">
        <v>0.34</v>
      </c>
      <c r="V316">
        <v>2</v>
      </c>
      <c r="W316">
        <v>0.49</v>
      </c>
      <c r="X316">
        <v>9.4E-2</v>
      </c>
      <c r="Y316">
        <v>3.625</v>
      </c>
      <c r="Z316">
        <v>0.54500000000000004</v>
      </c>
      <c r="AB316" s="1">
        <v>1</v>
      </c>
      <c r="AC316" s="1">
        <f t="shared" si="46"/>
        <v>4.26</v>
      </c>
      <c r="AD316" s="1">
        <f t="shared" si="47"/>
        <v>3.15E-2</v>
      </c>
      <c r="AE316" s="51">
        <f t="shared" si="48"/>
        <v>0.34</v>
      </c>
      <c r="AF316" s="1">
        <f t="shared" si="49"/>
        <v>135.23809523809524</v>
      </c>
      <c r="AG316" s="1">
        <f t="shared" si="50"/>
        <v>7.241784037558685E-2</v>
      </c>
      <c r="AH316" s="1">
        <f t="shared" si="51"/>
        <v>0.30486666666666667</v>
      </c>
      <c r="AI316" s="51">
        <f t="shared" si="53"/>
        <v>0.3085</v>
      </c>
    </row>
    <row r="317" spans="1:35" x14ac:dyDescent="0.25">
      <c r="A317" t="s">
        <v>98</v>
      </c>
      <c r="B317" s="1" t="s">
        <v>69</v>
      </c>
      <c r="C317" s="1" t="s">
        <v>111</v>
      </c>
      <c r="D317" s="4" t="s">
        <v>66</v>
      </c>
      <c r="E317" s="22">
        <v>158</v>
      </c>
      <c r="F317" s="34" t="s">
        <v>16</v>
      </c>
      <c r="G317" s="1">
        <v>0</v>
      </c>
      <c r="K317" s="1">
        <v>1</v>
      </c>
      <c r="L317" s="1">
        <v>17</v>
      </c>
      <c r="M317" t="s">
        <v>73</v>
      </c>
      <c r="N317" t="s">
        <v>74</v>
      </c>
      <c r="O317" s="2">
        <v>2.16</v>
      </c>
      <c r="P317" s="2">
        <v>1.61E-2</v>
      </c>
      <c r="Q317" s="1">
        <v>1.1299999999999999</v>
      </c>
      <c r="R317" s="1">
        <v>1.62</v>
      </c>
      <c r="S317" s="1">
        <v>1.81</v>
      </c>
      <c r="T317" s="37">
        <v>1.5200000000000002</v>
      </c>
      <c r="U317" s="1">
        <v>0.27</v>
      </c>
      <c r="V317">
        <v>1</v>
      </c>
      <c r="W317">
        <v>0.314</v>
      </c>
      <c r="X317">
        <v>0.23400000000000001</v>
      </c>
      <c r="Y317">
        <v>1.3380000000000001</v>
      </c>
      <c r="Z317">
        <v>0.54800000000000004</v>
      </c>
      <c r="AB317" s="1">
        <v>1</v>
      </c>
      <c r="AC317" s="1">
        <f t="shared" si="46"/>
        <v>2.16</v>
      </c>
      <c r="AD317" s="1">
        <f t="shared" si="47"/>
        <v>1.61E-2</v>
      </c>
      <c r="AE317" s="51">
        <f t="shared" si="48"/>
        <v>0.27</v>
      </c>
      <c r="AF317" s="1">
        <f t="shared" si="49"/>
        <v>134.16149068322983</v>
      </c>
      <c r="AG317" s="1">
        <f t="shared" si="50"/>
        <v>0.1175462962962963</v>
      </c>
      <c r="AH317" s="1">
        <f t="shared" si="51"/>
        <v>0.4104000000000001</v>
      </c>
      <c r="AI317" s="51">
        <f t="shared" si="53"/>
        <v>0.25390000000000001</v>
      </c>
    </row>
    <row r="318" spans="1:35" x14ac:dyDescent="0.25">
      <c r="A318" t="s">
        <v>98</v>
      </c>
      <c r="B318" s="1" t="s">
        <v>69</v>
      </c>
      <c r="C318" s="1" t="s">
        <v>111</v>
      </c>
      <c r="D318" s="4" t="s">
        <v>66</v>
      </c>
      <c r="E318" s="22">
        <v>159</v>
      </c>
      <c r="F318" s="34" t="s">
        <v>16</v>
      </c>
      <c r="G318" s="1">
        <v>0</v>
      </c>
      <c r="K318" s="1">
        <v>1</v>
      </c>
      <c r="L318" s="1">
        <v>4.5</v>
      </c>
      <c r="M318" t="s">
        <v>73</v>
      </c>
      <c r="N318" t="s">
        <v>74</v>
      </c>
      <c r="O318" s="1">
        <v>1.8520000000000001</v>
      </c>
      <c r="P318" s="2">
        <v>1.78E-2</v>
      </c>
      <c r="Q318" s="1">
        <v>1.44</v>
      </c>
      <c r="R318" s="1">
        <v>1.98</v>
      </c>
      <c r="S318" s="1">
        <v>1.91</v>
      </c>
      <c r="T318" s="37">
        <v>1.7766666666666666</v>
      </c>
      <c r="U318" s="1">
        <v>0.27</v>
      </c>
      <c r="V318">
        <v>3</v>
      </c>
      <c r="W318">
        <v>0.16200000000000001</v>
      </c>
      <c r="X318">
        <v>0.23300000000000001</v>
      </c>
      <c r="Y318">
        <v>0.749</v>
      </c>
      <c r="Z318">
        <v>0.39500000000000002</v>
      </c>
      <c r="AB318" s="1">
        <v>1</v>
      </c>
      <c r="AC318" s="1">
        <f t="shared" si="46"/>
        <v>1.8520000000000001</v>
      </c>
      <c r="AD318" s="1">
        <f t="shared" si="47"/>
        <v>1.78E-2</v>
      </c>
      <c r="AE318" s="51">
        <f t="shared" si="48"/>
        <v>0.27</v>
      </c>
      <c r="AF318" s="1">
        <f t="shared" si="49"/>
        <v>104.04494382022473</v>
      </c>
      <c r="AG318" s="1">
        <f t="shared" si="50"/>
        <v>0.1361771058315335</v>
      </c>
      <c r="AH318" s="1">
        <f t="shared" si="51"/>
        <v>0.47970000000000002</v>
      </c>
      <c r="AI318" s="51">
        <f t="shared" si="53"/>
        <v>0.25220000000000004</v>
      </c>
    </row>
    <row r="319" spans="1:35" x14ac:dyDescent="0.25">
      <c r="A319" t="s">
        <v>98</v>
      </c>
      <c r="B319" s="1" t="s">
        <v>69</v>
      </c>
      <c r="C319" s="1" t="s">
        <v>111</v>
      </c>
      <c r="D319" s="4" t="s">
        <v>66</v>
      </c>
      <c r="E319" s="22">
        <v>160</v>
      </c>
      <c r="F319" s="34" t="s">
        <v>16</v>
      </c>
      <c r="G319" s="1">
        <v>0</v>
      </c>
      <c r="K319" s="1">
        <v>1</v>
      </c>
      <c r="L319" s="1">
        <v>5</v>
      </c>
      <c r="M319" t="s">
        <v>73</v>
      </c>
      <c r="N319" t="s">
        <v>74</v>
      </c>
      <c r="O319" s="1">
        <v>1.2809999999999999</v>
      </c>
      <c r="P319" s="2">
        <v>1.3100000000000001E-2</v>
      </c>
      <c r="Q319" s="1">
        <v>1.22</v>
      </c>
      <c r="R319" s="1">
        <v>1.47</v>
      </c>
      <c r="S319" s="1">
        <v>1.97</v>
      </c>
      <c r="T319" s="37">
        <v>1.5533333333333335</v>
      </c>
      <c r="U319" s="1">
        <v>0.17</v>
      </c>
      <c r="V319">
        <v>1</v>
      </c>
      <c r="W319">
        <v>0.311</v>
      </c>
      <c r="X319">
        <v>0</v>
      </c>
      <c r="Y319">
        <v>0</v>
      </c>
      <c r="Z319">
        <v>0.29399999999999998</v>
      </c>
      <c r="AB319" s="1">
        <v>1</v>
      </c>
      <c r="AC319" s="1">
        <f t="shared" si="46"/>
        <v>1.2809999999999999</v>
      </c>
      <c r="AD319" s="1">
        <f t="shared" si="47"/>
        <v>1.3100000000000001E-2</v>
      </c>
      <c r="AE319" s="51">
        <f t="shared" si="48"/>
        <v>0.17</v>
      </c>
      <c r="AF319" s="1">
        <f t="shared" si="49"/>
        <v>97.78625954198472</v>
      </c>
      <c r="AG319" s="1">
        <f t="shared" si="50"/>
        <v>0.12248243559718971</v>
      </c>
      <c r="AH319" s="1">
        <f t="shared" si="51"/>
        <v>0.26406666666666673</v>
      </c>
      <c r="AI319" s="51">
        <f t="shared" si="53"/>
        <v>0.15690000000000001</v>
      </c>
    </row>
    <row r="320" spans="1:35" x14ac:dyDescent="0.25">
      <c r="A320" t="s">
        <v>98</v>
      </c>
      <c r="B320" s="1" t="s">
        <v>69</v>
      </c>
      <c r="C320" s="1" t="s">
        <v>111</v>
      </c>
      <c r="D320" s="4" t="s">
        <v>7</v>
      </c>
      <c r="E320" s="22">
        <v>161</v>
      </c>
      <c r="F320" s="34" t="s">
        <v>50</v>
      </c>
      <c r="G320" s="1">
        <v>0</v>
      </c>
      <c r="K320" s="1">
        <v>7</v>
      </c>
      <c r="L320" s="1">
        <v>20</v>
      </c>
      <c r="M320" t="s">
        <v>79</v>
      </c>
      <c r="N320" t="s">
        <v>76</v>
      </c>
      <c r="O320" s="1">
        <v>28.204000000000001</v>
      </c>
      <c r="P320" s="2">
        <v>0.159</v>
      </c>
      <c r="Q320" s="1">
        <v>0.24</v>
      </c>
      <c r="R320" s="1">
        <v>0.26</v>
      </c>
      <c r="S320" s="1">
        <v>0.34</v>
      </c>
      <c r="T320" s="37">
        <v>0.28000000000000003</v>
      </c>
      <c r="U320" s="1">
        <v>0.81</v>
      </c>
      <c r="V320">
        <v>1</v>
      </c>
      <c r="W320">
        <v>1.889</v>
      </c>
      <c r="X320">
        <v>0.44</v>
      </c>
      <c r="Y320">
        <v>4.2990000000000004</v>
      </c>
      <c r="Z320">
        <v>2.3290000000000002</v>
      </c>
      <c r="AB320" s="1">
        <v>1</v>
      </c>
      <c r="AC320" s="1">
        <f t="shared" ref="AC320:AC374" si="54">O320/AB320</f>
        <v>28.204000000000001</v>
      </c>
      <c r="AD320" s="1">
        <f t="shared" ref="AD320:AD374" si="55">P320/AB320</f>
        <v>0.159</v>
      </c>
      <c r="AE320" s="51">
        <f t="shared" ref="AE320:AE374" si="56">U320/AB320</f>
        <v>0.81</v>
      </c>
      <c r="AF320" s="1">
        <f t="shared" ref="AF320:AF374" si="57">AC320/AD320</f>
        <v>177.38364779874215</v>
      </c>
      <c r="AG320" s="1">
        <f t="shared" ref="AG320:AG374" si="58">(AE320-AD320)/AC320</f>
        <v>2.308183236420366E-2</v>
      </c>
      <c r="AH320" s="1">
        <f t="shared" ref="AH320:AH374" si="59">T320*AE320</f>
        <v>0.22680000000000003</v>
      </c>
      <c r="AI320" s="51">
        <f t="shared" si="53"/>
        <v>0.65100000000000002</v>
      </c>
    </row>
    <row r="321" spans="1:35" x14ac:dyDescent="0.25">
      <c r="A321" t="s">
        <v>98</v>
      </c>
      <c r="B321" s="1" t="s">
        <v>69</v>
      </c>
      <c r="C321" s="1" t="s">
        <v>111</v>
      </c>
      <c r="D321" s="4" t="s">
        <v>7</v>
      </c>
      <c r="E321" s="22">
        <v>162</v>
      </c>
      <c r="F321" s="34" t="s">
        <v>12</v>
      </c>
      <c r="G321" s="1">
        <v>1</v>
      </c>
      <c r="H321" s="1">
        <v>3</v>
      </c>
      <c r="K321" s="1">
        <v>1</v>
      </c>
      <c r="L321" s="1">
        <v>38</v>
      </c>
      <c r="M321" t="s">
        <v>73</v>
      </c>
      <c r="N321" t="s">
        <v>74</v>
      </c>
      <c r="O321" s="1">
        <v>1.6619999999999999</v>
      </c>
      <c r="P321" s="2">
        <v>1.4999999999999999E-2</v>
      </c>
      <c r="Q321" s="1">
        <v>0.84</v>
      </c>
      <c r="R321" s="1">
        <v>0.87</v>
      </c>
      <c r="S321" s="1">
        <v>0.9</v>
      </c>
      <c r="T321" s="37">
        <v>0.87</v>
      </c>
      <c r="U321" s="1">
        <v>0.11</v>
      </c>
      <c r="V321">
        <v>3</v>
      </c>
      <c r="W321">
        <v>0.622</v>
      </c>
      <c r="X321">
        <v>0.31900000000000001</v>
      </c>
      <c r="Y321">
        <v>1.9750000000000001</v>
      </c>
      <c r="Z321">
        <v>0.94</v>
      </c>
      <c r="AB321" s="1">
        <v>1</v>
      </c>
      <c r="AC321" s="1">
        <f t="shared" si="54"/>
        <v>1.6619999999999999</v>
      </c>
      <c r="AD321" s="1">
        <f t="shared" si="55"/>
        <v>1.4999999999999999E-2</v>
      </c>
      <c r="AE321" s="51">
        <f t="shared" si="56"/>
        <v>0.11</v>
      </c>
      <c r="AF321" s="1">
        <f t="shared" si="57"/>
        <v>110.8</v>
      </c>
      <c r="AG321" s="1">
        <f t="shared" si="58"/>
        <v>5.7160048134777382E-2</v>
      </c>
      <c r="AH321" s="1">
        <f t="shared" si="59"/>
        <v>9.5699999999999993E-2</v>
      </c>
      <c r="AI321" s="51">
        <f t="shared" si="53"/>
        <v>9.5000000000000001E-2</v>
      </c>
    </row>
    <row r="322" spans="1:35" x14ac:dyDescent="0.25">
      <c r="A322" t="s">
        <v>98</v>
      </c>
      <c r="B322" s="1" t="s">
        <v>69</v>
      </c>
      <c r="C322" s="1" t="s">
        <v>111</v>
      </c>
      <c r="D322" s="4" t="s">
        <v>7</v>
      </c>
      <c r="E322" s="22">
        <v>163</v>
      </c>
      <c r="F322" s="34" t="s">
        <v>12</v>
      </c>
      <c r="G322" s="1">
        <v>1</v>
      </c>
      <c r="H322" s="1">
        <v>13</v>
      </c>
      <c r="K322" s="1">
        <v>1</v>
      </c>
      <c r="L322" s="1">
        <v>14</v>
      </c>
      <c r="M322" t="s">
        <v>73</v>
      </c>
      <c r="N322" t="s">
        <v>74</v>
      </c>
      <c r="O322" s="1">
        <v>2.016</v>
      </c>
      <c r="P322" s="2">
        <v>2.3699999999999999E-2</v>
      </c>
      <c r="Q322" s="1">
        <v>0.9</v>
      </c>
      <c r="R322" s="1">
        <v>0.95</v>
      </c>
      <c r="S322" s="1">
        <v>0.96</v>
      </c>
      <c r="T322" s="37">
        <v>0.93666666666666665</v>
      </c>
      <c r="U322" s="1">
        <v>0.15</v>
      </c>
      <c r="V322">
        <v>1</v>
      </c>
      <c r="W322">
        <v>0.497</v>
      </c>
      <c r="X322">
        <v>5.1999999999999998E-2</v>
      </c>
      <c r="Y322">
        <v>9.6489999999999991</v>
      </c>
      <c r="Z322">
        <v>0.54900000000000004</v>
      </c>
      <c r="AB322" s="1">
        <v>1</v>
      </c>
      <c r="AC322" s="1">
        <f t="shared" si="54"/>
        <v>2.016</v>
      </c>
      <c r="AD322" s="1">
        <f t="shared" si="55"/>
        <v>2.3699999999999999E-2</v>
      </c>
      <c r="AE322" s="51">
        <f t="shared" si="56"/>
        <v>0.15</v>
      </c>
      <c r="AF322" s="1">
        <f t="shared" si="57"/>
        <v>85.063291139240505</v>
      </c>
      <c r="AG322" s="1">
        <f t="shared" si="58"/>
        <v>6.2648809523809523E-2</v>
      </c>
      <c r="AH322" s="1">
        <f t="shared" si="59"/>
        <v>0.14049999999999999</v>
      </c>
      <c r="AI322" s="51">
        <f t="shared" si="53"/>
        <v>0.1263</v>
      </c>
    </row>
    <row r="323" spans="1:35" x14ac:dyDescent="0.25">
      <c r="A323" t="s">
        <v>98</v>
      </c>
      <c r="B323" s="1" t="s">
        <v>69</v>
      </c>
      <c r="C323" s="1" t="s">
        <v>111</v>
      </c>
      <c r="D323" s="4" t="s">
        <v>7</v>
      </c>
      <c r="E323" s="22">
        <v>164</v>
      </c>
      <c r="F323" s="34" t="s">
        <v>12</v>
      </c>
      <c r="G323" s="1">
        <v>1</v>
      </c>
      <c r="H323" s="1">
        <v>16</v>
      </c>
      <c r="K323" s="1">
        <v>1</v>
      </c>
      <c r="L323" s="1">
        <v>19</v>
      </c>
      <c r="M323" t="s">
        <v>73</v>
      </c>
      <c r="N323" t="s">
        <v>74</v>
      </c>
      <c r="O323" s="1">
        <v>1.5860000000000001</v>
      </c>
      <c r="P323" s="2">
        <v>1.6199999999999999E-2</v>
      </c>
      <c r="Q323" s="1">
        <v>0.92</v>
      </c>
      <c r="R323" s="1">
        <v>0.91</v>
      </c>
      <c r="S323" s="1">
        <v>0.6</v>
      </c>
      <c r="T323" s="37">
        <v>0.81</v>
      </c>
      <c r="U323" s="1">
        <v>0.11</v>
      </c>
      <c r="AB323" s="1">
        <v>1</v>
      </c>
      <c r="AC323" s="1">
        <f t="shared" si="54"/>
        <v>1.5860000000000001</v>
      </c>
      <c r="AD323" s="1">
        <f t="shared" si="55"/>
        <v>1.6199999999999999E-2</v>
      </c>
      <c r="AE323" s="51">
        <f t="shared" si="56"/>
        <v>0.11</v>
      </c>
      <c r="AF323" s="1">
        <f t="shared" si="57"/>
        <v>97.901234567901241</v>
      </c>
      <c r="AG323" s="1">
        <f t="shared" si="58"/>
        <v>5.9142496847414877E-2</v>
      </c>
      <c r="AH323" s="1">
        <f t="shared" si="59"/>
        <v>8.9100000000000013E-2</v>
      </c>
      <c r="AI323" s="51">
        <f t="shared" si="53"/>
        <v>9.3799999999999994E-2</v>
      </c>
    </row>
    <row r="324" spans="1:35" x14ac:dyDescent="0.25">
      <c r="A324" t="s">
        <v>98</v>
      </c>
      <c r="B324" s="1" t="s">
        <v>69</v>
      </c>
      <c r="C324" s="1" t="s">
        <v>111</v>
      </c>
      <c r="D324" s="4" t="s">
        <v>5</v>
      </c>
      <c r="E324" s="22">
        <v>165</v>
      </c>
      <c r="F324" s="34" t="s">
        <v>12</v>
      </c>
      <c r="G324" s="1">
        <v>0</v>
      </c>
      <c r="K324" s="1">
        <v>1</v>
      </c>
      <c r="L324" s="1">
        <v>45.5</v>
      </c>
      <c r="M324" t="s">
        <v>73</v>
      </c>
      <c r="N324" t="s">
        <v>74</v>
      </c>
      <c r="O324" s="1">
        <v>2.2440000000000002</v>
      </c>
      <c r="P324" s="2">
        <v>2.06E-2</v>
      </c>
      <c r="Q324" s="1">
        <v>0.87</v>
      </c>
      <c r="R324" s="1">
        <v>0.82</v>
      </c>
      <c r="S324" s="1">
        <v>0.7</v>
      </c>
      <c r="T324" s="37">
        <v>0.79666666666666652</v>
      </c>
      <c r="U324" s="1">
        <v>0.14000000000000001</v>
      </c>
      <c r="V324">
        <v>1</v>
      </c>
      <c r="W324">
        <v>0.31</v>
      </c>
      <c r="X324">
        <v>0.122</v>
      </c>
      <c r="Y324">
        <v>2.5419999999999998</v>
      </c>
      <c r="Z324">
        <v>0.43099999999999999</v>
      </c>
      <c r="AB324" s="1">
        <v>1</v>
      </c>
      <c r="AC324" s="1">
        <f t="shared" si="54"/>
        <v>2.2440000000000002</v>
      </c>
      <c r="AD324" s="1">
        <f t="shared" si="55"/>
        <v>2.06E-2</v>
      </c>
      <c r="AE324" s="51">
        <f t="shared" si="56"/>
        <v>0.14000000000000001</v>
      </c>
      <c r="AF324" s="1">
        <f t="shared" si="57"/>
        <v>108.93203883495147</v>
      </c>
      <c r="AG324" s="1">
        <f t="shared" si="58"/>
        <v>5.3208556149732619E-2</v>
      </c>
      <c r="AH324" s="1">
        <f t="shared" si="59"/>
        <v>0.11153333333333332</v>
      </c>
      <c r="AI324" s="51">
        <f t="shared" ref="AI324:AI378" si="60">AE324-AD324</f>
        <v>0.11940000000000001</v>
      </c>
    </row>
    <row r="325" spans="1:35" x14ac:dyDescent="0.25">
      <c r="A325" t="s">
        <v>99</v>
      </c>
      <c r="B325" s="1" t="s">
        <v>69</v>
      </c>
      <c r="C325" s="1" t="s">
        <v>105</v>
      </c>
      <c r="D325" s="4" t="s">
        <v>66</v>
      </c>
      <c r="E325" s="22">
        <v>166</v>
      </c>
      <c r="F325" s="34" t="s">
        <v>6</v>
      </c>
      <c r="G325" s="1">
        <v>1</v>
      </c>
      <c r="K325" s="1">
        <v>15</v>
      </c>
      <c r="L325" s="1">
        <v>12</v>
      </c>
      <c r="M325" t="s">
        <v>77</v>
      </c>
      <c r="N325" t="s">
        <v>76</v>
      </c>
      <c r="O325" s="1">
        <v>1.7130000000000001</v>
      </c>
      <c r="P325" s="2">
        <v>1.9400000000000001E-2</v>
      </c>
      <c r="Q325" s="1">
        <v>0.42</v>
      </c>
      <c r="R325" s="1">
        <v>0.68</v>
      </c>
      <c r="S325" s="1">
        <v>0.61</v>
      </c>
      <c r="T325" s="37">
        <v>0.56999999999999995</v>
      </c>
      <c r="U325" s="1">
        <v>0.1</v>
      </c>
      <c r="V325">
        <v>1</v>
      </c>
      <c r="W325">
        <v>0.251</v>
      </c>
      <c r="X325">
        <v>8.2000000000000003E-2</v>
      </c>
      <c r="Y325">
        <v>3.0529999999999999</v>
      </c>
      <c r="Z325">
        <v>0.33300000000000002</v>
      </c>
      <c r="AB325" s="1">
        <v>1</v>
      </c>
      <c r="AC325" s="1">
        <f t="shared" si="54"/>
        <v>1.7130000000000001</v>
      </c>
      <c r="AD325" s="1">
        <f t="shared" si="55"/>
        <v>1.9400000000000001E-2</v>
      </c>
      <c r="AE325" s="51">
        <f t="shared" si="56"/>
        <v>0.1</v>
      </c>
      <c r="AF325" s="1">
        <f t="shared" si="57"/>
        <v>88.298969072164951</v>
      </c>
      <c r="AG325" s="1">
        <f t="shared" si="58"/>
        <v>4.7051955633391714E-2</v>
      </c>
      <c r="AH325" s="1">
        <f t="shared" si="59"/>
        <v>5.6999999999999995E-2</v>
      </c>
      <c r="AI325" s="51">
        <f t="shared" si="60"/>
        <v>8.0600000000000005E-2</v>
      </c>
    </row>
    <row r="326" spans="1:35" x14ac:dyDescent="0.25">
      <c r="A326" t="s">
        <v>99</v>
      </c>
      <c r="B326" s="1" t="s">
        <v>69</v>
      </c>
      <c r="C326" s="1" t="s">
        <v>105</v>
      </c>
      <c r="D326" s="4" t="s">
        <v>66</v>
      </c>
      <c r="E326" s="22">
        <v>167</v>
      </c>
      <c r="F326" s="34" t="s">
        <v>6</v>
      </c>
      <c r="G326" s="1">
        <v>1</v>
      </c>
      <c r="K326" s="1">
        <v>11</v>
      </c>
      <c r="L326" s="1">
        <v>13.5</v>
      </c>
      <c r="M326" t="s">
        <v>77</v>
      </c>
      <c r="N326" t="s">
        <v>76</v>
      </c>
      <c r="O326" s="1">
        <v>2.2999999999999998</v>
      </c>
      <c r="P326" s="2">
        <v>2.2200000000000001E-2</v>
      </c>
      <c r="Q326" s="1">
        <v>0.65</v>
      </c>
      <c r="R326" s="1">
        <v>0.76</v>
      </c>
      <c r="S326" s="1">
        <v>0.87</v>
      </c>
      <c r="T326" s="37">
        <v>0.76000000000000012</v>
      </c>
      <c r="U326" s="1">
        <v>0.16</v>
      </c>
      <c r="V326">
        <v>1</v>
      </c>
      <c r="W326">
        <v>0.36399999999999999</v>
      </c>
      <c r="X326">
        <v>0.11799999999999999</v>
      </c>
      <c r="Y326">
        <v>3.089</v>
      </c>
      <c r="Z326">
        <v>0.48199999999999998</v>
      </c>
      <c r="AB326" s="1">
        <v>1</v>
      </c>
      <c r="AC326" s="1">
        <f t="shared" si="54"/>
        <v>2.2999999999999998</v>
      </c>
      <c r="AD326" s="1">
        <f t="shared" si="55"/>
        <v>2.2200000000000001E-2</v>
      </c>
      <c r="AE326" s="51">
        <f t="shared" si="56"/>
        <v>0.16</v>
      </c>
      <c r="AF326" s="1">
        <f t="shared" si="57"/>
        <v>103.60360360360359</v>
      </c>
      <c r="AG326" s="1">
        <f t="shared" si="58"/>
        <v>5.9913043478260875E-2</v>
      </c>
      <c r="AH326" s="1">
        <f t="shared" si="59"/>
        <v>0.12160000000000003</v>
      </c>
      <c r="AI326" s="51">
        <f t="shared" si="60"/>
        <v>0.13780000000000001</v>
      </c>
    </row>
    <row r="327" spans="1:35" x14ac:dyDescent="0.25">
      <c r="A327" t="s">
        <v>99</v>
      </c>
      <c r="B327" s="1" t="s">
        <v>69</v>
      </c>
      <c r="C327" s="1" t="s">
        <v>105</v>
      </c>
      <c r="D327" s="4" t="s">
        <v>66</v>
      </c>
      <c r="E327" s="22">
        <v>169</v>
      </c>
      <c r="F327" s="34" t="s">
        <v>55</v>
      </c>
      <c r="G327" s="1">
        <v>0</v>
      </c>
      <c r="L327" s="1">
        <v>13</v>
      </c>
      <c r="M327" t="s">
        <v>79</v>
      </c>
      <c r="N327" t="s">
        <v>76</v>
      </c>
      <c r="O327" s="1">
        <v>11.827999999999999</v>
      </c>
      <c r="P327" s="2">
        <v>0.12670000000000001</v>
      </c>
      <c r="Q327" s="1">
        <v>0.81</v>
      </c>
      <c r="R327" s="1">
        <v>0.91</v>
      </c>
      <c r="S327" s="1">
        <v>0.83</v>
      </c>
      <c r="T327" s="37">
        <v>0.85000000000000009</v>
      </c>
      <c r="U327" s="1">
        <v>0.97</v>
      </c>
      <c r="AB327" s="1">
        <v>1</v>
      </c>
      <c r="AC327" s="1">
        <f t="shared" si="54"/>
        <v>11.827999999999999</v>
      </c>
      <c r="AD327" s="1">
        <f t="shared" si="55"/>
        <v>0.12670000000000001</v>
      </c>
      <c r="AE327" s="51">
        <f t="shared" si="56"/>
        <v>0.97</v>
      </c>
      <c r="AF327" s="1">
        <f t="shared" si="57"/>
        <v>93.354380426203619</v>
      </c>
      <c r="AG327" s="1">
        <f t="shared" si="58"/>
        <v>7.1296922556645242E-2</v>
      </c>
      <c r="AH327" s="1">
        <f t="shared" si="59"/>
        <v>0.82450000000000001</v>
      </c>
      <c r="AI327" s="51">
        <f t="shared" si="60"/>
        <v>0.84329999999999994</v>
      </c>
    </row>
    <row r="328" spans="1:35" x14ac:dyDescent="0.25">
      <c r="A328" t="s">
        <v>99</v>
      </c>
      <c r="B328" s="1" t="s">
        <v>69</v>
      </c>
      <c r="C328" s="1" t="s">
        <v>105</v>
      </c>
      <c r="D328" s="4" t="s">
        <v>66</v>
      </c>
      <c r="E328" s="22">
        <v>171</v>
      </c>
      <c r="F328" s="34" t="s">
        <v>6</v>
      </c>
      <c r="G328" s="1">
        <v>0</v>
      </c>
      <c r="K328" s="1">
        <v>11</v>
      </c>
      <c r="L328" s="1">
        <v>11</v>
      </c>
      <c r="M328" t="s">
        <v>77</v>
      </c>
      <c r="N328" t="s">
        <v>76</v>
      </c>
      <c r="O328" s="1">
        <v>2.0569999999999999</v>
      </c>
      <c r="P328" s="2">
        <v>2.5600000000000001E-2</v>
      </c>
      <c r="Q328" s="1">
        <v>0.54</v>
      </c>
      <c r="R328" s="1">
        <v>0.71</v>
      </c>
      <c r="S328" s="1">
        <v>0.86</v>
      </c>
      <c r="T328" s="37">
        <v>0.70333333333333325</v>
      </c>
      <c r="U328" s="1">
        <v>0.16</v>
      </c>
      <c r="V328">
        <v>1</v>
      </c>
      <c r="W328">
        <v>0.29499999999999998</v>
      </c>
      <c r="X328">
        <v>0.06</v>
      </c>
      <c r="Y328">
        <v>4.9180000000000001</v>
      </c>
      <c r="Z328">
        <v>0.35499999999999998</v>
      </c>
      <c r="AB328" s="1">
        <v>1</v>
      </c>
      <c r="AC328" s="1">
        <f t="shared" si="54"/>
        <v>2.0569999999999999</v>
      </c>
      <c r="AD328" s="1">
        <f t="shared" si="55"/>
        <v>2.5600000000000001E-2</v>
      </c>
      <c r="AE328" s="51">
        <f t="shared" si="56"/>
        <v>0.16</v>
      </c>
      <c r="AF328" s="1">
        <f t="shared" si="57"/>
        <v>80.3515625</v>
      </c>
      <c r="AG328" s="1">
        <f t="shared" si="58"/>
        <v>6.5337870685464261E-2</v>
      </c>
      <c r="AH328" s="1">
        <f t="shared" si="59"/>
        <v>0.11253333333333332</v>
      </c>
      <c r="AI328" s="51">
        <f t="shared" si="60"/>
        <v>0.13439999999999999</v>
      </c>
    </row>
    <row r="329" spans="1:35" x14ac:dyDescent="0.25">
      <c r="A329" t="s">
        <v>99</v>
      </c>
      <c r="B329" s="1" t="s">
        <v>69</v>
      </c>
      <c r="C329" s="1" t="s">
        <v>105</v>
      </c>
      <c r="D329" s="4" t="s">
        <v>66</v>
      </c>
      <c r="E329" s="22">
        <v>173</v>
      </c>
      <c r="F329" s="34" t="s">
        <v>92</v>
      </c>
      <c r="G329" s="1">
        <v>0</v>
      </c>
      <c r="K329" s="1">
        <v>7</v>
      </c>
      <c r="L329" s="1">
        <v>7</v>
      </c>
      <c r="M329" t="s">
        <v>77</v>
      </c>
      <c r="N329" t="s">
        <v>76</v>
      </c>
      <c r="O329" s="1">
        <v>1.8939999999999999</v>
      </c>
      <c r="P329" s="2">
        <v>2.3800000000000002E-2</v>
      </c>
      <c r="Q329" s="1">
        <v>1.0900000000000001</v>
      </c>
      <c r="R329" s="1">
        <v>1.48</v>
      </c>
      <c r="S329" s="1">
        <v>1.59</v>
      </c>
      <c r="T329" s="37">
        <v>1.3866666666666667</v>
      </c>
      <c r="U329" s="1">
        <v>0.23</v>
      </c>
      <c r="V329">
        <v>3</v>
      </c>
      <c r="W329">
        <v>0.38100000000000001</v>
      </c>
      <c r="X329">
        <v>0.104</v>
      </c>
      <c r="Y329">
        <v>2.6520000000000001</v>
      </c>
      <c r="Z329">
        <v>0.46</v>
      </c>
      <c r="AB329" s="1">
        <v>1</v>
      </c>
      <c r="AC329" s="1">
        <f t="shared" si="54"/>
        <v>1.8939999999999999</v>
      </c>
      <c r="AD329" s="1">
        <f t="shared" si="55"/>
        <v>2.3800000000000002E-2</v>
      </c>
      <c r="AE329" s="51">
        <f t="shared" si="56"/>
        <v>0.23</v>
      </c>
      <c r="AF329" s="1">
        <f t="shared" si="57"/>
        <v>79.579831932773104</v>
      </c>
      <c r="AG329" s="1">
        <f t="shared" si="58"/>
        <v>0.108870116156283</v>
      </c>
      <c r="AH329" s="1">
        <f t="shared" si="59"/>
        <v>0.31893333333333335</v>
      </c>
      <c r="AI329" s="51">
        <f t="shared" si="60"/>
        <v>0.20619999999999999</v>
      </c>
    </row>
    <row r="330" spans="1:35" x14ac:dyDescent="0.25">
      <c r="A330" t="s">
        <v>99</v>
      </c>
      <c r="B330" s="1" t="s">
        <v>69</v>
      </c>
      <c r="C330" s="1" t="s">
        <v>105</v>
      </c>
      <c r="D330" s="4" t="s">
        <v>66</v>
      </c>
      <c r="E330" s="22">
        <v>174</v>
      </c>
      <c r="F330" s="34" t="s">
        <v>92</v>
      </c>
      <c r="G330" s="1">
        <v>0</v>
      </c>
      <c r="K330" s="1">
        <v>9</v>
      </c>
      <c r="L330" s="1">
        <v>10</v>
      </c>
      <c r="M330" t="s">
        <v>77</v>
      </c>
      <c r="N330" t="s">
        <v>76</v>
      </c>
      <c r="O330" s="1">
        <v>2.653</v>
      </c>
      <c r="P330" s="2">
        <v>4.2000000000000003E-2</v>
      </c>
      <c r="Q330" s="1">
        <v>1.1399999999999999</v>
      </c>
      <c r="R330" s="1">
        <v>1.44</v>
      </c>
      <c r="S330" s="1">
        <v>1.69</v>
      </c>
      <c r="T330" s="37">
        <v>1.4233333333333331</v>
      </c>
      <c r="U330" s="1">
        <v>0.31</v>
      </c>
      <c r="V330">
        <v>3</v>
      </c>
      <c r="W330">
        <v>0.47099999999999997</v>
      </c>
      <c r="X330">
        <v>0.29399999999999998</v>
      </c>
      <c r="Y330">
        <v>1.645</v>
      </c>
      <c r="Z330">
        <v>0.76500000000000001</v>
      </c>
      <c r="AB330" s="1">
        <v>1</v>
      </c>
      <c r="AC330" s="1">
        <f t="shared" si="54"/>
        <v>2.653</v>
      </c>
      <c r="AD330" s="1">
        <f t="shared" si="55"/>
        <v>4.2000000000000003E-2</v>
      </c>
      <c r="AE330" s="51">
        <f t="shared" si="56"/>
        <v>0.31</v>
      </c>
      <c r="AF330" s="1">
        <f t="shared" si="57"/>
        <v>63.166666666666664</v>
      </c>
      <c r="AG330" s="1">
        <f t="shared" si="58"/>
        <v>0.10101771579344139</v>
      </c>
      <c r="AH330" s="1">
        <f t="shared" si="59"/>
        <v>0.44123333333333326</v>
      </c>
      <c r="AI330" s="51">
        <f t="shared" si="60"/>
        <v>0.26800000000000002</v>
      </c>
    </row>
    <row r="331" spans="1:35" x14ac:dyDescent="0.25">
      <c r="A331" t="s">
        <v>99</v>
      </c>
      <c r="B331" s="1" t="s">
        <v>69</v>
      </c>
      <c r="C331" s="1" t="s">
        <v>105</v>
      </c>
      <c r="D331" s="4" t="s">
        <v>66</v>
      </c>
      <c r="E331" s="22">
        <v>175</v>
      </c>
      <c r="F331" s="34" t="s">
        <v>92</v>
      </c>
      <c r="G331" s="1">
        <v>0</v>
      </c>
      <c r="K331" s="1">
        <v>8</v>
      </c>
      <c r="L331" s="1">
        <v>9.5</v>
      </c>
      <c r="M331" t="s">
        <v>77</v>
      </c>
      <c r="N331" t="s">
        <v>76</v>
      </c>
      <c r="O331" s="1">
        <v>2.3660000000000001</v>
      </c>
      <c r="P331" s="2">
        <v>2.0799999999999999E-2</v>
      </c>
      <c r="Q331" s="1">
        <v>0.53</v>
      </c>
      <c r="R331" s="1">
        <v>0.77</v>
      </c>
      <c r="S331" s="1">
        <v>0.95</v>
      </c>
      <c r="T331" s="37">
        <v>0.75</v>
      </c>
      <c r="U331" s="1">
        <v>0.16</v>
      </c>
      <c r="V331">
        <v>1</v>
      </c>
      <c r="W331">
        <v>1.9E-2</v>
      </c>
      <c r="X331">
        <v>0.105</v>
      </c>
      <c r="Y331">
        <v>0.17899999999999999</v>
      </c>
      <c r="Z331">
        <v>0.124</v>
      </c>
      <c r="AB331" s="1">
        <v>1</v>
      </c>
      <c r="AC331" s="1">
        <f t="shared" si="54"/>
        <v>2.3660000000000001</v>
      </c>
      <c r="AD331" s="1">
        <f t="shared" si="55"/>
        <v>2.0799999999999999E-2</v>
      </c>
      <c r="AE331" s="51">
        <f t="shared" si="56"/>
        <v>0.16</v>
      </c>
      <c r="AF331" s="1">
        <f t="shared" si="57"/>
        <v>113.75000000000001</v>
      </c>
      <c r="AG331" s="1">
        <f t="shared" si="58"/>
        <v>5.8833474218089599E-2</v>
      </c>
      <c r="AH331" s="1">
        <f t="shared" si="59"/>
        <v>0.12</v>
      </c>
      <c r="AI331" s="51">
        <f t="shared" si="60"/>
        <v>0.13919999999999999</v>
      </c>
    </row>
    <row r="332" spans="1:35" x14ac:dyDescent="0.25">
      <c r="A332" t="s">
        <v>99</v>
      </c>
      <c r="B332" s="1" t="s">
        <v>69</v>
      </c>
      <c r="C332" s="1" t="s">
        <v>105</v>
      </c>
      <c r="D332" s="4" t="s">
        <v>66</v>
      </c>
      <c r="E332" s="22">
        <v>177</v>
      </c>
      <c r="F332" s="34" t="s">
        <v>54</v>
      </c>
      <c r="G332" s="1">
        <v>0</v>
      </c>
      <c r="K332" s="1">
        <v>5</v>
      </c>
      <c r="L332" s="1">
        <v>32</v>
      </c>
      <c r="M332" t="s">
        <v>79</v>
      </c>
      <c r="N332" t="s">
        <v>74</v>
      </c>
      <c r="O332" s="1">
        <v>16.745999999999999</v>
      </c>
      <c r="P332" s="2">
        <v>0.16700000000000001</v>
      </c>
      <c r="Q332" s="1">
        <v>1.04</v>
      </c>
      <c r="R332" s="1">
        <v>1.03</v>
      </c>
      <c r="S332" s="1">
        <v>0.84</v>
      </c>
      <c r="T332" s="37">
        <v>0.97000000000000008</v>
      </c>
      <c r="U332" s="1">
        <v>1.3</v>
      </c>
      <c r="V332">
        <v>2</v>
      </c>
      <c r="W332">
        <v>0.49099999999999999</v>
      </c>
      <c r="X332">
        <v>0.47899999999999998</v>
      </c>
      <c r="Y332">
        <v>1.0269999999999999</v>
      </c>
      <c r="Z332">
        <v>0.97</v>
      </c>
      <c r="AB332" s="1">
        <v>1</v>
      </c>
      <c r="AC332" s="1">
        <f t="shared" si="54"/>
        <v>16.745999999999999</v>
      </c>
      <c r="AD332" s="1">
        <f t="shared" si="55"/>
        <v>0.16700000000000001</v>
      </c>
      <c r="AE332" s="51">
        <f t="shared" si="56"/>
        <v>1.3</v>
      </c>
      <c r="AF332" s="1">
        <f t="shared" si="57"/>
        <v>100.2754491017964</v>
      </c>
      <c r="AG332" s="1">
        <f t="shared" si="58"/>
        <v>6.7657948166726392E-2</v>
      </c>
      <c r="AH332" s="1">
        <f t="shared" si="59"/>
        <v>1.2610000000000001</v>
      </c>
      <c r="AI332" s="51">
        <f t="shared" si="60"/>
        <v>1.133</v>
      </c>
    </row>
    <row r="333" spans="1:35" x14ac:dyDescent="0.25">
      <c r="A333" t="s">
        <v>99</v>
      </c>
      <c r="B333" s="1" t="s">
        <v>69</v>
      </c>
      <c r="C333" s="1" t="s">
        <v>105</v>
      </c>
      <c r="D333" s="4" t="s">
        <v>66</v>
      </c>
      <c r="E333" s="22">
        <v>178</v>
      </c>
      <c r="F333" s="34" t="s">
        <v>10</v>
      </c>
      <c r="G333" s="1">
        <v>0</v>
      </c>
      <c r="J333" s="1">
        <v>4</v>
      </c>
      <c r="K333" s="1">
        <v>12</v>
      </c>
      <c r="L333" s="1">
        <v>18.5</v>
      </c>
      <c r="M333" t="s">
        <v>77</v>
      </c>
      <c r="N333" t="s">
        <v>76</v>
      </c>
      <c r="O333" s="1">
        <v>22.138999999999999</v>
      </c>
      <c r="P333" s="2">
        <v>0.27929999999999999</v>
      </c>
      <c r="Q333" s="1">
        <v>1.36</v>
      </c>
      <c r="R333" s="1">
        <v>1.98</v>
      </c>
      <c r="S333" s="1">
        <v>2</v>
      </c>
      <c r="T333" s="37">
        <v>1.78</v>
      </c>
      <c r="U333" s="1">
        <v>3.39</v>
      </c>
      <c r="V333">
        <v>1</v>
      </c>
      <c r="W333">
        <v>0.379</v>
      </c>
      <c r="X333">
        <v>4.1000000000000002E-2</v>
      </c>
      <c r="Y333">
        <v>9.1690000000000005</v>
      </c>
      <c r="Z333">
        <v>0.42099999999999999</v>
      </c>
      <c r="AB333" s="1">
        <v>1</v>
      </c>
      <c r="AC333" s="1">
        <f t="shared" si="54"/>
        <v>22.138999999999999</v>
      </c>
      <c r="AD333" s="1">
        <f t="shared" si="55"/>
        <v>0.27929999999999999</v>
      </c>
      <c r="AE333" s="51">
        <f t="shared" si="56"/>
        <v>3.39</v>
      </c>
      <c r="AF333" s="1">
        <f t="shared" si="57"/>
        <v>79.266022198353028</v>
      </c>
      <c r="AG333" s="1">
        <f t="shared" si="58"/>
        <v>0.14050770134152402</v>
      </c>
      <c r="AH333" s="1">
        <f t="shared" si="59"/>
        <v>6.0342000000000002</v>
      </c>
      <c r="AI333" s="51">
        <f t="shared" si="60"/>
        <v>3.1107</v>
      </c>
    </row>
    <row r="334" spans="1:35" x14ac:dyDescent="0.25">
      <c r="A334" t="s">
        <v>99</v>
      </c>
      <c r="B334" s="1" t="s">
        <v>69</v>
      </c>
      <c r="C334" s="1" t="s">
        <v>105</v>
      </c>
      <c r="D334" s="4" t="s">
        <v>66</v>
      </c>
      <c r="E334" s="22">
        <v>180</v>
      </c>
      <c r="F334" s="34" t="s">
        <v>51</v>
      </c>
      <c r="G334" s="1">
        <v>0</v>
      </c>
      <c r="K334" s="1">
        <v>10</v>
      </c>
      <c r="L334" s="1">
        <v>18.5</v>
      </c>
      <c r="M334" t="s">
        <v>77</v>
      </c>
      <c r="N334" t="s">
        <v>76</v>
      </c>
      <c r="O334" s="1">
        <v>6.681</v>
      </c>
      <c r="P334" s="2">
        <v>0.13350000000000001</v>
      </c>
      <c r="Q334" s="1">
        <v>1.38</v>
      </c>
      <c r="R334" s="1">
        <v>1.94</v>
      </c>
      <c r="S334" s="1">
        <v>2.0499999999999998</v>
      </c>
      <c r="T334" s="37">
        <v>1.7899999999999998</v>
      </c>
      <c r="U334" s="1">
        <v>0.9</v>
      </c>
      <c r="AB334" s="1">
        <v>1</v>
      </c>
      <c r="AC334" s="1">
        <f t="shared" si="54"/>
        <v>6.681</v>
      </c>
      <c r="AD334" s="1">
        <f t="shared" si="55"/>
        <v>0.13350000000000001</v>
      </c>
      <c r="AE334" s="51">
        <f t="shared" si="56"/>
        <v>0.9</v>
      </c>
      <c r="AF334" s="1">
        <f t="shared" si="57"/>
        <v>50.044943820224717</v>
      </c>
      <c r="AG334" s="1">
        <f t="shared" si="58"/>
        <v>0.11472833408172428</v>
      </c>
      <c r="AH334" s="1">
        <f t="shared" si="59"/>
        <v>1.6109999999999998</v>
      </c>
      <c r="AI334" s="51">
        <f t="shared" si="60"/>
        <v>0.76649999999999996</v>
      </c>
    </row>
    <row r="335" spans="1:35" x14ac:dyDescent="0.25">
      <c r="A335" t="s">
        <v>99</v>
      </c>
      <c r="B335" s="1" t="s">
        <v>69</v>
      </c>
      <c r="C335" s="1" t="s">
        <v>105</v>
      </c>
      <c r="D335" s="4" t="s">
        <v>67</v>
      </c>
      <c r="E335" s="22">
        <v>181</v>
      </c>
      <c r="F335" s="34" t="s">
        <v>16</v>
      </c>
      <c r="G335" s="1">
        <v>0</v>
      </c>
      <c r="K335" s="1">
        <v>1</v>
      </c>
      <c r="L335" s="1">
        <v>9</v>
      </c>
      <c r="M335" t="s">
        <v>73</v>
      </c>
      <c r="N335" t="s">
        <v>74</v>
      </c>
      <c r="O335" s="1">
        <v>0.93100000000000005</v>
      </c>
      <c r="P335" s="2">
        <v>1.06E-2</v>
      </c>
      <c r="Q335" s="1">
        <v>1.55</v>
      </c>
      <c r="R335" s="1">
        <v>2.04</v>
      </c>
      <c r="S335" s="1">
        <v>1.48</v>
      </c>
      <c r="T335" s="37">
        <v>1.6900000000000002</v>
      </c>
      <c r="U335" s="1">
        <v>0.14000000000000001</v>
      </c>
      <c r="V335">
        <v>3</v>
      </c>
      <c r="W335">
        <v>0.318</v>
      </c>
      <c r="X335">
        <v>0.34699999999999998</v>
      </c>
      <c r="Y335">
        <v>0.93700000000000006</v>
      </c>
      <c r="Z335">
        <v>0.66500000000000004</v>
      </c>
      <c r="AB335" s="1">
        <v>1</v>
      </c>
      <c r="AC335" s="1">
        <f t="shared" si="54"/>
        <v>0.93100000000000005</v>
      </c>
      <c r="AD335" s="1">
        <f t="shared" si="55"/>
        <v>1.06E-2</v>
      </c>
      <c r="AE335" s="51">
        <f t="shared" si="56"/>
        <v>0.14000000000000001</v>
      </c>
      <c r="AF335" s="1">
        <f t="shared" si="57"/>
        <v>87.830188679245282</v>
      </c>
      <c r="AG335" s="1">
        <f t="shared" si="58"/>
        <v>0.13899033297529539</v>
      </c>
      <c r="AH335" s="1">
        <f t="shared" si="59"/>
        <v>0.23660000000000003</v>
      </c>
      <c r="AI335" s="51">
        <f t="shared" si="60"/>
        <v>0.12940000000000002</v>
      </c>
    </row>
    <row r="336" spans="1:35" x14ac:dyDescent="0.25">
      <c r="A336" t="s">
        <v>99</v>
      </c>
      <c r="B336" s="1" t="s">
        <v>69</v>
      </c>
      <c r="C336" s="1" t="s">
        <v>105</v>
      </c>
      <c r="D336" s="4" t="s">
        <v>7</v>
      </c>
      <c r="E336" s="22">
        <v>182</v>
      </c>
      <c r="F336" s="34" t="s">
        <v>93</v>
      </c>
      <c r="G336" s="1">
        <v>0</v>
      </c>
      <c r="J336" s="1">
        <v>5</v>
      </c>
      <c r="K336" s="1">
        <v>9</v>
      </c>
      <c r="L336" s="1">
        <v>18</v>
      </c>
      <c r="M336" t="s">
        <v>77</v>
      </c>
      <c r="N336" t="s">
        <v>76</v>
      </c>
      <c r="O336" s="1">
        <v>7.5430000000000001</v>
      </c>
      <c r="P336" s="2">
        <v>8.3000000000000004E-2</v>
      </c>
      <c r="Q336" s="1">
        <v>0.88</v>
      </c>
      <c r="R336" s="1">
        <v>1.01</v>
      </c>
      <c r="S336" s="1">
        <v>1.1000000000000001</v>
      </c>
      <c r="T336" s="37">
        <v>0.9966666666666667</v>
      </c>
      <c r="U336" s="1">
        <v>0.67</v>
      </c>
      <c r="V336">
        <v>1</v>
      </c>
      <c r="W336">
        <v>0.27100000000000002</v>
      </c>
      <c r="X336">
        <v>0</v>
      </c>
      <c r="Y336">
        <v>0</v>
      </c>
      <c r="Z336">
        <v>0.252</v>
      </c>
      <c r="AB336" s="1">
        <v>1</v>
      </c>
      <c r="AC336" s="1">
        <f t="shared" si="54"/>
        <v>7.5430000000000001</v>
      </c>
      <c r="AD336" s="1">
        <f t="shared" si="55"/>
        <v>8.3000000000000004E-2</v>
      </c>
      <c r="AE336" s="51">
        <f t="shared" si="56"/>
        <v>0.67</v>
      </c>
      <c r="AF336" s="1">
        <f t="shared" si="57"/>
        <v>90.879518072289159</v>
      </c>
      <c r="AG336" s="1">
        <f t="shared" si="58"/>
        <v>7.7820495823942737E-2</v>
      </c>
      <c r="AH336" s="1">
        <f t="shared" si="59"/>
        <v>0.66776666666666673</v>
      </c>
      <c r="AI336" s="51">
        <f t="shared" si="60"/>
        <v>0.58700000000000008</v>
      </c>
    </row>
    <row r="337" spans="1:35" x14ac:dyDescent="0.25">
      <c r="A337" t="s">
        <v>99</v>
      </c>
      <c r="B337" s="1" t="s">
        <v>69</v>
      </c>
      <c r="C337" s="1" t="s">
        <v>105</v>
      </c>
      <c r="D337" s="4" t="s">
        <v>7</v>
      </c>
      <c r="E337" s="22">
        <v>183</v>
      </c>
      <c r="F337" s="34" t="s">
        <v>6</v>
      </c>
      <c r="G337" s="1">
        <v>1</v>
      </c>
      <c r="K337" s="1">
        <v>10</v>
      </c>
      <c r="L337" s="1">
        <v>8</v>
      </c>
      <c r="M337" t="s">
        <v>77</v>
      </c>
      <c r="N337" t="s">
        <v>76</v>
      </c>
      <c r="O337" s="1">
        <v>2.6080000000000001</v>
      </c>
      <c r="P337" s="2">
        <v>1.8800000000000001E-2</v>
      </c>
      <c r="Q337" s="1">
        <v>0.6</v>
      </c>
      <c r="R337" s="1">
        <v>0.86</v>
      </c>
      <c r="S337" s="1">
        <v>0.94</v>
      </c>
      <c r="T337" s="37">
        <v>0.79999999999999993</v>
      </c>
      <c r="U337" s="1">
        <v>0.18</v>
      </c>
      <c r="AB337" s="1">
        <v>1</v>
      </c>
      <c r="AC337" s="1">
        <f t="shared" si="54"/>
        <v>2.6080000000000001</v>
      </c>
      <c r="AD337" s="1">
        <f t="shared" si="55"/>
        <v>1.8800000000000001E-2</v>
      </c>
      <c r="AE337" s="51">
        <f t="shared" si="56"/>
        <v>0.18</v>
      </c>
      <c r="AF337" s="1">
        <f t="shared" si="57"/>
        <v>138.72340425531914</v>
      </c>
      <c r="AG337" s="1">
        <f t="shared" si="58"/>
        <v>6.1809815950920236E-2</v>
      </c>
      <c r="AH337" s="1">
        <f t="shared" si="59"/>
        <v>0.14399999999999999</v>
      </c>
      <c r="AI337" s="51">
        <f t="shared" si="60"/>
        <v>0.16119999999999998</v>
      </c>
    </row>
    <row r="338" spans="1:35" x14ac:dyDescent="0.25">
      <c r="A338" t="s">
        <v>99</v>
      </c>
      <c r="B338" s="1" t="s">
        <v>69</v>
      </c>
      <c r="C338" s="1" t="s">
        <v>105</v>
      </c>
      <c r="D338" s="4" t="s">
        <v>7</v>
      </c>
      <c r="E338" s="22">
        <v>184</v>
      </c>
      <c r="F338" s="34" t="s">
        <v>6</v>
      </c>
      <c r="G338" s="1">
        <v>0</v>
      </c>
      <c r="K338" s="1">
        <v>8</v>
      </c>
      <c r="L338" s="1">
        <v>6</v>
      </c>
      <c r="M338" t="s">
        <v>77</v>
      </c>
      <c r="N338" t="s">
        <v>76</v>
      </c>
      <c r="O338" s="1">
        <v>1.252</v>
      </c>
      <c r="P338" s="2">
        <v>7.4000000000000003E-3</v>
      </c>
      <c r="Q338" s="1">
        <v>0.48</v>
      </c>
      <c r="R338" s="1">
        <v>0.57999999999999996</v>
      </c>
      <c r="S338" s="1">
        <v>0.63</v>
      </c>
      <c r="T338" s="37">
        <v>0.56333333333333335</v>
      </c>
      <c r="U338" s="1">
        <v>0.06</v>
      </c>
      <c r="V338">
        <v>3</v>
      </c>
      <c r="W338">
        <v>0.45900000000000002</v>
      </c>
      <c r="X338">
        <v>0.17799999999999999</v>
      </c>
      <c r="Y338">
        <v>3.2349999999999999</v>
      </c>
      <c r="Z338">
        <v>0.63600000000000001</v>
      </c>
      <c r="AB338" s="1">
        <v>1</v>
      </c>
      <c r="AC338" s="1">
        <f t="shared" si="54"/>
        <v>1.252</v>
      </c>
      <c r="AD338" s="1">
        <f t="shared" si="55"/>
        <v>7.4000000000000003E-3</v>
      </c>
      <c r="AE338" s="51">
        <f t="shared" si="56"/>
        <v>0.06</v>
      </c>
      <c r="AF338" s="1">
        <f t="shared" si="57"/>
        <v>169.18918918918919</v>
      </c>
      <c r="AG338" s="1">
        <f t="shared" si="58"/>
        <v>4.2012779552715651E-2</v>
      </c>
      <c r="AH338" s="1">
        <f t="shared" si="59"/>
        <v>3.3799999999999997E-2</v>
      </c>
      <c r="AI338" s="51">
        <f t="shared" si="60"/>
        <v>5.2599999999999994E-2</v>
      </c>
    </row>
    <row r="339" spans="1:35" x14ac:dyDescent="0.25">
      <c r="A339" t="s">
        <v>99</v>
      </c>
      <c r="B339" s="1" t="s">
        <v>69</v>
      </c>
      <c r="C339" s="1" t="s">
        <v>105</v>
      </c>
      <c r="D339" s="4" t="s">
        <v>7</v>
      </c>
      <c r="E339" s="22">
        <v>185</v>
      </c>
      <c r="F339" s="34" t="s">
        <v>6</v>
      </c>
      <c r="G339" s="1">
        <v>0</v>
      </c>
      <c r="K339" s="1">
        <v>8</v>
      </c>
      <c r="L339" s="1">
        <v>8</v>
      </c>
      <c r="M339" t="s">
        <v>77</v>
      </c>
      <c r="N339" t="s">
        <v>76</v>
      </c>
      <c r="O339" s="1">
        <v>2.383</v>
      </c>
      <c r="P339" s="2">
        <v>1.7100000000000001E-2</v>
      </c>
      <c r="Q339" s="1">
        <v>0.38</v>
      </c>
      <c r="R339" s="1">
        <v>0.51</v>
      </c>
      <c r="S339" s="1">
        <v>0.56000000000000005</v>
      </c>
      <c r="T339" s="37">
        <v>0.48333333333333339</v>
      </c>
      <c r="U339" s="1">
        <v>0.11</v>
      </c>
      <c r="V339">
        <v>3</v>
      </c>
      <c r="W339">
        <v>0.44700000000000001</v>
      </c>
      <c r="X339">
        <v>0.14499999999999999</v>
      </c>
      <c r="Y339">
        <v>3.3650000000000002</v>
      </c>
      <c r="Z339">
        <v>0.59299999999999997</v>
      </c>
      <c r="AB339" s="1">
        <v>1</v>
      </c>
      <c r="AC339" s="1">
        <f t="shared" si="54"/>
        <v>2.383</v>
      </c>
      <c r="AD339" s="1">
        <f t="shared" si="55"/>
        <v>1.7100000000000001E-2</v>
      </c>
      <c r="AE339" s="51">
        <f t="shared" si="56"/>
        <v>0.11</v>
      </c>
      <c r="AF339" s="1">
        <f t="shared" si="57"/>
        <v>139.35672514619881</v>
      </c>
      <c r="AG339" s="1">
        <f t="shared" si="58"/>
        <v>3.8984473352916493E-2</v>
      </c>
      <c r="AH339" s="1">
        <f t="shared" si="59"/>
        <v>5.3166666666666675E-2</v>
      </c>
      <c r="AI339" s="51">
        <f t="shared" si="60"/>
        <v>9.2899999999999996E-2</v>
      </c>
    </row>
    <row r="340" spans="1:35" x14ac:dyDescent="0.25">
      <c r="A340" t="s">
        <v>99</v>
      </c>
      <c r="B340" s="1" t="s">
        <v>69</v>
      </c>
      <c r="C340" s="1" t="s">
        <v>105</v>
      </c>
      <c r="D340" s="4" t="s">
        <v>7</v>
      </c>
      <c r="E340" s="22">
        <v>186</v>
      </c>
      <c r="F340" s="34" t="s">
        <v>6</v>
      </c>
      <c r="G340" s="1">
        <v>0</v>
      </c>
      <c r="K340" s="1">
        <v>8</v>
      </c>
      <c r="L340" s="1">
        <v>6.5</v>
      </c>
      <c r="M340" t="s">
        <v>77</v>
      </c>
      <c r="N340" t="s">
        <v>76</v>
      </c>
      <c r="O340" s="1">
        <v>1.177</v>
      </c>
      <c r="P340" s="2">
        <v>9.2999999999999992E-3</v>
      </c>
      <c r="Q340" s="1">
        <v>0.56000000000000005</v>
      </c>
      <c r="R340" s="1">
        <v>0.78</v>
      </c>
      <c r="S340" s="1">
        <v>0.83</v>
      </c>
      <c r="T340" s="37">
        <v>0.72333333333333327</v>
      </c>
      <c r="U340" s="1">
        <v>7.0000000000000007E-2</v>
      </c>
      <c r="V340">
        <v>1</v>
      </c>
      <c r="W340">
        <v>0.14699999999999999</v>
      </c>
      <c r="X340">
        <v>6.5000000000000002E-2</v>
      </c>
      <c r="Y340">
        <v>2.2829999999999999</v>
      </c>
      <c r="Z340">
        <v>0.21199999999999999</v>
      </c>
      <c r="AB340" s="1">
        <v>1</v>
      </c>
      <c r="AC340" s="1">
        <f t="shared" si="54"/>
        <v>1.177</v>
      </c>
      <c r="AD340" s="1">
        <f t="shared" si="55"/>
        <v>9.2999999999999992E-3</v>
      </c>
      <c r="AE340" s="51">
        <f t="shared" si="56"/>
        <v>7.0000000000000007E-2</v>
      </c>
      <c r="AF340" s="1">
        <f t="shared" si="57"/>
        <v>126.55913978494625</v>
      </c>
      <c r="AG340" s="1">
        <f t="shared" si="58"/>
        <v>5.1571792693288022E-2</v>
      </c>
      <c r="AH340" s="1">
        <f t="shared" si="59"/>
        <v>5.0633333333333336E-2</v>
      </c>
      <c r="AI340" s="51">
        <f t="shared" si="60"/>
        <v>6.0700000000000004E-2</v>
      </c>
    </row>
    <row r="341" spans="1:35" x14ac:dyDescent="0.25">
      <c r="A341" t="s">
        <v>99</v>
      </c>
      <c r="B341" s="1" t="s">
        <v>69</v>
      </c>
      <c r="C341" s="1" t="s">
        <v>105</v>
      </c>
      <c r="D341" s="4" t="s">
        <v>7</v>
      </c>
      <c r="E341" s="22">
        <v>187</v>
      </c>
      <c r="F341" s="34" t="s">
        <v>20</v>
      </c>
      <c r="G341" s="1">
        <v>1</v>
      </c>
      <c r="J341" s="1">
        <v>10</v>
      </c>
      <c r="K341" s="1">
        <v>20</v>
      </c>
      <c r="L341" s="1">
        <v>16.5</v>
      </c>
      <c r="M341" t="s">
        <v>77</v>
      </c>
      <c r="N341" t="s">
        <v>76</v>
      </c>
      <c r="O341" s="1">
        <v>14.542</v>
      </c>
      <c r="P341" s="2">
        <v>3.8039999999999997E-2</v>
      </c>
      <c r="Q341" s="1">
        <v>0.79</v>
      </c>
      <c r="R341" s="1">
        <v>0.93</v>
      </c>
      <c r="S341" s="1">
        <v>1.1200000000000001</v>
      </c>
      <c r="T341" s="37">
        <v>0.94666666666666677</v>
      </c>
      <c r="U341" s="1">
        <v>1.19</v>
      </c>
      <c r="AB341" s="1">
        <v>1</v>
      </c>
      <c r="AC341" s="1">
        <f t="shared" si="54"/>
        <v>14.542</v>
      </c>
      <c r="AD341" s="1">
        <f t="shared" si="55"/>
        <v>3.8039999999999997E-2</v>
      </c>
      <c r="AE341" s="51">
        <f t="shared" si="56"/>
        <v>1.19</v>
      </c>
      <c r="AF341" s="1">
        <f t="shared" si="57"/>
        <v>382.28180862250264</v>
      </c>
      <c r="AG341" s="1">
        <f t="shared" si="58"/>
        <v>7.9216063815156099E-2</v>
      </c>
      <c r="AH341" s="1">
        <f t="shared" si="59"/>
        <v>1.1265333333333334</v>
      </c>
      <c r="AI341" s="51">
        <f t="shared" si="60"/>
        <v>1.1519599999999999</v>
      </c>
    </row>
    <row r="342" spans="1:35" x14ac:dyDescent="0.25">
      <c r="A342" t="s">
        <v>99</v>
      </c>
      <c r="B342" s="1" t="s">
        <v>69</v>
      </c>
      <c r="C342" s="1" t="s">
        <v>105</v>
      </c>
      <c r="D342" s="4" t="s">
        <v>7</v>
      </c>
      <c r="E342" s="22">
        <v>188</v>
      </c>
      <c r="F342" s="34" t="s">
        <v>20</v>
      </c>
      <c r="G342" s="1">
        <v>1</v>
      </c>
      <c r="J342" s="1">
        <v>7</v>
      </c>
      <c r="K342" s="1">
        <v>12</v>
      </c>
      <c r="L342" s="1">
        <v>13</v>
      </c>
      <c r="M342" t="s">
        <v>77</v>
      </c>
      <c r="N342" t="s">
        <v>76</v>
      </c>
      <c r="O342" s="1">
        <v>11.303000000000001</v>
      </c>
      <c r="P342" s="2">
        <v>9.9099999999999994E-2</v>
      </c>
      <c r="Q342" s="1">
        <v>0.64</v>
      </c>
      <c r="R342" s="1">
        <v>0.85</v>
      </c>
      <c r="S342" s="1">
        <v>0.87</v>
      </c>
      <c r="T342" s="37">
        <v>0.78666666666666663</v>
      </c>
      <c r="U342" s="1">
        <v>0.8</v>
      </c>
      <c r="V342">
        <v>3</v>
      </c>
      <c r="W342">
        <v>0.20499999999999999</v>
      </c>
      <c r="X342">
        <v>5.5E-2</v>
      </c>
      <c r="Y342">
        <v>2.71</v>
      </c>
      <c r="Z342">
        <v>0.249</v>
      </c>
      <c r="AB342" s="1">
        <v>1</v>
      </c>
      <c r="AC342" s="1">
        <f t="shared" si="54"/>
        <v>11.303000000000001</v>
      </c>
      <c r="AD342" s="1">
        <f t="shared" si="55"/>
        <v>9.9099999999999994E-2</v>
      </c>
      <c r="AE342" s="51">
        <f t="shared" si="56"/>
        <v>0.8</v>
      </c>
      <c r="AF342" s="1">
        <f t="shared" si="57"/>
        <v>114.05650857719476</v>
      </c>
      <c r="AG342" s="1">
        <f t="shared" si="58"/>
        <v>6.201008581792445E-2</v>
      </c>
      <c r="AH342" s="1">
        <f t="shared" si="59"/>
        <v>0.6293333333333333</v>
      </c>
      <c r="AI342" s="51">
        <f t="shared" si="60"/>
        <v>0.70090000000000008</v>
      </c>
    </row>
    <row r="343" spans="1:35" x14ac:dyDescent="0.25">
      <c r="A343" t="s">
        <v>99</v>
      </c>
      <c r="B343" s="1" t="s">
        <v>69</v>
      </c>
      <c r="C343" s="1" t="s">
        <v>105</v>
      </c>
      <c r="D343" s="4" t="s">
        <v>7</v>
      </c>
      <c r="E343" s="22">
        <v>189</v>
      </c>
      <c r="F343" s="34" t="s">
        <v>10</v>
      </c>
      <c r="G343" s="1">
        <v>0</v>
      </c>
      <c r="J343" s="1">
        <v>8</v>
      </c>
      <c r="K343" s="1">
        <v>17</v>
      </c>
      <c r="L343" s="1">
        <v>15</v>
      </c>
      <c r="M343" t="s">
        <v>77</v>
      </c>
      <c r="N343" t="s">
        <v>76</v>
      </c>
      <c r="O343" s="1">
        <v>18.295999999999999</v>
      </c>
      <c r="P343" s="2">
        <v>0.22120000000000001</v>
      </c>
      <c r="Q343" s="1">
        <v>1.38</v>
      </c>
      <c r="R343" s="1">
        <v>1.59</v>
      </c>
      <c r="S343" s="1">
        <v>1.72</v>
      </c>
      <c r="T343" s="37">
        <v>1.5633333333333332</v>
      </c>
      <c r="U343" s="1">
        <v>2.38</v>
      </c>
      <c r="V343">
        <v>3</v>
      </c>
      <c r="W343">
        <v>0.318</v>
      </c>
      <c r="X343">
        <v>0.27800000000000002</v>
      </c>
      <c r="Y343">
        <v>1.147</v>
      </c>
      <c r="Z343">
        <v>0.59599999999999997</v>
      </c>
      <c r="AB343" s="1">
        <v>1</v>
      </c>
      <c r="AC343" s="1">
        <f t="shared" si="54"/>
        <v>18.295999999999999</v>
      </c>
      <c r="AD343" s="1">
        <f t="shared" si="55"/>
        <v>0.22120000000000001</v>
      </c>
      <c r="AE343" s="51">
        <f t="shared" si="56"/>
        <v>2.38</v>
      </c>
      <c r="AF343" s="1">
        <f t="shared" si="57"/>
        <v>82.712477396021697</v>
      </c>
      <c r="AG343" s="1">
        <f t="shared" si="58"/>
        <v>0.1179930039352864</v>
      </c>
      <c r="AH343" s="1">
        <f t="shared" si="59"/>
        <v>3.720733333333333</v>
      </c>
      <c r="AI343" s="51">
        <f t="shared" si="60"/>
        <v>2.1587999999999998</v>
      </c>
    </row>
    <row r="344" spans="1:35" x14ac:dyDescent="0.25">
      <c r="A344" t="s">
        <v>99</v>
      </c>
      <c r="B344" s="1" t="s">
        <v>69</v>
      </c>
      <c r="C344" s="1" t="s">
        <v>106</v>
      </c>
      <c r="D344" s="4" t="s">
        <v>9</v>
      </c>
      <c r="E344" s="22">
        <v>192</v>
      </c>
      <c r="F344" s="34" t="s">
        <v>6</v>
      </c>
      <c r="G344" s="1">
        <v>1</v>
      </c>
      <c r="H344" s="1">
        <v>5</v>
      </c>
      <c r="K344" s="1">
        <v>11</v>
      </c>
      <c r="L344" s="1">
        <v>8</v>
      </c>
      <c r="M344" t="s">
        <v>77</v>
      </c>
      <c r="N344" t="s">
        <v>76</v>
      </c>
      <c r="O344" s="1">
        <v>2.11</v>
      </c>
      <c r="P344" s="15">
        <v>1.44E-2</v>
      </c>
      <c r="Q344" s="1">
        <v>0.52</v>
      </c>
      <c r="R344" s="1">
        <v>0.73</v>
      </c>
      <c r="S344" s="1">
        <v>0.69</v>
      </c>
      <c r="T344" s="37">
        <v>0.64666666666666661</v>
      </c>
      <c r="U344" s="1">
        <v>0.12</v>
      </c>
      <c r="V344">
        <v>3</v>
      </c>
      <c r="W344">
        <v>0.155</v>
      </c>
      <c r="X344">
        <v>0.13700000000000001</v>
      </c>
      <c r="Y344">
        <v>4.609</v>
      </c>
      <c r="Z344">
        <v>0.29199999999999998</v>
      </c>
      <c r="AB344" s="1">
        <v>1</v>
      </c>
      <c r="AC344" s="1">
        <f t="shared" si="54"/>
        <v>2.11</v>
      </c>
      <c r="AD344" s="1">
        <f t="shared" si="55"/>
        <v>1.44E-2</v>
      </c>
      <c r="AE344" s="51">
        <f t="shared" si="56"/>
        <v>0.12</v>
      </c>
      <c r="AF344" s="1">
        <f t="shared" si="57"/>
        <v>146.52777777777777</v>
      </c>
      <c r="AG344" s="1">
        <f t="shared" si="58"/>
        <v>5.0047393364928916E-2</v>
      </c>
      <c r="AH344" s="1">
        <f t="shared" si="59"/>
        <v>7.7599999999999988E-2</v>
      </c>
      <c r="AI344" s="51">
        <f t="shared" si="60"/>
        <v>0.1056</v>
      </c>
    </row>
    <row r="345" spans="1:35" x14ac:dyDescent="0.25">
      <c r="A345" t="s">
        <v>99</v>
      </c>
      <c r="B345" s="1" t="s">
        <v>69</v>
      </c>
      <c r="C345" s="1" t="s">
        <v>106</v>
      </c>
      <c r="D345" s="4" t="s">
        <v>9</v>
      </c>
      <c r="E345" s="22">
        <v>193</v>
      </c>
      <c r="F345" s="34" t="s">
        <v>6</v>
      </c>
      <c r="G345" s="1">
        <v>1</v>
      </c>
      <c r="H345" s="1">
        <v>8</v>
      </c>
      <c r="K345" s="1">
        <v>17</v>
      </c>
      <c r="L345" s="1">
        <v>11.5</v>
      </c>
      <c r="M345" t="s">
        <v>77</v>
      </c>
      <c r="N345" t="s">
        <v>76</v>
      </c>
      <c r="O345" s="1">
        <v>3.5470000000000002</v>
      </c>
      <c r="P345" s="15">
        <v>2.6100000000000002E-2</v>
      </c>
      <c r="Q345" s="1">
        <v>0.53</v>
      </c>
      <c r="R345" s="1">
        <v>0.57999999999999996</v>
      </c>
      <c r="S345" s="1">
        <v>0.68</v>
      </c>
      <c r="T345" s="37">
        <v>0.59666666666666668</v>
      </c>
      <c r="U345" s="1">
        <v>0.18</v>
      </c>
      <c r="V345">
        <v>1</v>
      </c>
      <c r="W345">
        <v>0.81699999999999995</v>
      </c>
      <c r="X345">
        <v>0.122</v>
      </c>
      <c r="Y345">
        <v>6.68</v>
      </c>
      <c r="Z345">
        <v>0.94</v>
      </c>
      <c r="AB345" s="1">
        <v>1</v>
      </c>
      <c r="AC345" s="1">
        <f t="shared" si="54"/>
        <v>3.5470000000000002</v>
      </c>
      <c r="AD345" s="1">
        <f t="shared" si="55"/>
        <v>2.6100000000000002E-2</v>
      </c>
      <c r="AE345" s="51">
        <f t="shared" si="56"/>
        <v>0.18</v>
      </c>
      <c r="AF345" s="1">
        <f t="shared" si="57"/>
        <v>135.90038314176246</v>
      </c>
      <c r="AG345" s="1">
        <f t="shared" si="58"/>
        <v>4.3388779250070474E-2</v>
      </c>
      <c r="AH345" s="1">
        <f t="shared" si="59"/>
        <v>0.1074</v>
      </c>
      <c r="AI345" s="51">
        <f t="shared" si="60"/>
        <v>0.15389999999999998</v>
      </c>
    </row>
    <row r="346" spans="1:35" x14ac:dyDescent="0.25">
      <c r="A346" t="s">
        <v>99</v>
      </c>
      <c r="B346" s="1" t="s">
        <v>69</v>
      </c>
      <c r="C346" s="1" t="s">
        <v>106</v>
      </c>
      <c r="D346" s="4" t="s">
        <v>9</v>
      </c>
      <c r="E346" s="22">
        <v>194</v>
      </c>
      <c r="F346" s="34" t="s">
        <v>20</v>
      </c>
      <c r="G346" s="1">
        <v>1</v>
      </c>
      <c r="H346" s="1">
        <v>13</v>
      </c>
      <c r="K346" s="1">
        <v>19</v>
      </c>
      <c r="L346" s="1">
        <v>13.5</v>
      </c>
      <c r="M346" t="s">
        <v>77</v>
      </c>
      <c r="N346" t="s">
        <v>76</v>
      </c>
      <c r="O346" s="1">
        <v>11.762</v>
      </c>
      <c r="P346" s="15">
        <v>9.8799999999999999E-2</v>
      </c>
      <c r="Q346" s="1">
        <v>0.79</v>
      </c>
      <c r="R346" s="1">
        <v>0.86</v>
      </c>
      <c r="S346" s="1">
        <v>0.92</v>
      </c>
      <c r="T346" s="37">
        <v>0.85666666666666658</v>
      </c>
      <c r="U346" s="1">
        <v>0.86</v>
      </c>
      <c r="V346">
        <v>3</v>
      </c>
      <c r="W346">
        <v>0.36599999999999999</v>
      </c>
      <c r="X346">
        <v>0.216</v>
      </c>
      <c r="Y346">
        <v>1.7629999999999999</v>
      </c>
      <c r="Z346">
        <v>0.58199999999999996</v>
      </c>
      <c r="AB346" s="1">
        <v>1</v>
      </c>
      <c r="AC346" s="1">
        <f t="shared" si="54"/>
        <v>11.762</v>
      </c>
      <c r="AD346" s="1">
        <f t="shared" si="55"/>
        <v>9.8799999999999999E-2</v>
      </c>
      <c r="AE346" s="51">
        <f t="shared" si="56"/>
        <v>0.86</v>
      </c>
      <c r="AF346" s="1">
        <f t="shared" si="57"/>
        <v>119.04858299595142</v>
      </c>
      <c r="AG346" s="1">
        <f t="shared" si="58"/>
        <v>6.4716884883523201E-2</v>
      </c>
      <c r="AH346" s="1">
        <f t="shared" si="59"/>
        <v>0.73673333333333324</v>
      </c>
      <c r="AI346" s="51">
        <f t="shared" si="60"/>
        <v>0.76119999999999999</v>
      </c>
    </row>
    <row r="347" spans="1:35" x14ac:dyDescent="0.25">
      <c r="A347" t="s">
        <v>99</v>
      </c>
      <c r="B347" s="1" t="s">
        <v>69</v>
      </c>
      <c r="C347" s="1" t="s">
        <v>106</v>
      </c>
      <c r="D347" s="4" t="s">
        <v>9</v>
      </c>
      <c r="E347" s="22">
        <v>195</v>
      </c>
      <c r="F347" s="34" t="s">
        <v>20</v>
      </c>
      <c r="G347" s="1">
        <v>1</v>
      </c>
      <c r="H347" s="1">
        <v>9</v>
      </c>
      <c r="K347" s="1">
        <v>11</v>
      </c>
      <c r="L347" s="1">
        <v>15.5</v>
      </c>
      <c r="M347" t="s">
        <v>77</v>
      </c>
      <c r="N347" t="s">
        <v>76</v>
      </c>
      <c r="O347" s="1">
        <v>19.309999999999999</v>
      </c>
      <c r="P347" s="15">
        <v>0.17449999999999999</v>
      </c>
      <c r="Q347" s="1">
        <v>0.74</v>
      </c>
      <c r="R347" s="1">
        <v>1.03</v>
      </c>
      <c r="S347" s="1">
        <v>1.04</v>
      </c>
      <c r="T347" s="37">
        <v>0.93666666666666665</v>
      </c>
      <c r="U347" s="1">
        <v>1.61</v>
      </c>
      <c r="V347">
        <v>2</v>
      </c>
      <c r="W347">
        <v>0.45</v>
      </c>
      <c r="X347">
        <v>0.155</v>
      </c>
      <c r="Y347">
        <v>2.9569999999999999</v>
      </c>
      <c r="Z347">
        <v>0.60499999999999998</v>
      </c>
      <c r="AB347" s="1">
        <v>1</v>
      </c>
      <c r="AC347" s="1">
        <f t="shared" si="54"/>
        <v>19.309999999999999</v>
      </c>
      <c r="AD347" s="1">
        <f t="shared" si="55"/>
        <v>0.17449999999999999</v>
      </c>
      <c r="AE347" s="51">
        <f t="shared" si="56"/>
        <v>1.61</v>
      </c>
      <c r="AF347" s="1">
        <f t="shared" si="57"/>
        <v>110.65902578796562</v>
      </c>
      <c r="AG347" s="1">
        <f t="shared" si="58"/>
        <v>7.4339720352149155E-2</v>
      </c>
      <c r="AH347" s="1">
        <f t="shared" si="59"/>
        <v>1.5080333333333333</v>
      </c>
      <c r="AI347" s="51">
        <f t="shared" si="60"/>
        <v>1.4355000000000002</v>
      </c>
    </row>
    <row r="348" spans="1:35" x14ac:dyDescent="0.25">
      <c r="A348" t="s">
        <v>99</v>
      </c>
      <c r="B348" s="1" t="s">
        <v>69</v>
      </c>
      <c r="C348" s="1" t="s">
        <v>106</v>
      </c>
      <c r="D348" s="4" t="s">
        <v>9</v>
      </c>
      <c r="E348" s="22">
        <v>196</v>
      </c>
      <c r="F348" s="34" t="s">
        <v>6</v>
      </c>
      <c r="G348" s="1">
        <v>1</v>
      </c>
      <c r="H348" s="1">
        <v>15</v>
      </c>
      <c r="K348" s="1">
        <v>19</v>
      </c>
      <c r="L348" s="1">
        <v>13.5</v>
      </c>
      <c r="M348" t="s">
        <v>77</v>
      </c>
      <c r="N348" t="s">
        <v>76</v>
      </c>
      <c r="O348" s="1">
        <v>2.863</v>
      </c>
      <c r="P348" s="15">
        <v>2.6100000000000002E-2</v>
      </c>
      <c r="Q348" s="1">
        <v>0.5</v>
      </c>
      <c r="R348" s="1">
        <v>0.57999999999999996</v>
      </c>
      <c r="S348" s="1">
        <v>0.67</v>
      </c>
      <c r="T348" s="37">
        <v>0.58333333333333337</v>
      </c>
      <c r="U348" s="1">
        <v>0.15</v>
      </c>
      <c r="V348">
        <v>3</v>
      </c>
      <c r="W348">
        <v>0.60799999999999998</v>
      </c>
      <c r="X348">
        <v>0.36399999999999999</v>
      </c>
      <c r="Y348">
        <v>1.752</v>
      </c>
      <c r="Z348">
        <v>0.97199999999999998</v>
      </c>
      <c r="AB348" s="1">
        <v>1</v>
      </c>
      <c r="AC348" s="1">
        <f t="shared" si="54"/>
        <v>2.863</v>
      </c>
      <c r="AD348" s="1">
        <f t="shared" si="55"/>
        <v>2.6100000000000002E-2</v>
      </c>
      <c r="AE348" s="51">
        <f t="shared" si="56"/>
        <v>0.15</v>
      </c>
      <c r="AF348" s="1">
        <f t="shared" si="57"/>
        <v>109.6934865900383</v>
      </c>
      <c r="AG348" s="1">
        <f t="shared" si="58"/>
        <v>4.3276283618581907E-2</v>
      </c>
      <c r="AH348" s="1">
        <f t="shared" si="59"/>
        <v>8.7500000000000008E-2</v>
      </c>
      <c r="AI348" s="51">
        <f t="shared" si="60"/>
        <v>0.1239</v>
      </c>
    </row>
    <row r="349" spans="1:35" x14ac:dyDescent="0.25">
      <c r="A349" t="s">
        <v>99</v>
      </c>
      <c r="B349" s="1" t="s">
        <v>69</v>
      </c>
      <c r="C349" s="1" t="s">
        <v>106</v>
      </c>
      <c r="D349" s="4" t="s">
        <v>9</v>
      </c>
      <c r="E349" s="22">
        <v>197</v>
      </c>
      <c r="F349" s="34" t="s">
        <v>6</v>
      </c>
      <c r="G349" s="1">
        <v>1</v>
      </c>
      <c r="H349" s="1">
        <v>16</v>
      </c>
      <c r="K349" s="1">
        <v>17</v>
      </c>
      <c r="L349" s="1">
        <v>14</v>
      </c>
      <c r="M349" t="s">
        <v>77</v>
      </c>
      <c r="N349" t="s">
        <v>76</v>
      </c>
      <c r="O349" s="1">
        <v>4.2759999999999998</v>
      </c>
      <c r="P349" s="15">
        <v>3.2899999999999999E-2</v>
      </c>
      <c r="Q349" s="1">
        <v>0.52</v>
      </c>
      <c r="R349" s="1">
        <v>0.76</v>
      </c>
      <c r="S349" s="1">
        <v>0.94</v>
      </c>
      <c r="T349" s="37">
        <v>0.73999999999999988</v>
      </c>
      <c r="U349" s="1">
        <v>0.33</v>
      </c>
      <c r="V349">
        <v>1</v>
      </c>
      <c r="W349">
        <v>0.32</v>
      </c>
      <c r="X349">
        <v>7.0999999999999994E-2</v>
      </c>
      <c r="Y349">
        <v>4.5179999999999998</v>
      </c>
      <c r="Z349">
        <v>0.39100000000000001</v>
      </c>
      <c r="AB349" s="1">
        <v>1</v>
      </c>
      <c r="AC349" s="1">
        <f t="shared" si="54"/>
        <v>4.2759999999999998</v>
      </c>
      <c r="AD349" s="1">
        <f t="shared" si="55"/>
        <v>3.2899999999999999E-2</v>
      </c>
      <c r="AE349" s="51">
        <f t="shared" si="56"/>
        <v>0.33</v>
      </c>
      <c r="AF349" s="1">
        <f t="shared" si="57"/>
        <v>129.96960486322189</v>
      </c>
      <c r="AG349" s="1">
        <f t="shared" si="58"/>
        <v>6.9480823199251654E-2</v>
      </c>
      <c r="AH349" s="1">
        <f t="shared" si="59"/>
        <v>0.24419999999999997</v>
      </c>
      <c r="AI349" s="51">
        <f t="shared" si="60"/>
        <v>0.29710000000000003</v>
      </c>
    </row>
    <row r="350" spans="1:35" x14ac:dyDescent="0.25">
      <c r="A350" t="s">
        <v>99</v>
      </c>
      <c r="B350" s="1" t="s">
        <v>69</v>
      </c>
      <c r="C350" s="1" t="s">
        <v>106</v>
      </c>
      <c r="D350" s="4" t="s">
        <v>9</v>
      </c>
      <c r="E350" s="22">
        <v>199</v>
      </c>
      <c r="F350" s="34" t="s">
        <v>20</v>
      </c>
      <c r="G350" s="1">
        <v>0</v>
      </c>
      <c r="J350" s="1">
        <v>5</v>
      </c>
      <c r="K350" s="1">
        <v>7</v>
      </c>
      <c r="L350" s="1">
        <v>13.5</v>
      </c>
      <c r="M350" t="s">
        <v>77</v>
      </c>
      <c r="N350" t="s">
        <v>76</v>
      </c>
      <c r="O350" s="1">
        <v>6.2679999999999998</v>
      </c>
      <c r="P350" s="15">
        <v>0.1002</v>
      </c>
      <c r="Q350" s="1">
        <v>1.47</v>
      </c>
      <c r="R350" s="1">
        <v>1.96</v>
      </c>
      <c r="S350" s="1">
        <v>2.0099999999999998</v>
      </c>
      <c r="T350" s="37">
        <v>1.8133333333333332</v>
      </c>
      <c r="U350" s="1">
        <v>0.95</v>
      </c>
      <c r="AB350" s="1">
        <v>1</v>
      </c>
      <c r="AC350" s="1">
        <f t="shared" si="54"/>
        <v>6.2679999999999998</v>
      </c>
      <c r="AD350" s="1">
        <f t="shared" si="55"/>
        <v>0.1002</v>
      </c>
      <c r="AE350" s="51">
        <f t="shared" si="56"/>
        <v>0.95</v>
      </c>
      <c r="AF350" s="1">
        <f t="shared" si="57"/>
        <v>62.554890219560875</v>
      </c>
      <c r="AG350" s="1">
        <f t="shared" si="58"/>
        <v>0.13557753669432035</v>
      </c>
      <c r="AH350" s="1">
        <f t="shared" si="59"/>
        <v>1.7226666666666666</v>
      </c>
      <c r="AI350" s="51">
        <f t="shared" si="60"/>
        <v>0.8498</v>
      </c>
    </row>
    <row r="351" spans="1:35" x14ac:dyDescent="0.25">
      <c r="A351" t="s">
        <v>99</v>
      </c>
      <c r="B351" s="1" t="s">
        <v>69</v>
      </c>
      <c r="C351" s="1" t="s">
        <v>106</v>
      </c>
      <c r="D351" s="4" t="s">
        <v>67</v>
      </c>
      <c r="E351" s="22">
        <v>200</v>
      </c>
      <c r="F351" s="34" t="s">
        <v>6</v>
      </c>
      <c r="G351" s="1">
        <v>1</v>
      </c>
      <c r="H351" s="1">
        <v>4</v>
      </c>
      <c r="K351" s="1">
        <v>9</v>
      </c>
      <c r="L351" s="1">
        <v>8.5</v>
      </c>
      <c r="M351" t="s">
        <v>77</v>
      </c>
      <c r="N351" t="s">
        <v>76</v>
      </c>
      <c r="O351" s="1">
        <v>3.254</v>
      </c>
      <c r="P351" s="15">
        <v>2.7099999999999999E-2</v>
      </c>
      <c r="Q351" s="1">
        <v>0.72</v>
      </c>
      <c r="R351" s="1">
        <v>1.05</v>
      </c>
      <c r="S351" s="1">
        <v>1</v>
      </c>
      <c r="T351" s="37">
        <v>0.92333333333333334</v>
      </c>
      <c r="U351" s="1">
        <v>0.25</v>
      </c>
      <c r="V351">
        <v>1</v>
      </c>
      <c r="W351">
        <v>0.27500000000000002</v>
      </c>
      <c r="X351">
        <v>9.2999999999999999E-2</v>
      </c>
      <c r="Y351">
        <v>2.964</v>
      </c>
      <c r="Z351">
        <v>0.36799999999999999</v>
      </c>
      <c r="AB351" s="1">
        <v>1</v>
      </c>
      <c r="AC351" s="1">
        <f t="shared" si="54"/>
        <v>3.254</v>
      </c>
      <c r="AD351" s="1">
        <f t="shared" si="55"/>
        <v>2.7099999999999999E-2</v>
      </c>
      <c r="AE351" s="51">
        <f t="shared" si="56"/>
        <v>0.25</v>
      </c>
      <c r="AF351" s="1">
        <f t="shared" si="57"/>
        <v>120.07380073800738</v>
      </c>
      <c r="AG351" s="1">
        <f t="shared" si="58"/>
        <v>6.8500307314074985E-2</v>
      </c>
      <c r="AH351" s="1">
        <f t="shared" si="59"/>
        <v>0.23083333333333333</v>
      </c>
      <c r="AI351" s="51">
        <f t="shared" si="60"/>
        <v>0.22289999999999999</v>
      </c>
    </row>
    <row r="352" spans="1:35" x14ac:dyDescent="0.25">
      <c r="A352" t="s">
        <v>99</v>
      </c>
      <c r="B352" s="1" t="s">
        <v>69</v>
      </c>
      <c r="C352" s="1" t="s">
        <v>106</v>
      </c>
      <c r="D352" s="4" t="s">
        <v>67</v>
      </c>
      <c r="E352" s="22">
        <v>201</v>
      </c>
      <c r="F352" s="34" t="s">
        <v>6</v>
      </c>
      <c r="G352" s="1">
        <v>1</v>
      </c>
      <c r="H352" s="1">
        <v>3</v>
      </c>
      <c r="J352" s="1">
        <v>10</v>
      </c>
      <c r="K352" s="1">
        <v>25</v>
      </c>
      <c r="L352" s="1">
        <v>13</v>
      </c>
      <c r="M352" t="s">
        <v>77</v>
      </c>
      <c r="N352" t="s">
        <v>76</v>
      </c>
      <c r="O352" s="1">
        <v>2.923</v>
      </c>
      <c r="P352" s="15">
        <v>2.98E-2</v>
      </c>
      <c r="Q352" s="1">
        <v>0.48</v>
      </c>
      <c r="R352" s="1">
        <v>0.55000000000000004</v>
      </c>
      <c r="S352" s="1">
        <v>0.59</v>
      </c>
      <c r="T352" s="37">
        <v>0.54</v>
      </c>
      <c r="U352" s="1">
        <v>0.17</v>
      </c>
      <c r="V352">
        <v>3</v>
      </c>
      <c r="W352">
        <v>0.22700000000000001</v>
      </c>
      <c r="X352">
        <v>3.9E-2</v>
      </c>
      <c r="Y352">
        <v>12.132</v>
      </c>
      <c r="Z352">
        <v>0.22900000000000001</v>
      </c>
      <c r="AB352" s="1">
        <v>1</v>
      </c>
      <c r="AC352" s="1">
        <f t="shared" si="54"/>
        <v>2.923</v>
      </c>
      <c r="AD352" s="1">
        <f t="shared" si="55"/>
        <v>2.98E-2</v>
      </c>
      <c r="AE352" s="51">
        <f t="shared" si="56"/>
        <v>0.17</v>
      </c>
      <c r="AF352" s="1">
        <f t="shared" si="57"/>
        <v>98.087248322147659</v>
      </c>
      <c r="AG352" s="1">
        <f t="shared" si="58"/>
        <v>4.7964420116318858E-2</v>
      </c>
      <c r="AH352" s="1">
        <f t="shared" si="59"/>
        <v>9.1800000000000007E-2</v>
      </c>
      <c r="AI352" s="51">
        <f t="shared" si="60"/>
        <v>0.14020000000000002</v>
      </c>
    </row>
    <row r="353" spans="1:35" x14ac:dyDescent="0.25">
      <c r="A353" t="s">
        <v>99</v>
      </c>
      <c r="B353" s="1" t="s">
        <v>69</v>
      </c>
      <c r="C353" s="1" t="s">
        <v>106</v>
      </c>
      <c r="D353" s="4" t="s">
        <v>67</v>
      </c>
      <c r="E353" s="22" t="s">
        <v>53</v>
      </c>
      <c r="F353" s="34" t="s">
        <v>6</v>
      </c>
      <c r="G353" s="1">
        <v>1</v>
      </c>
      <c r="H353" s="1">
        <v>1</v>
      </c>
      <c r="J353" s="1">
        <v>9</v>
      </c>
      <c r="K353" s="1">
        <v>9</v>
      </c>
      <c r="L353" s="1">
        <v>9.5</v>
      </c>
      <c r="M353" t="s">
        <v>77</v>
      </c>
      <c r="N353" t="s">
        <v>76</v>
      </c>
      <c r="O353" s="1">
        <v>3.984</v>
      </c>
      <c r="P353" s="15">
        <v>3.7199999999999997E-2</v>
      </c>
      <c r="Q353" s="1">
        <v>0.5</v>
      </c>
      <c r="R353" s="1">
        <v>0.65</v>
      </c>
      <c r="S353" s="1">
        <v>0.8</v>
      </c>
      <c r="T353" s="37">
        <v>0.65</v>
      </c>
      <c r="U353" s="1">
        <v>0.25</v>
      </c>
      <c r="V353">
        <v>2</v>
      </c>
      <c r="W353">
        <v>0.63300000000000001</v>
      </c>
      <c r="X353">
        <v>0.40899999999999997</v>
      </c>
      <c r="Y353">
        <v>1.548</v>
      </c>
      <c r="Z353">
        <v>1.0409999999999999</v>
      </c>
      <c r="AB353" s="1">
        <v>1</v>
      </c>
      <c r="AC353" s="1">
        <f t="shared" si="54"/>
        <v>3.984</v>
      </c>
      <c r="AD353" s="1">
        <f t="shared" si="55"/>
        <v>3.7199999999999997E-2</v>
      </c>
      <c r="AE353" s="51">
        <f t="shared" si="56"/>
        <v>0.25</v>
      </c>
      <c r="AF353" s="1">
        <f t="shared" si="57"/>
        <v>107.0967741935484</v>
      </c>
      <c r="AG353" s="1">
        <f t="shared" si="58"/>
        <v>5.3413654618473895E-2</v>
      </c>
      <c r="AH353" s="1">
        <f t="shared" si="59"/>
        <v>0.16250000000000001</v>
      </c>
      <c r="AI353" s="51">
        <f t="shared" si="60"/>
        <v>0.21279999999999999</v>
      </c>
    </row>
    <row r="354" spans="1:35" x14ac:dyDescent="0.25">
      <c r="A354" t="s">
        <v>99</v>
      </c>
      <c r="B354" s="1" t="s">
        <v>69</v>
      </c>
      <c r="C354" s="1" t="s">
        <v>106</v>
      </c>
      <c r="D354" s="4" t="s">
        <v>67</v>
      </c>
      <c r="E354" s="22">
        <v>204</v>
      </c>
      <c r="F354" s="34" t="s">
        <v>19</v>
      </c>
      <c r="G354" s="1">
        <v>1</v>
      </c>
      <c r="M354" t="s">
        <v>77</v>
      </c>
      <c r="N354" t="s">
        <v>80</v>
      </c>
      <c r="O354" s="1">
        <v>4.8239999999999998</v>
      </c>
      <c r="P354" s="15">
        <v>6.3399999999999998E-2</v>
      </c>
      <c r="Q354" s="1">
        <v>0.95</v>
      </c>
      <c r="R354" s="1">
        <v>1.22</v>
      </c>
      <c r="S354" s="1">
        <v>1.45</v>
      </c>
      <c r="T354" s="37">
        <v>1.2066666666666668</v>
      </c>
      <c r="U354" s="1">
        <v>0.51</v>
      </c>
      <c r="V354">
        <v>1</v>
      </c>
      <c r="W354">
        <v>0.438</v>
      </c>
      <c r="X354">
        <v>8.1000000000000003E-2</v>
      </c>
      <c r="Y354">
        <v>5.4080000000000004</v>
      </c>
      <c r="Z354">
        <v>0.51900000000000002</v>
      </c>
      <c r="AB354" s="1">
        <v>1</v>
      </c>
      <c r="AC354" s="1">
        <f t="shared" si="54"/>
        <v>4.8239999999999998</v>
      </c>
      <c r="AD354" s="1">
        <f t="shared" si="55"/>
        <v>6.3399999999999998E-2</v>
      </c>
      <c r="AE354" s="51">
        <f t="shared" si="56"/>
        <v>0.51</v>
      </c>
      <c r="AF354" s="1">
        <f t="shared" si="57"/>
        <v>76.088328075709782</v>
      </c>
      <c r="AG354" s="1">
        <f t="shared" si="58"/>
        <v>9.2578772802653406E-2</v>
      </c>
      <c r="AH354" s="1">
        <f t="shared" si="59"/>
        <v>0.61540000000000006</v>
      </c>
      <c r="AI354" s="51">
        <f t="shared" si="60"/>
        <v>0.4466</v>
      </c>
    </row>
    <row r="355" spans="1:35" x14ac:dyDescent="0.25">
      <c r="A355" t="s">
        <v>99</v>
      </c>
      <c r="B355" s="1" t="s">
        <v>69</v>
      </c>
      <c r="C355" s="1" t="s">
        <v>106</v>
      </c>
      <c r="D355" s="4" t="s">
        <v>9</v>
      </c>
      <c r="E355" s="27">
        <v>205</v>
      </c>
      <c r="F355" s="34" t="s">
        <v>10</v>
      </c>
      <c r="G355" s="1">
        <v>1</v>
      </c>
      <c r="H355" s="1">
        <v>2</v>
      </c>
      <c r="J355" s="1">
        <v>3</v>
      </c>
      <c r="K355" s="1">
        <v>17</v>
      </c>
      <c r="L355" s="1">
        <v>31</v>
      </c>
      <c r="M355" t="s">
        <v>77</v>
      </c>
      <c r="N355" t="s">
        <v>76</v>
      </c>
      <c r="O355" s="1">
        <v>50.41</v>
      </c>
      <c r="P355" s="15">
        <v>0.73360000000000003</v>
      </c>
      <c r="Q355" s="1">
        <v>1.54</v>
      </c>
      <c r="R355" s="1">
        <v>2.2400000000000002</v>
      </c>
      <c r="S355" s="1">
        <v>4.12</v>
      </c>
      <c r="T355" s="37">
        <v>2.6333333333333333</v>
      </c>
      <c r="U355" s="1">
        <v>9.16</v>
      </c>
      <c r="V355">
        <v>2</v>
      </c>
      <c r="W355">
        <v>0.35699999999999998</v>
      </c>
      <c r="X355">
        <v>5.1999999999999998E-2</v>
      </c>
      <c r="Y355">
        <v>6.8559999999999999</v>
      </c>
      <c r="Z355">
        <v>0.40899999999999997</v>
      </c>
      <c r="AB355" s="1">
        <v>1</v>
      </c>
      <c r="AC355" s="1">
        <f t="shared" si="54"/>
        <v>50.41</v>
      </c>
      <c r="AD355" s="1">
        <f t="shared" si="55"/>
        <v>0.73360000000000003</v>
      </c>
      <c r="AE355" s="51">
        <f t="shared" si="56"/>
        <v>9.16</v>
      </c>
      <c r="AF355" s="1">
        <f t="shared" si="57"/>
        <v>68.715921483097048</v>
      </c>
      <c r="AG355" s="1">
        <f t="shared" si="58"/>
        <v>0.16715731005752829</v>
      </c>
      <c r="AH355" s="1">
        <f t="shared" si="59"/>
        <v>24.121333333333332</v>
      </c>
      <c r="AI355" s="51">
        <f t="shared" si="60"/>
        <v>8.426400000000001</v>
      </c>
    </row>
    <row r="356" spans="1:35" x14ac:dyDescent="0.25">
      <c r="A356" t="s">
        <v>99</v>
      </c>
      <c r="B356" s="1" t="s">
        <v>69</v>
      </c>
      <c r="C356" s="1" t="s">
        <v>106</v>
      </c>
      <c r="D356" s="4" t="s">
        <v>67</v>
      </c>
      <c r="E356" s="27">
        <v>206</v>
      </c>
      <c r="F356" s="34" t="s">
        <v>20</v>
      </c>
      <c r="G356" s="1">
        <v>1</v>
      </c>
      <c r="H356" s="1">
        <v>6</v>
      </c>
      <c r="K356" s="1">
        <v>18</v>
      </c>
      <c r="L356" s="1">
        <v>15</v>
      </c>
      <c r="M356" t="s">
        <v>77</v>
      </c>
      <c r="N356" t="s">
        <v>76</v>
      </c>
      <c r="O356" s="1">
        <v>9.641</v>
      </c>
      <c r="P356" s="15">
        <v>8.0600000000000005E-2</v>
      </c>
      <c r="Q356" s="1">
        <v>0.75</v>
      </c>
      <c r="R356" s="1">
        <v>0.95</v>
      </c>
      <c r="S356" s="1">
        <v>0.85</v>
      </c>
      <c r="T356" s="37">
        <v>0.85</v>
      </c>
      <c r="U356" s="1">
        <v>0.75</v>
      </c>
      <c r="V356">
        <v>1</v>
      </c>
      <c r="W356">
        <v>0.27</v>
      </c>
      <c r="X356">
        <v>0.187</v>
      </c>
      <c r="Y356">
        <v>1.4379999999999999</v>
      </c>
      <c r="Z356">
        <v>0.45700000000000002</v>
      </c>
      <c r="AB356" s="1">
        <v>1</v>
      </c>
      <c r="AC356" s="1">
        <f t="shared" si="54"/>
        <v>9.641</v>
      </c>
      <c r="AD356" s="1">
        <f t="shared" si="55"/>
        <v>8.0600000000000005E-2</v>
      </c>
      <c r="AE356" s="51">
        <f t="shared" si="56"/>
        <v>0.75</v>
      </c>
      <c r="AF356" s="1">
        <f t="shared" si="57"/>
        <v>119.61538461538461</v>
      </c>
      <c r="AG356" s="1">
        <f t="shared" si="58"/>
        <v>6.9432631469764541E-2</v>
      </c>
      <c r="AH356" s="1">
        <f t="shared" si="59"/>
        <v>0.63749999999999996</v>
      </c>
      <c r="AI356" s="51">
        <f t="shared" si="60"/>
        <v>0.6694</v>
      </c>
    </row>
    <row r="357" spans="1:35" x14ac:dyDescent="0.25">
      <c r="A357" t="s">
        <v>99</v>
      </c>
      <c r="B357" s="1" t="s">
        <v>69</v>
      </c>
      <c r="C357" s="1" t="s">
        <v>106</v>
      </c>
      <c r="D357" s="4" t="s">
        <v>66</v>
      </c>
      <c r="E357" s="22">
        <v>207</v>
      </c>
      <c r="F357" s="34" t="s">
        <v>19</v>
      </c>
      <c r="G357" s="1">
        <v>0</v>
      </c>
      <c r="M357" t="s">
        <v>77</v>
      </c>
      <c r="N357" t="s">
        <v>80</v>
      </c>
      <c r="O357" s="1">
        <v>3.645</v>
      </c>
      <c r="P357" s="15">
        <v>3.6499999999999998E-2</v>
      </c>
      <c r="Q357" s="1">
        <v>0.59</v>
      </c>
      <c r="R357" s="1">
        <v>0.68</v>
      </c>
      <c r="S357" s="1">
        <v>0.82</v>
      </c>
      <c r="T357" s="37">
        <v>0.69666666666666666</v>
      </c>
      <c r="U357" s="1">
        <v>0.25</v>
      </c>
      <c r="V357">
        <v>1</v>
      </c>
      <c r="W357">
        <v>0.23499999999999999</v>
      </c>
      <c r="X357">
        <v>0.22800000000000001</v>
      </c>
      <c r="Y357">
        <v>1.0309999999999999</v>
      </c>
      <c r="Z357">
        <v>0.46200000000000002</v>
      </c>
      <c r="AB357" s="1">
        <v>1</v>
      </c>
      <c r="AC357" s="1">
        <f t="shared" si="54"/>
        <v>3.645</v>
      </c>
      <c r="AD357" s="1">
        <f t="shared" si="55"/>
        <v>3.6499999999999998E-2</v>
      </c>
      <c r="AE357" s="51">
        <f t="shared" si="56"/>
        <v>0.25</v>
      </c>
      <c r="AF357" s="1">
        <f t="shared" si="57"/>
        <v>99.863013698630141</v>
      </c>
      <c r="AG357" s="1">
        <f t="shared" si="58"/>
        <v>5.8573388203017829E-2</v>
      </c>
      <c r="AH357" s="1">
        <f t="shared" si="59"/>
        <v>0.17416666666666666</v>
      </c>
      <c r="AI357" s="51">
        <f t="shared" si="60"/>
        <v>0.2135</v>
      </c>
    </row>
    <row r="358" spans="1:35" x14ac:dyDescent="0.25">
      <c r="A358" t="s">
        <v>99</v>
      </c>
      <c r="B358" s="1" t="s">
        <v>69</v>
      </c>
      <c r="C358" s="1" t="s">
        <v>106</v>
      </c>
      <c r="D358" s="4" t="s">
        <v>66</v>
      </c>
      <c r="E358" s="22">
        <v>208</v>
      </c>
      <c r="F358" s="34" t="s">
        <v>19</v>
      </c>
      <c r="G358" s="1">
        <v>0</v>
      </c>
      <c r="M358" t="s">
        <v>77</v>
      </c>
      <c r="N358" t="s">
        <v>80</v>
      </c>
      <c r="O358" s="1">
        <v>1.9019999999999999</v>
      </c>
      <c r="P358" s="15">
        <v>2.52E-2</v>
      </c>
      <c r="Q358" s="1">
        <v>0.64</v>
      </c>
      <c r="R358" s="1">
        <v>0.85</v>
      </c>
      <c r="S358" s="1">
        <v>1.02</v>
      </c>
      <c r="T358" s="37">
        <v>0.83666666666666656</v>
      </c>
      <c r="U358" s="1">
        <v>0.15</v>
      </c>
      <c r="V358">
        <v>2</v>
      </c>
      <c r="W358">
        <v>0.54</v>
      </c>
      <c r="X358">
        <v>0.23699999999999999</v>
      </c>
      <c r="Y358">
        <v>2.524</v>
      </c>
      <c r="Z358">
        <v>0.77700000000000002</v>
      </c>
      <c r="AB358" s="1">
        <v>1</v>
      </c>
      <c r="AC358" s="1">
        <f t="shared" si="54"/>
        <v>1.9019999999999999</v>
      </c>
      <c r="AD358" s="1">
        <f t="shared" si="55"/>
        <v>2.52E-2</v>
      </c>
      <c r="AE358" s="51">
        <f t="shared" si="56"/>
        <v>0.15</v>
      </c>
      <c r="AF358" s="1">
        <f t="shared" si="57"/>
        <v>75.476190476190467</v>
      </c>
      <c r="AG358" s="1">
        <f t="shared" si="58"/>
        <v>6.5615141955835968E-2</v>
      </c>
      <c r="AH358" s="1">
        <f t="shared" si="59"/>
        <v>0.12549999999999997</v>
      </c>
      <c r="AI358" s="51">
        <f t="shared" si="60"/>
        <v>0.12479999999999999</v>
      </c>
    </row>
    <row r="359" spans="1:35" x14ac:dyDescent="0.25">
      <c r="A359" t="s">
        <v>99</v>
      </c>
      <c r="B359" s="1" t="s">
        <v>69</v>
      </c>
      <c r="C359" s="1" t="s">
        <v>106</v>
      </c>
      <c r="D359" s="4" t="s">
        <v>66</v>
      </c>
      <c r="E359" s="22">
        <v>209</v>
      </c>
      <c r="F359" s="34" t="s">
        <v>19</v>
      </c>
      <c r="G359" s="1">
        <v>0</v>
      </c>
      <c r="M359" t="s">
        <v>77</v>
      </c>
      <c r="N359" t="s">
        <v>80</v>
      </c>
      <c r="O359" s="1">
        <v>2.7429999999999999</v>
      </c>
      <c r="P359" s="15">
        <v>2.3800000000000002E-2</v>
      </c>
      <c r="Q359" s="1">
        <v>1</v>
      </c>
      <c r="R359" s="1">
        <v>1.04</v>
      </c>
      <c r="S359" s="1">
        <v>1.01</v>
      </c>
      <c r="T359" s="37">
        <v>1.0166666666666666</v>
      </c>
      <c r="U359" s="1">
        <v>0.22</v>
      </c>
      <c r="V359">
        <v>3</v>
      </c>
      <c r="W359">
        <v>0.58099999999999996</v>
      </c>
      <c r="X359">
        <v>0.23200000000000001</v>
      </c>
      <c r="Y359">
        <v>2.7050000000000001</v>
      </c>
      <c r="Z359">
        <v>0.81299999999999994</v>
      </c>
      <c r="AB359" s="1">
        <v>1</v>
      </c>
      <c r="AC359" s="1">
        <f t="shared" si="54"/>
        <v>2.7429999999999999</v>
      </c>
      <c r="AD359" s="1">
        <f t="shared" si="55"/>
        <v>2.3800000000000002E-2</v>
      </c>
      <c r="AE359" s="51">
        <f t="shared" si="56"/>
        <v>0.22</v>
      </c>
      <c r="AF359" s="1">
        <f t="shared" si="57"/>
        <v>115.25210084033613</v>
      </c>
      <c r="AG359" s="1">
        <f t="shared" si="58"/>
        <v>7.1527524608093321E-2</v>
      </c>
      <c r="AH359" s="1">
        <f t="shared" si="59"/>
        <v>0.22366666666666665</v>
      </c>
      <c r="AI359" s="51">
        <f t="shared" si="60"/>
        <v>0.19619999999999999</v>
      </c>
    </row>
    <row r="360" spans="1:35" x14ac:dyDescent="0.25">
      <c r="A360" t="s">
        <v>99</v>
      </c>
      <c r="B360" s="1" t="s">
        <v>69</v>
      </c>
      <c r="C360" s="1" t="s">
        <v>106</v>
      </c>
      <c r="D360" s="4" t="s">
        <v>66</v>
      </c>
      <c r="E360" s="22">
        <v>210</v>
      </c>
      <c r="F360" s="34" t="s">
        <v>20</v>
      </c>
      <c r="G360" s="1">
        <v>1</v>
      </c>
      <c r="H360" s="1">
        <v>2</v>
      </c>
      <c r="K360" s="1">
        <v>28</v>
      </c>
      <c r="L360" s="1">
        <v>17</v>
      </c>
      <c r="M360" t="s">
        <v>77</v>
      </c>
      <c r="N360" t="s">
        <v>76</v>
      </c>
      <c r="O360" s="1">
        <v>13.308</v>
      </c>
      <c r="P360" s="15">
        <v>0.12039999999999999</v>
      </c>
      <c r="Q360" s="1">
        <v>1.0900000000000001</v>
      </c>
      <c r="R360" s="1">
        <v>1.24</v>
      </c>
      <c r="S360" s="1">
        <v>1.3</v>
      </c>
      <c r="T360" s="37">
        <v>1.21</v>
      </c>
      <c r="U360" s="1">
        <v>1.24</v>
      </c>
      <c r="V360">
        <v>3</v>
      </c>
      <c r="W360">
        <v>0.26700000000000002</v>
      </c>
      <c r="X360">
        <v>0.24199999999999999</v>
      </c>
      <c r="Y360">
        <v>1.103</v>
      </c>
      <c r="Z360">
        <v>0.50900000000000001</v>
      </c>
      <c r="AB360" s="1">
        <v>1</v>
      </c>
      <c r="AC360" s="1">
        <f t="shared" si="54"/>
        <v>13.308</v>
      </c>
      <c r="AD360" s="1">
        <f t="shared" si="55"/>
        <v>0.12039999999999999</v>
      </c>
      <c r="AE360" s="51">
        <f t="shared" si="56"/>
        <v>1.24</v>
      </c>
      <c r="AF360" s="1">
        <f t="shared" si="57"/>
        <v>110.53156146179403</v>
      </c>
      <c r="AG360" s="1">
        <f t="shared" si="58"/>
        <v>8.4129846708746611E-2</v>
      </c>
      <c r="AH360" s="1">
        <f t="shared" si="59"/>
        <v>1.5004</v>
      </c>
      <c r="AI360" s="51">
        <f t="shared" si="60"/>
        <v>1.1195999999999999</v>
      </c>
    </row>
    <row r="361" spans="1:35" x14ac:dyDescent="0.25">
      <c r="A361" t="s">
        <v>99</v>
      </c>
      <c r="B361" s="1" t="s">
        <v>69</v>
      </c>
      <c r="C361" s="1" t="s">
        <v>106</v>
      </c>
      <c r="D361" s="4" t="s">
        <v>7</v>
      </c>
      <c r="E361" s="22">
        <v>212</v>
      </c>
      <c r="F361" s="34" t="s">
        <v>89</v>
      </c>
      <c r="G361" s="1">
        <v>0</v>
      </c>
      <c r="L361" s="1">
        <v>150</v>
      </c>
      <c r="O361" s="1">
        <v>34.600999999999999</v>
      </c>
      <c r="P361" s="15">
        <v>0.1729</v>
      </c>
      <c r="Q361" s="1">
        <v>0.3</v>
      </c>
      <c r="R361" s="1">
        <v>0.41</v>
      </c>
      <c r="S361" s="1">
        <v>0.63</v>
      </c>
      <c r="T361" s="37">
        <v>0.4466666666666666</v>
      </c>
      <c r="U361" s="1">
        <v>1.28</v>
      </c>
      <c r="V361">
        <v>3</v>
      </c>
      <c r="W361">
        <v>1.8360000000000001</v>
      </c>
      <c r="X361">
        <v>0.30499999999999999</v>
      </c>
      <c r="Y361">
        <v>6.0549999999999997</v>
      </c>
      <c r="Z361">
        <v>2.1419999999999999</v>
      </c>
      <c r="AB361" s="1">
        <v>1</v>
      </c>
      <c r="AC361" s="1">
        <f t="shared" si="54"/>
        <v>34.600999999999999</v>
      </c>
      <c r="AD361" s="1">
        <f t="shared" si="55"/>
        <v>0.1729</v>
      </c>
      <c r="AE361" s="51">
        <f t="shared" si="56"/>
        <v>1.28</v>
      </c>
      <c r="AF361" s="1">
        <f t="shared" si="57"/>
        <v>200.12145748987854</v>
      </c>
      <c r="AG361" s="1">
        <f t="shared" si="58"/>
        <v>3.1996185081356029E-2</v>
      </c>
      <c r="AH361" s="1">
        <f t="shared" si="59"/>
        <v>0.57173333333333332</v>
      </c>
      <c r="AI361" s="51">
        <f t="shared" si="60"/>
        <v>1.1071</v>
      </c>
    </row>
    <row r="362" spans="1:35" x14ac:dyDescent="0.25">
      <c r="A362" t="s">
        <v>99</v>
      </c>
      <c r="B362" s="1" t="s">
        <v>69</v>
      </c>
      <c r="C362" s="1" t="s">
        <v>106</v>
      </c>
      <c r="D362" s="4" t="s">
        <v>5</v>
      </c>
      <c r="E362" s="22">
        <v>213</v>
      </c>
      <c r="F362" s="34" t="s">
        <v>14</v>
      </c>
      <c r="G362" s="1">
        <v>0</v>
      </c>
      <c r="K362" s="1">
        <v>1</v>
      </c>
      <c r="M362" t="s">
        <v>75</v>
      </c>
      <c r="N362" t="s">
        <v>76</v>
      </c>
      <c r="O362" s="1">
        <v>9.8190000000000008</v>
      </c>
      <c r="P362" s="15">
        <v>6.6000000000000003E-2</v>
      </c>
      <c r="Q362" s="1">
        <v>0.63</v>
      </c>
      <c r="R362" s="1">
        <v>0.92</v>
      </c>
      <c r="S362" s="1">
        <v>1.08</v>
      </c>
      <c r="T362" s="37">
        <v>0.87666666666666659</v>
      </c>
      <c r="U362" s="1">
        <v>0.7</v>
      </c>
      <c r="V362">
        <v>1</v>
      </c>
      <c r="W362">
        <v>0.13200000000000001</v>
      </c>
      <c r="X362">
        <v>0.14099999999999999</v>
      </c>
      <c r="Y362">
        <v>0.93600000000000005</v>
      </c>
      <c r="Z362">
        <v>0.27300000000000002</v>
      </c>
      <c r="AB362" s="1">
        <v>1</v>
      </c>
      <c r="AC362" s="1">
        <f t="shared" si="54"/>
        <v>9.8190000000000008</v>
      </c>
      <c r="AD362" s="1">
        <f t="shared" si="55"/>
        <v>6.6000000000000003E-2</v>
      </c>
      <c r="AE362" s="51">
        <f t="shared" si="56"/>
        <v>0.7</v>
      </c>
      <c r="AF362" s="1">
        <f t="shared" si="57"/>
        <v>148.77272727272728</v>
      </c>
      <c r="AG362" s="1">
        <f t="shared" si="58"/>
        <v>6.4568693349628253E-2</v>
      </c>
      <c r="AH362" s="1">
        <f t="shared" si="59"/>
        <v>0.61366666666666658</v>
      </c>
      <c r="AI362" s="51">
        <f t="shared" si="60"/>
        <v>0.6339999999999999</v>
      </c>
    </row>
    <row r="363" spans="1:35" x14ac:dyDescent="0.25">
      <c r="A363" t="s">
        <v>99</v>
      </c>
      <c r="B363" s="1" t="s">
        <v>69</v>
      </c>
      <c r="C363" s="1" t="s">
        <v>106</v>
      </c>
      <c r="D363" s="4" t="s">
        <v>5</v>
      </c>
      <c r="E363" s="22">
        <v>214</v>
      </c>
      <c r="F363" s="34" t="s">
        <v>14</v>
      </c>
      <c r="G363" s="1">
        <v>0</v>
      </c>
      <c r="K363" s="1">
        <v>1</v>
      </c>
      <c r="M363" t="s">
        <v>75</v>
      </c>
      <c r="N363" t="s">
        <v>76</v>
      </c>
      <c r="O363" s="1">
        <v>6.1139999999999999</v>
      </c>
      <c r="P363" s="15">
        <v>2.8799999999999999E-2</v>
      </c>
      <c r="Q363" s="1">
        <v>0.56000000000000005</v>
      </c>
      <c r="R363" s="1">
        <v>0.69</v>
      </c>
      <c r="S363" s="1">
        <v>0.64</v>
      </c>
      <c r="T363" s="37">
        <v>0.63</v>
      </c>
      <c r="U363" s="1">
        <v>0.36</v>
      </c>
      <c r="V363">
        <v>3</v>
      </c>
      <c r="W363">
        <v>0.11600000000000001</v>
      </c>
      <c r="X363">
        <v>0.13400000000000001</v>
      </c>
      <c r="Y363">
        <v>0.93700000000000006</v>
      </c>
      <c r="Z363">
        <v>0.249</v>
      </c>
      <c r="AB363" s="1">
        <v>1</v>
      </c>
      <c r="AC363" s="1">
        <f t="shared" si="54"/>
        <v>6.1139999999999999</v>
      </c>
      <c r="AD363" s="1">
        <f t="shared" si="55"/>
        <v>2.8799999999999999E-2</v>
      </c>
      <c r="AE363" s="51">
        <f t="shared" si="56"/>
        <v>0.36</v>
      </c>
      <c r="AF363" s="1">
        <f t="shared" si="57"/>
        <v>212.29166666666666</v>
      </c>
      <c r="AG363" s="1">
        <f t="shared" si="58"/>
        <v>5.4170755642787047E-2</v>
      </c>
      <c r="AH363" s="1">
        <f t="shared" si="59"/>
        <v>0.2268</v>
      </c>
      <c r="AI363" s="51">
        <f t="shared" si="60"/>
        <v>0.33119999999999999</v>
      </c>
    </row>
    <row r="364" spans="1:35" x14ac:dyDescent="0.25">
      <c r="A364" t="s">
        <v>99</v>
      </c>
      <c r="B364" s="1" t="s">
        <v>69</v>
      </c>
      <c r="C364" s="1" t="s">
        <v>106</v>
      </c>
      <c r="D364" s="4" t="s">
        <v>5</v>
      </c>
      <c r="E364" s="22">
        <v>215</v>
      </c>
      <c r="F364" s="34" t="s">
        <v>19</v>
      </c>
      <c r="G364" s="1">
        <v>0</v>
      </c>
      <c r="M364" t="s">
        <v>77</v>
      </c>
      <c r="N364" t="s">
        <v>80</v>
      </c>
      <c r="O364" s="1">
        <v>5.25</v>
      </c>
      <c r="P364" s="15">
        <v>3.0300000000000001E-2</v>
      </c>
      <c r="Q364" s="1">
        <v>0.53</v>
      </c>
      <c r="R364" s="1">
        <v>0.7</v>
      </c>
      <c r="S364" s="1">
        <v>0.81</v>
      </c>
      <c r="T364" s="37">
        <v>0.68</v>
      </c>
      <c r="U364" s="1">
        <v>0.28999999999999998</v>
      </c>
      <c r="V364">
        <v>1</v>
      </c>
      <c r="W364">
        <v>0.20699999999999999</v>
      </c>
      <c r="X364">
        <v>3.5000000000000003E-2</v>
      </c>
      <c r="Y364">
        <v>5.8869999999999996</v>
      </c>
      <c r="Z364">
        <v>0.24199999999999999</v>
      </c>
      <c r="AB364" s="1">
        <v>1</v>
      </c>
      <c r="AC364" s="1">
        <f t="shared" si="54"/>
        <v>5.25</v>
      </c>
      <c r="AD364" s="1">
        <f t="shared" si="55"/>
        <v>3.0300000000000001E-2</v>
      </c>
      <c r="AE364" s="51">
        <f t="shared" si="56"/>
        <v>0.28999999999999998</v>
      </c>
      <c r="AF364" s="1">
        <f t="shared" si="57"/>
        <v>173.26732673267327</v>
      </c>
      <c r="AG364" s="1">
        <f t="shared" si="58"/>
        <v>4.9466666666666666E-2</v>
      </c>
      <c r="AH364" s="1">
        <f t="shared" si="59"/>
        <v>0.19720000000000001</v>
      </c>
      <c r="AI364" s="51">
        <f t="shared" si="60"/>
        <v>0.25969999999999999</v>
      </c>
    </row>
    <row r="365" spans="1:35" x14ac:dyDescent="0.25">
      <c r="A365" t="s">
        <v>100</v>
      </c>
      <c r="B365" s="1" t="s">
        <v>69</v>
      </c>
      <c r="C365" s="12" t="s">
        <v>107</v>
      </c>
      <c r="D365" s="19" t="s">
        <v>7</v>
      </c>
      <c r="E365" s="30">
        <v>510</v>
      </c>
      <c r="F365" s="34" t="s">
        <v>20</v>
      </c>
      <c r="G365" s="12">
        <v>1</v>
      </c>
      <c r="H365" s="12">
        <v>1</v>
      </c>
      <c r="I365" s="12">
        <v>1</v>
      </c>
      <c r="K365" s="12">
        <v>9</v>
      </c>
      <c r="L365" s="12">
        <v>16</v>
      </c>
      <c r="M365" t="s">
        <v>77</v>
      </c>
      <c r="N365" t="s">
        <v>76</v>
      </c>
      <c r="O365" s="1">
        <v>14.81</v>
      </c>
      <c r="P365" s="15">
        <v>9.2600000000000002E-2</v>
      </c>
      <c r="Q365" s="1">
        <v>0.6</v>
      </c>
      <c r="R365" s="1">
        <v>0.83</v>
      </c>
      <c r="S365" s="1">
        <v>0.88</v>
      </c>
      <c r="T365" s="37">
        <v>0.77</v>
      </c>
      <c r="U365" s="1">
        <v>1.05</v>
      </c>
      <c r="V365">
        <v>3</v>
      </c>
      <c r="W365">
        <v>0.41899999999999998</v>
      </c>
      <c r="X365">
        <v>0.19700000000000001</v>
      </c>
      <c r="Y365">
        <v>2.1760000000000002</v>
      </c>
      <c r="Z365">
        <v>0.61599999999999999</v>
      </c>
      <c r="AB365" s="1">
        <v>1</v>
      </c>
      <c r="AC365" s="1">
        <f t="shared" si="54"/>
        <v>14.81</v>
      </c>
      <c r="AD365" s="1">
        <f t="shared" si="55"/>
        <v>9.2600000000000002E-2</v>
      </c>
      <c r="AE365" s="51">
        <f t="shared" si="56"/>
        <v>1.05</v>
      </c>
      <c r="AF365" s="1">
        <f t="shared" si="57"/>
        <v>159.93520518358531</v>
      </c>
      <c r="AG365" s="1">
        <f t="shared" si="58"/>
        <v>6.4645509790681968E-2</v>
      </c>
      <c r="AH365" s="1">
        <f t="shared" si="59"/>
        <v>0.80850000000000011</v>
      </c>
      <c r="AI365" s="51">
        <f t="shared" si="60"/>
        <v>0.95740000000000003</v>
      </c>
    </row>
    <row r="366" spans="1:35" x14ac:dyDescent="0.25">
      <c r="A366" t="s">
        <v>100</v>
      </c>
      <c r="B366" s="1" t="s">
        <v>69</v>
      </c>
      <c r="C366" s="12" t="s">
        <v>107</v>
      </c>
      <c r="D366" s="19" t="s">
        <v>7</v>
      </c>
      <c r="E366" s="30">
        <v>511</v>
      </c>
      <c r="F366" s="34" t="s">
        <v>20</v>
      </c>
      <c r="G366" s="1">
        <v>0</v>
      </c>
      <c r="K366" s="1">
        <v>6</v>
      </c>
      <c r="L366" s="1">
        <v>17</v>
      </c>
      <c r="M366" t="s">
        <v>77</v>
      </c>
      <c r="N366" t="s">
        <v>76</v>
      </c>
      <c r="O366" s="1">
        <v>14.634</v>
      </c>
      <c r="P366" s="15">
        <v>0.10059999999999999</v>
      </c>
      <c r="Q366" s="1">
        <v>0.64</v>
      </c>
      <c r="R366" s="1">
        <v>0.92</v>
      </c>
      <c r="S366" s="1">
        <v>0.9</v>
      </c>
      <c r="T366" s="37">
        <v>0.82</v>
      </c>
      <c r="U366" s="1">
        <v>1.1399999999999999</v>
      </c>
      <c r="V366">
        <v>3</v>
      </c>
      <c r="W366">
        <v>0.23899999999999999</v>
      </c>
      <c r="X366">
        <v>7.1999999999999995E-2</v>
      </c>
      <c r="Y366">
        <v>3.5219999999999998</v>
      </c>
      <c r="Z366">
        <v>0.312</v>
      </c>
      <c r="AB366" s="1">
        <v>1</v>
      </c>
      <c r="AC366" s="1">
        <f t="shared" si="54"/>
        <v>14.634</v>
      </c>
      <c r="AD366" s="1">
        <f t="shared" si="55"/>
        <v>0.10059999999999999</v>
      </c>
      <c r="AE366" s="51">
        <f t="shared" si="56"/>
        <v>1.1399999999999999</v>
      </c>
      <c r="AF366" s="1">
        <f t="shared" si="57"/>
        <v>145.4671968190855</v>
      </c>
      <c r="AG366" s="1">
        <f t="shared" si="58"/>
        <v>7.1026376930435967E-2</v>
      </c>
      <c r="AH366" s="1">
        <f t="shared" si="59"/>
        <v>0.93479999999999985</v>
      </c>
      <c r="AI366" s="51">
        <f t="shared" si="60"/>
        <v>1.0393999999999999</v>
      </c>
    </row>
    <row r="367" spans="1:35" x14ac:dyDescent="0.25">
      <c r="A367" t="s">
        <v>100</v>
      </c>
      <c r="B367" s="1" t="s">
        <v>69</v>
      </c>
      <c r="C367" s="12" t="s">
        <v>107</v>
      </c>
      <c r="D367" s="19" t="s">
        <v>7</v>
      </c>
      <c r="E367" s="30">
        <v>512</v>
      </c>
      <c r="F367" s="34" t="s">
        <v>20</v>
      </c>
      <c r="G367" s="1">
        <v>0</v>
      </c>
      <c r="K367" s="1">
        <v>6</v>
      </c>
      <c r="L367" s="1">
        <v>17.5</v>
      </c>
      <c r="M367" t="s">
        <v>77</v>
      </c>
      <c r="N367" t="s">
        <v>76</v>
      </c>
      <c r="O367" s="1">
        <v>14.802</v>
      </c>
      <c r="P367" s="15">
        <v>0.10829999999999999</v>
      </c>
      <c r="Q367" s="1">
        <v>0.7</v>
      </c>
      <c r="R367" s="1">
        <v>0.88</v>
      </c>
      <c r="S367" s="1">
        <v>0.92</v>
      </c>
      <c r="T367" s="37">
        <v>0.83333333333333337</v>
      </c>
      <c r="U367" s="1">
        <v>1.18</v>
      </c>
      <c r="V367">
        <v>3</v>
      </c>
      <c r="W367">
        <v>0.22600000000000001</v>
      </c>
      <c r="X367">
        <v>7.0999999999999994E-2</v>
      </c>
      <c r="Y367">
        <v>3.2959999999999998</v>
      </c>
      <c r="Z367">
        <v>0.29799999999999999</v>
      </c>
      <c r="AB367" s="1">
        <v>1</v>
      </c>
      <c r="AC367" s="1">
        <f t="shared" si="54"/>
        <v>14.802</v>
      </c>
      <c r="AD367" s="1">
        <f t="shared" si="55"/>
        <v>0.10829999999999999</v>
      </c>
      <c r="AE367" s="51">
        <f t="shared" si="56"/>
        <v>1.18</v>
      </c>
      <c r="AF367" s="1">
        <f t="shared" si="57"/>
        <v>136.67590027700831</v>
      </c>
      <c r="AG367" s="1">
        <f t="shared" si="58"/>
        <v>7.2402378057019309E-2</v>
      </c>
      <c r="AH367" s="1">
        <f t="shared" si="59"/>
        <v>0.98333333333333328</v>
      </c>
      <c r="AI367" s="51">
        <f t="shared" si="60"/>
        <v>1.0716999999999999</v>
      </c>
    </row>
    <row r="368" spans="1:35" x14ac:dyDescent="0.25">
      <c r="A368" t="s">
        <v>100</v>
      </c>
      <c r="B368" s="1" t="s">
        <v>69</v>
      </c>
      <c r="C368" s="12" t="s">
        <v>107</v>
      </c>
      <c r="D368" s="19" t="s">
        <v>7</v>
      </c>
      <c r="E368" s="30">
        <v>513</v>
      </c>
      <c r="F368" s="34" t="s">
        <v>20</v>
      </c>
      <c r="G368" s="1">
        <v>0</v>
      </c>
      <c r="K368" s="1">
        <v>3</v>
      </c>
      <c r="L368" s="1">
        <v>12.5</v>
      </c>
      <c r="M368" t="s">
        <v>77</v>
      </c>
      <c r="N368" t="s">
        <v>76</v>
      </c>
      <c r="O368" s="1">
        <v>8.516</v>
      </c>
      <c r="P368" s="15">
        <v>5.1299999999999998E-2</v>
      </c>
      <c r="Q368" s="1">
        <v>0.5</v>
      </c>
      <c r="R368" s="1">
        <v>0.68</v>
      </c>
      <c r="S368" s="1">
        <v>0.77</v>
      </c>
      <c r="T368" s="37">
        <v>0.65</v>
      </c>
      <c r="U368" s="1">
        <v>0.53</v>
      </c>
      <c r="V368">
        <v>3</v>
      </c>
      <c r="W368">
        <v>0.20599999999999999</v>
      </c>
      <c r="X368">
        <v>8.1000000000000003E-2</v>
      </c>
      <c r="Y368">
        <v>34.246000000000002</v>
      </c>
      <c r="Z368">
        <v>0.28799999999999998</v>
      </c>
      <c r="AB368" s="1">
        <v>1</v>
      </c>
      <c r="AC368" s="1">
        <f t="shared" si="54"/>
        <v>8.516</v>
      </c>
      <c r="AD368" s="1">
        <f t="shared" si="55"/>
        <v>5.1299999999999998E-2</v>
      </c>
      <c r="AE368" s="51">
        <f t="shared" si="56"/>
        <v>0.53</v>
      </c>
      <c r="AF368" s="1">
        <f t="shared" si="57"/>
        <v>166.00389863547758</v>
      </c>
      <c r="AG368" s="1">
        <f t="shared" si="58"/>
        <v>5.6211836542977928E-2</v>
      </c>
      <c r="AH368" s="1">
        <f t="shared" si="59"/>
        <v>0.34450000000000003</v>
      </c>
      <c r="AI368" s="51">
        <f t="shared" si="60"/>
        <v>0.47870000000000001</v>
      </c>
    </row>
    <row r="369" spans="1:35" x14ac:dyDescent="0.25">
      <c r="A369" t="s">
        <v>100</v>
      </c>
      <c r="B369" s="1" t="s">
        <v>69</v>
      </c>
      <c r="C369" s="12" t="s">
        <v>107</v>
      </c>
      <c r="D369" s="19" t="s">
        <v>7</v>
      </c>
      <c r="E369" s="30">
        <v>514</v>
      </c>
      <c r="F369" s="34" t="s">
        <v>20</v>
      </c>
      <c r="G369" s="1">
        <v>0</v>
      </c>
      <c r="K369" s="1">
        <v>6</v>
      </c>
      <c r="L369" s="1">
        <v>15.5</v>
      </c>
      <c r="M369" t="s">
        <v>77</v>
      </c>
      <c r="N369" t="s">
        <v>76</v>
      </c>
      <c r="O369" s="1">
        <v>7.8280000000000003</v>
      </c>
      <c r="P369" s="15">
        <v>0.04</v>
      </c>
      <c r="Q369" s="1">
        <v>0.56000000000000005</v>
      </c>
      <c r="R369" s="1">
        <v>0.73</v>
      </c>
      <c r="S369" s="1">
        <v>0.79</v>
      </c>
      <c r="T369" s="37">
        <v>0.69333333333333336</v>
      </c>
      <c r="U369" s="1">
        <v>0.52</v>
      </c>
      <c r="V369">
        <v>3</v>
      </c>
      <c r="W369">
        <v>0.65500000000000003</v>
      </c>
      <c r="X369">
        <v>0.111</v>
      </c>
      <c r="Y369">
        <v>6.327</v>
      </c>
      <c r="Z369">
        <v>0.76600000000000001</v>
      </c>
      <c r="AB369" s="1">
        <v>1</v>
      </c>
      <c r="AC369" s="1">
        <f t="shared" si="54"/>
        <v>7.8280000000000003</v>
      </c>
      <c r="AD369" s="1">
        <f t="shared" si="55"/>
        <v>0.04</v>
      </c>
      <c r="AE369" s="51">
        <f t="shared" si="56"/>
        <v>0.52</v>
      </c>
      <c r="AF369" s="1">
        <f t="shared" si="57"/>
        <v>195.70000000000002</v>
      </c>
      <c r="AG369" s="1">
        <f t="shared" si="58"/>
        <v>6.1318344404701075E-2</v>
      </c>
      <c r="AH369" s="1">
        <f t="shared" si="59"/>
        <v>0.36053333333333337</v>
      </c>
      <c r="AI369" s="51">
        <f t="shared" si="60"/>
        <v>0.48000000000000004</v>
      </c>
    </row>
    <row r="370" spans="1:35" x14ac:dyDescent="0.25">
      <c r="A370" t="s">
        <v>100</v>
      </c>
      <c r="B370" s="1" t="s">
        <v>69</v>
      </c>
      <c r="C370" s="12" t="s">
        <v>107</v>
      </c>
      <c r="D370" s="19" t="s">
        <v>7</v>
      </c>
      <c r="E370" s="30">
        <v>515</v>
      </c>
      <c r="F370" s="34" t="s">
        <v>6</v>
      </c>
      <c r="G370" s="1">
        <v>0</v>
      </c>
      <c r="K370" s="1">
        <v>5</v>
      </c>
      <c r="L370" s="1">
        <v>6.5</v>
      </c>
      <c r="M370" t="s">
        <v>77</v>
      </c>
      <c r="N370" t="s">
        <v>76</v>
      </c>
      <c r="O370" s="1">
        <v>1.32</v>
      </c>
      <c r="P370" s="15">
        <v>6.0000000000000001E-3</v>
      </c>
      <c r="Q370" s="1">
        <v>0.39</v>
      </c>
      <c r="R370" s="1">
        <v>0.52</v>
      </c>
      <c r="S370" s="1">
        <v>0.64</v>
      </c>
      <c r="T370" s="37">
        <v>0.51666666666666672</v>
      </c>
      <c r="U370" s="1">
        <v>0.06</v>
      </c>
      <c r="V370">
        <v>2</v>
      </c>
      <c r="W370">
        <v>1.054</v>
      </c>
      <c r="X370">
        <v>0.17699999999999999</v>
      </c>
      <c r="Y370">
        <v>5.9989999999999997</v>
      </c>
      <c r="Z370">
        <v>1.2310000000000001</v>
      </c>
      <c r="AB370" s="1">
        <v>1</v>
      </c>
      <c r="AC370" s="1">
        <f t="shared" si="54"/>
        <v>1.32</v>
      </c>
      <c r="AD370" s="1">
        <f t="shared" si="55"/>
        <v>6.0000000000000001E-3</v>
      </c>
      <c r="AE370" s="51">
        <f t="shared" si="56"/>
        <v>0.06</v>
      </c>
      <c r="AF370" s="1">
        <f t="shared" si="57"/>
        <v>220</v>
      </c>
      <c r="AG370" s="1">
        <f t="shared" si="58"/>
        <v>4.0909090909090909E-2</v>
      </c>
      <c r="AH370" s="1">
        <f t="shared" si="59"/>
        <v>3.1000000000000003E-2</v>
      </c>
      <c r="AI370" s="51">
        <f t="shared" si="60"/>
        <v>5.3999999999999999E-2</v>
      </c>
    </row>
    <row r="371" spans="1:35" x14ac:dyDescent="0.25">
      <c r="A371" t="s">
        <v>100</v>
      </c>
      <c r="B371" s="1" t="s">
        <v>69</v>
      </c>
      <c r="C371" s="12" t="s">
        <v>107</v>
      </c>
      <c r="D371" s="19" t="s">
        <v>7</v>
      </c>
      <c r="E371" s="30">
        <v>516</v>
      </c>
      <c r="F371" s="34" t="s">
        <v>88</v>
      </c>
      <c r="G371" s="1">
        <v>1</v>
      </c>
      <c r="H371" s="1">
        <v>13</v>
      </c>
      <c r="K371" s="1">
        <v>18</v>
      </c>
      <c r="L371" s="1">
        <v>2.7</v>
      </c>
      <c r="M371" t="s">
        <v>77</v>
      </c>
      <c r="N371" t="s">
        <v>76</v>
      </c>
      <c r="O371" s="1">
        <v>2.1390000000000002</v>
      </c>
      <c r="P371" s="15">
        <v>6.3E-3</v>
      </c>
      <c r="Q371" s="1">
        <v>0.41</v>
      </c>
      <c r="R371" s="1">
        <v>0.49</v>
      </c>
      <c r="S371" s="1">
        <v>0.51</v>
      </c>
      <c r="T371" s="37">
        <v>0.47</v>
      </c>
      <c r="U371" s="1">
        <f>0.08</f>
        <v>0.08</v>
      </c>
      <c r="V371">
        <v>2</v>
      </c>
      <c r="W371">
        <v>0.84699999999999998</v>
      </c>
      <c r="X371">
        <v>0.14199999999999999</v>
      </c>
      <c r="Y371">
        <v>6.3289999999999997</v>
      </c>
      <c r="Z371">
        <v>0.98899999999999999</v>
      </c>
      <c r="AA371" s="1" t="s">
        <v>63</v>
      </c>
      <c r="AB371" s="1">
        <v>3</v>
      </c>
      <c r="AC371" s="1">
        <f t="shared" si="54"/>
        <v>0.71300000000000008</v>
      </c>
      <c r="AD371" s="1">
        <f t="shared" si="55"/>
        <v>2.0999999999999999E-3</v>
      </c>
      <c r="AE371" s="51">
        <f t="shared" si="56"/>
        <v>2.6666666666666668E-2</v>
      </c>
      <c r="AF371" s="1">
        <f t="shared" si="57"/>
        <v>339.52380952380958</v>
      </c>
      <c r="AG371" s="1">
        <f t="shared" si="58"/>
        <v>3.4455352968676946E-2</v>
      </c>
      <c r="AH371" s="1">
        <f t="shared" si="59"/>
        <v>1.2533333333333334E-2</v>
      </c>
      <c r="AI371" s="51">
        <f t="shared" si="60"/>
        <v>2.4566666666666667E-2</v>
      </c>
    </row>
    <row r="372" spans="1:35" x14ac:dyDescent="0.25">
      <c r="A372" t="s">
        <v>100</v>
      </c>
      <c r="B372" s="1" t="s">
        <v>69</v>
      </c>
      <c r="C372" s="12" t="s">
        <v>107</v>
      </c>
      <c r="D372" s="4" t="s">
        <v>9</v>
      </c>
      <c r="E372" s="30">
        <v>517</v>
      </c>
      <c r="F372" s="34" t="s">
        <v>20</v>
      </c>
      <c r="G372" s="1">
        <v>1</v>
      </c>
      <c r="H372" s="1">
        <v>2</v>
      </c>
      <c r="K372" s="1">
        <v>9</v>
      </c>
      <c r="L372" s="1">
        <v>12.7</v>
      </c>
      <c r="M372" t="s">
        <v>77</v>
      </c>
      <c r="N372" t="s">
        <v>76</v>
      </c>
      <c r="O372" s="1">
        <v>10.356</v>
      </c>
      <c r="P372" s="15">
        <v>8.0600000000000005E-2</v>
      </c>
      <c r="Q372" s="1">
        <v>0.54</v>
      </c>
      <c r="R372" s="1">
        <v>0.64</v>
      </c>
      <c r="S372" s="1">
        <v>0.64</v>
      </c>
      <c r="T372" s="37">
        <v>0.6066666666666668</v>
      </c>
      <c r="U372" s="1">
        <v>0.64</v>
      </c>
      <c r="V372">
        <v>3</v>
      </c>
      <c r="W372">
        <v>0.68300000000000005</v>
      </c>
      <c r="X372">
        <v>8.2000000000000003E-2</v>
      </c>
      <c r="Y372">
        <v>39.881</v>
      </c>
      <c r="Z372">
        <v>0.76500000000000001</v>
      </c>
      <c r="AB372" s="1">
        <v>1</v>
      </c>
      <c r="AC372" s="1">
        <f t="shared" si="54"/>
        <v>10.356</v>
      </c>
      <c r="AD372" s="1">
        <f t="shared" si="55"/>
        <v>8.0600000000000005E-2</v>
      </c>
      <c r="AE372" s="51">
        <f t="shared" si="56"/>
        <v>0.64</v>
      </c>
      <c r="AF372" s="1">
        <f t="shared" si="57"/>
        <v>128.4863523573201</v>
      </c>
      <c r="AG372" s="1">
        <f t="shared" si="58"/>
        <v>5.4016994978756276E-2</v>
      </c>
      <c r="AH372" s="1">
        <f t="shared" si="59"/>
        <v>0.38826666666666676</v>
      </c>
      <c r="AI372" s="51">
        <f t="shared" si="60"/>
        <v>0.55940000000000001</v>
      </c>
    </row>
    <row r="373" spans="1:35" x14ac:dyDescent="0.25">
      <c r="A373" t="s">
        <v>100</v>
      </c>
      <c r="B373" s="1" t="s">
        <v>69</v>
      </c>
      <c r="C373" s="12" t="s">
        <v>107</v>
      </c>
      <c r="D373" s="4" t="s">
        <v>9</v>
      </c>
      <c r="E373" s="30">
        <v>518</v>
      </c>
      <c r="F373" s="34" t="s">
        <v>20</v>
      </c>
      <c r="G373" s="1">
        <v>0</v>
      </c>
      <c r="K373" s="1">
        <v>5</v>
      </c>
      <c r="L373" s="1">
        <v>10.3</v>
      </c>
      <c r="M373" t="s">
        <v>77</v>
      </c>
      <c r="N373" t="s">
        <v>76</v>
      </c>
      <c r="O373" s="1">
        <v>8.5719999999999992</v>
      </c>
      <c r="P373" s="15">
        <v>0.05</v>
      </c>
      <c r="Q373" s="1">
        <v>0.52</v>
      </c>
      <c r="R373" s="1">
        <v>0.69</v>
      </c>
      <c r="S373" s="1">
        <v>0.63</v>
      </c>
      <c r="T373" s="37">
        <v>0.61333333333333329</v>
      </c>
      <c r="U373" s="1">
        <v>0.54</v>
      </c>
      <c r="V373">
        <v>2</v>
      </c>
      <c r="W373">
        <v>0.59899999999999998</v>
      </c>
      <c r="X373">
        <v>1.2999999999999999E-2</v>
      </c>
      <c r="Y373">
        <v>48.348999999999997</v>
      </c>
      <c r="Z373">
        <v>0.61199999999999999</v>
      </c>
      <c r="AB373" s="1">
        <v>1</v>
      </c>
      <c r="AC373" s="1">
        <f t="shared" si="54"/>
        <v>8.5719999999999992</v>
      </c>
      <c r="AD373" s="1">
        <f t="shared" si="55"/>
        <v>0.05</v>
      </c>
      <c r="AE373" s="51">
        <f t="shared" si="56"/>
        <v>0.54</v>
      </c>
      <c r="AF373" s="1">
        <f t="shared" si="57"/>
        <v>171.43999999999997</v>
      </c>
      <c r="AG373" s="1">
        <f t="shared" si="58"/>
        <v>5.7162855809612702E-2</v>
      </c>
      <c r="AH373" s="1">
        <f t="shared" si="59"/>
        <v>0.33119999999999999</v>
      </c>
      <c r="AI373" s="51">
        <f t="shared" si="60"/>
        <v>0.49000000000000005</v>
      </c>
    </row>
    <row r="374" spans="1:35" x14ac:dyDescent="0.25">
      <c r="A374" t="s">
        <v>100</v>
      </c>
      <c r="B374" s="1" t="s">
        <v>69</v>
      </c>
      <c r="C374" s="12" t="s">
        <v>107</v>
      </c>
      <c r="D374" s="4" t="s">
        <v>9</v>
      </c>
      <c r="E374" s="30">
        <v>519</v>
      </c>
      <c r="F374" s="34" t="s">
        <v>20</v>
      </c>
      <c r="G374" s="1">
        <v>1</v>
      </c>
      <c r="H374" s="1">
        <v>7</v>
      </c>
      <c r="K374" s="1">
        <v>26</v>
      </c>
      <c r="L374" s="1">
        <v>18.3</v>
      </c>
      <c r="M374" t="s">
        <v>77</v>
      </c>
      <c r="N374" t="s">
        <v>76</v>
      </c>
      <c r="O374" s="1">
        <v>13.7</v>
      </c>
      <c r="P374" s="15">
        <v>9.8599999999999993E-2</v>
      </c>
      <c r="Q374" s="1">
        <v>0.57999999999999996</v>
      </c>
      <c r="R374" s="1">
        <v>0.77</v>
      </c>
      <c r="S374" s="1">
        <v>0.8</v>
      </c>
      <c r="T374" s="37">
        <v>0.71666666666666679</v>
      </c>
      <c r="U374" s="1">
        <v>0.95</v>
      </c>
      <c r="V374">
        <v>2</v>
      </c>
      <c r="W374">
        <v>0.36399999999999999</v>
      </c>
      <c r="X374">
        <v>4.9000000000000002E-2</v>
      </c>
      <c r="Y374">
        <v>37.137999999999998</v>
      </c>
      <c r="Z374">
        <v>0.41299999999999998</v>
      </c>
      <c r="AB374" s="1">
        <v>1</v>
      </c>
      <c r="AC374" s="1">
        <f t="shared" si="54"/>
        <v>13.7</v>
      </c>
      <c r="AD374" s="1">
        <f t="shared" si="55"/>
        <v>9.8599999999999993E-2</v>
      </c>
      <c r="AE374" s="51">
        <f t="shared" si="56"/>
        <v>0.95</v>
      </c>
      <c r="AF374" s="1">
        <f t="shared" si="57"/>
        <v>138.94523326572008</v>
      </c>
      <c r="AG374" s="1">
        <f t="shared" si="58"/>
        <v>6.2145985401459852E-2</v>
      </c>
      <c r="AH374" s="1">
        <f t="shared" si="59"/>
        <v>0.6808333333333334</v>
      </c>
      <c r="AI374" s="51">
        <f t="shared" si="60"/>
        <v>0.85139999999999993</v>
      </c>
    </row>
    <row r="375" spans="1:35" x14ac:dyDescent="0.25">
      <c r="A375" t="s">
        <v>100</v>
      </c>
      <c r="B375" s="1" t="s">
        <v>69</v>
      </c>
      <c r="C375" s="12" t="s">
        <v>107</v>
      </c>
      <c r="D375" s="4" t="s">
        <v>9</v>
      </c>
      <c r="E375" s="30">
        <v>520</v>
      </c>
      <c r="F375" s="34" t="s">
        <v>92</v>
      </c>
      <c r="G375" s="1">
        <v>0</v>
      </c>
      <c r="K375" s="1">
        <v>9</v>
      </c>
      <c r="L375" s="1">
        <v>16</v>
      </c>
      <c r="M375" t="s">
        <v>77</v>
      </c>
      <c r="N375" t="s">
        <v>76</v>
      </c>
      <c r="O375" s="1">
        <v>6.2190000000000003</v>
      </c>
      <c r="P375" s="15">
        <v>5.2299999999999999E-2</v>
      </c>
      <c r="Q375" s="1">
        <v>0.71</v>
      </c>
      <c r="R375" s="1">
        <v>0.88</v>
      </c>
      <c r="S375" s="1">
        <v>0.95</v>
      </c>
      <c r="T375" s="37">
        <v>0.84666666666666668</v>
      </c>
      <c r="U375" s="1">
        <v>0.48</v>
      </c>
      <c r="V375">
        <v>2</v>
      </c>
      <c r="W375">
        <v>0.26500000000000001</v>
      </c>
      <c r="X375">
        <v>0.109</v>
      </c>
      <c r="Y375">
        <v>2.552</v>
      </c>
      <c r="Z375">
        <v>0.375</v>
      </c>
      <c r="AB375" s="1">
        <v>1</v>
      </c>
      <c r="AC375" s="1">
        <f t="shared" ref="AC375:AC437" si="61">O375/AB375</f>
        <v>6.2190000000000003</v>
      </c>
      <c r="AD375" s="1">
        <f t="shared" ref="AD375:AD437" si="62">P375/AB375</f>
        <v>5.2299999999999999E-2</v>
      </c>
      <c r="AE375" s="51">
        <f t="shared" ref="AE375:AE437" si="63">U375/AB375</f>
        <v>0.48</v>
      </c>
      <c r="AF375" s="1">
        <f t="shared" ref="AF375:AF437" si="64">AC375/AD375</f>
        <v>118.91013384321225</v>
      </c>
      <c r="AG375" s="1">
        <f t="shared" ref="AG375:AG437" si="65">(AE375-AD375)/AC375</f>
        <v>6.8773114648657332E-2</v>
      </c>
      <c r="AH375" s="1">
        <f t="shared" ref="AH375:AH437" si="66">T375*AE375</f>
        <v>0.40639999999999998</v>
      </c>
      <c r="AI375" s="51">
        <f t="shared" si="60"/>
        <v>0.42769999999999997</v>
      </c>
    </row>
    <row r="376" spans="1:35" x14ac:dyDescent="0.25">
      <c r="A376" t="s">
        <v>100</v>
      </c>
      <c r="B376" s="1" t="s">
        <v>69</v>
      </c>
      <c r="C376" s="12" t="s">
        <v>107</v>
      </c>
      <c r="D376" s="4" t="s">
        <v>9</v>
      </c>
      <c r="E376" s="30">
        <v>521</v>
      </c>
      <c r="F376" s="34" t="s">
        <v>92</v>
      </c>
      <c r="G376" s="1">
        <v>0</v>
      </c>
      <c r="K376" s="1">
        <v>5</v>
      </c>
      <c r="L376" s="1">
        <v>14.3</v>
      </c>
      <c r="M376" t="s">
        <v>77</v>
      </c>
      <c r="N376" t="s">
        <v>76</v>
      </c>
      <c r="O376" s="1">
        <v>7.173</v>
      </c>
      <c r="P376" s="15">
        <v>7.9000000000000001E-2</v>
      </c>
      <c r="Q376" s="1">
        <v>1</v>
      </c>
      <c r="R376" s="1">
        <v>0.94</v>
      </c>
      <c r="S376" s="1">
        <v>1.01</v>
      </c>
      <c r="T376" s="37">
        <v>0.98333333333333339</v>
      </c>
      <c r="U376" s="1">
        <v>0.6</v>
      </c>
      <c r="V376">
        <v>2</v>
      </c>
      <c r="W376">
        <v>0.25600000000000001</v>
      </c>
      <c r="X376">
        <v>2.1999999999999999E-2</v>
      </c>
      <c r="Y376">
        <v>11.590999999999999</v>
      </c>
      <c r="Z376">
        <v>0.27800000000000002</v>
      </c>
      <c r="AB376" s="1">
        <v>1</v>
      </c>
      <c r="AC376" s="1">
        <f t="shared" si="61"/>
        <v>7.173</v>
      </c>
      <c r="AD376" s="1">
        <f t="shared" si="62"/>
        <v>7.9000000000000001E-2</v>
      </c>
      <c r="AE376" s="51">
        <f t="shared" si="63"/>
        <v>0.6</v>
      </c>
      <c r="AF376" s="1">
        <f t="shared" si="64"/>
        <v>90.797468354430379</v>
      </c>
      <c r="AG376" s="1">
        <f t="shared" si="65"/>
        <v>7.2633486686184301E-2</v>
      </c>
      <c r="AH376" s="1">
        <f t="shared" si="66"/>
        <v>0.59</v>
      </c>
      <c r="AI376" s="51">
        <f t="shared" si="60"/>
        <v>0.52100000000000002</v>
      </c>
    </row>
    <row r="377" spans="1:35" x14ac:dyDescent="0.25">
      <c r="A377" t="s">
        <v>100</v>
      </c>
      <c r="B377" s="1" t="s">
        <v>69</v>
      </c>
      <c r="C377" s="12" t="s">
        <v>107</v>
      </c>
      <c r="D377" s="4" t="s">
        <v>9</v>
      </c>
      <c r="E377" s="30">
        <v>522</v>
      </c>
      <c r="F377" s="34" t="s">
        <v>92</v>
      </c>
      <c r="G377" s="1">
        <v>0</v>
      </c>
      <c r="K377" s="1">
        <v>11</v>
      </c>
      <c r="L377" s="1">
        <v>7.5</v>
      </c>
      <c r="M377" t="s">
        <v>77</v>
      </c>
      <c r="N377" t="s">
        <v>76</v>
      </c>
      <c r="O377" s="1">
        <v>2.516</v>
      </c>
      <c r="P377" s="15">
        <v>2.1299999999999999E-2</v>
      </c>
      <c r="Q377" s="1">
        <v>1.02</v>
      </c>
      <c r="R377" s="1">
        <v>1.18</v>
      </c>
      <c r="S377" s="1">
        <v>1.53</v>
      </c>
      <c r="T377" s="37">
        <v>1.2433333333333334</v>
      </c>
      <c r="U377" s="1">
        <v>0.24</v>
      </c>
      <c r="AB377" s="1">
        <v>1</v>
      </c>
      <c r="AC377" s="1">
        <f t="shared" si="61"/>
        <v>2.516</v>
      </c>
      <c r="AD377" s="1">
        <f t="shared" si="62"/>
        <v>2.1299999999999999E-2</v>
      </c>
      <c r="AE377" s="51">
        <f t="shared" si="63"/>
        <v>0.24</v>
      </c>
      <c r="AF377" s="1">
        <f t="shared" si="64"/>
        <v>118.12206572769954</v>
      </c>
      <c r="AG377" s="1">
        <f t="shared" si="65"/>
        <v>8.6923688394276638E-2</v>
      </c>
      <c r="AH377" s="1">
        <f t="shared" si="66"/>
        <v>0.2984</v>
      </c>
      <c r="AI377" s="51">
        <f t="shared" si="60"/>
        <v>0.21870000000000001</v>
      </c>
    </row>
    <row r="378" spans="1:35" x14ac:dyDescent="0.25">
      <c r="A378" t="s">
        <v>100</v>
      </c>
      <c r="B378" s="1" t="s">
        <v>69</v>
      </c>
      <c r="C378" s="12" t="s">
        <v>107</v>
      </c>
      <c r="D378" s="4" t="s">
        <v>9</v>
      </c>
      <c r="E378" s="30">
        <v>523</v>
      </c>
      <c r="F378" s="34" t="s">
        <v>88</v>
      </c>
      <c r="G378" s="1">
        <v>0</v>
      </c>
      <c r="K378" s="1">
        <v>4</v>
      </c>
      <c r="L378" s="1">
        <v>2.2999999999999998</v>
      </c>
      <c r="M378" t="s">
        <v>77</v>
      </c>
      <c r="N378" t="s">
        <v>76</v>
      </c>
      <c r="O378" s="1">
        <v>1.4279999999999999</v>
      </c>
      <c r="P378" s="15">
        <v>5.3E-3</v>
      </c>
      <c r="Q378" s="1">
        <v>0.27</v>
      </c>
      <c r="R378" s="1">
        <v>0.31</v>
      </c>
      <c r="S378" s="1">
        <v>0.33</v>
      </c>
      <c r="T378" s="37">
        <v>0.3033333333333334</v>
      </c>
      <c r="U378" s="1">
        <f>0.04</f>
        <v>0.04</v>
      </c>
      <c r="V378">
        <v>3</v>
      </c>
      <c r="W378">
        <v>0.35799999999999998</v>
      </c>
      <c r="X378">
        <v>7.1999999999999995E-2</v>
      </c>
      <c r="Y378">
        <v>3.3210000000000002</v>
      </c>
      <c r="Z378">
        <v>0.41699999999999998</v>
      </c>
      <c r="AA378" s="1" t="s">
        <v>64</v>
      </c>
      <c r="AB378" s="1">
        <v>2</v>
      </c>
      <c r="AC378" s="1">
        <f t="shared" si="61"/>
        <v>0.71399999999999997</v>
      </c>
      <c r="AD378" s="1">
        <f t="shared" si="62"/>
        <v>2.65E-3</v>
      </c>
      <c r="AE378" s="51">
        <f t="shared" si="63"/>
        <v>0.02</v>
      </c>
      <c r="AF378" s="1">
        <f t="shared" si="64"/>
        <v>269.43396226415092</v>
      </c>
      <c r="AG378" s="1">
        <f t="shared" si="65"/>
        <v>2.4299719887955186E-2</v>
      </c>
      <c r="AH378" s="1">
        <f t="shared" si="66"/>
        <v>6.0666666666666681E-3</v>
      </c>
      <c r="AI378" s="51">
        <f t="shared" si="60"/>
        <v>1.7350000000000001E-2</v>
      </c>
    </row>
    <row r="379" spans="1:35" x14ac:dyDescent="0.25">
      <c r="A379" t="s">
        <v>100</v>
      </c>
      <c r="B379" s="1" t="s">
        <v>69</v>
      </c>
      <c r="C379" s="12" t="s">
        <v>107</v>
      </c>
      <c r="D379" s="4" t="s">
        <v>9</v>
      </c>
      <c r="E379" s="30">
        <v>524</v>
      </c>
      <c r="F379" s="34" t="s">
        <v>88</v>
      </c>
      <c r="G379" s="1">
        <v>0</v>
      </c>
      <c r="K379" s="1">
        <v>6</v>
      </c>
      <c r="L379" s="1">
        <v>2.6</v>
      </c>
      <c r="M379" t="s">
        <v>77</v>
      </c>
      <c r="N379" t="s">
        <v>76</v>
      </c>
      <c r="O379" s="1">
        <v>0.997</v>
      </c>
      <c r="P379" s="15">
        <v>5.1000000000000004E-3</v>
      </c>
      <c r="Q379" s="1">
        <v>0.21</v>
      </c>
      <c r="R379" s="1">
        <v>0.28999999999999998</v>
      </c>
      <c r="S379" s="1">
        <v>0.27</v>
      </c>
      <c r="T379" s="37">
        <v>0.25666666666666665</v>
      </c>
      <c r="U379" s="1">
        <f>0.01</f>
        <v>0.01</v>
      </c>
      <c r="V379">
        <v>3</v>
      </c>
      <c r="W379">
        <v>0.29299999999999998</v>
      </c>
      <c r="X379">
        <v>0.115</v>
      </c>
      <c r="Y379">
        <v>3.0310000000000001</v>
      </c>
      <c r="Z379">
        <v>0.40799999999999997</v>
      </c>
      <c r="AA379" s="1" t="s">
        <v>65</v>
      </c>
      <c r="AB379" s="1">
        <v>6</v>
      </c>
      <c r="AC379" s="1">
        <f t="shared" si="61"/>
        <v>0.16616666666666666</v>
      </c>
      <c r="AD379" s="1">
        <f t="shared" si="62"/>
        <v>8.5000000000000006E-4</v>
      </c>
      <c r="AE379" s="51">
        <f t="shared" si="63"/>
        <v>1.6666666666666668E-3</v>
      </c>
      <c r="AF379" s="1">
        <f t="shared" si="64"/>
        <v>195.49019607843135</v>
      </c>
      <c r="AG379" s="1">
        <f t="shared" si="65"/>
        <v>4.9147442326980947E-3</v>
      </c>
      <c r="AH379" s="1">
        <f t="shared" si="66"/>
        <v>4.2777777777777779E-4</v>
      </c>
      <c r="AI379" s="51">
        <f t="shared" ref="AI379:AI441" si="67">AE379-AD379</f>
        <v>8.1666666666666671E-4</v>
      </c>
    </row>
    <row r="380" spans="1:35" x14ac:dyDescent="0.25">
      <c r="A380" t="s">
        <v>100</v>
      </c>
      <c r="B380" s="1" t="s">
        <v>69</v>
      </c>
      <c r="C380" s="12" t="s">
        <v>107</v>
      </c>
      <c r="D380" s="4" t="s">
        <v>67</v>
      </c>
      <c r="E380" s="30">
        <v>525</v>
      </c>
      <c r="F380" s="34" t="s">
        <v>14</v>
      </c>
      <c r="G380" s="1">
        <v>0</v>
      </c>
      <c r="J380" s="1">
        <v>5</v>
      </c>
      <c r="K380" s="1">
        <v>1</v>
      </c>
      <c r="L380" s="1">
        <v>18.5</v>
      </c>
      <c r="M380" t="s">
        <v>75</v>
      </c>
      <c r="N380" t="s">
        <v>76</v>
      </c>
      <c r="O380" s="16">
        <v>11.696999999999999</v>
      </c>
      <c r="P380" s="15">
        <v>0.10299999999999999</v>
      </c>
      <c r="Q380" s="1">
        <v>0.45</v>
      </c>
      <c r="R380" s="1">
        <v>0.63</v>
      </c>
      <c r="S380" s="1">
        <v>0.91</v>
      </c>
      <c r="T380" s="37">
        <v>0.66333333333333344</v>
      </c>
      <c r="U380" s="1">
        <v>0.77</v>
      </c>
      <c r="V380">
        <v>3</v>
      </c>
      <c r="W380">
        <v>0.33400000000000002</v>
      </c>
      <c r="X380">
        <v>0.156</v>
      </c>
      <c r="Y380">
        <v>2.2170000000000001</v>
      </c>
      <c r="Z380">
        <v>0.48899999999999999</v>
      </c>
      <c r="AB380" s="1">
        <v>1</v>
      </c>
      <c r="AC380" s="1">
        <f t="shared" si="61"/>
        <v>11.696999999999999</v>
      </c>
      <c r="AD380" s="1">
        <f t="shared" si="62"/>
        <v>0.10299999999999999</v>
      </c>
      <c r="AE380" s="51">
        <f t="shared" si="63"/>
        <v>0.77</v>
      </c>
      <c r="AF380" s="1">
        <f t="shared" si="64"/>
        <v>113.5631067961165</v>
      </c>
      <c r="AG380" s="1">
        <f t="shared" si="65"/>
        <v>5.7023168333760803E-2</v>
      </c>
      <c r="AH380" s="1">
        <f t="shared" si="66"/>
        <v>0.51076666666666681</v>
      </c>
      <c r="AI380" s="51">
        <f t="shared" si="67"/>
        <v>0.66700000000000004</v>
      </c>
    </row>
    <row r="381" spans="1:35" x14ac:dyDescent="0.25">
      <c r="A381" t="s">
        <v>100</v>
      </c>
      <c r="B381" s="1" t="s">
        <v>69</v>
      </c>
      <c r="C381" s="12" t="s">
        <v>107</v>
      </c>
      <c r="D381" s="4" t="s">
        <v>67</v>
      </c>
      <c r="E381" s="30">
        <v>526</v>
      </c>
      <c r="F381" s="34" t="s">
        <v>14</v>
      </c>
      <c r="G381" s="1">
        <v>0</v>
      </c>
      <c r="J381" s="1">
        <v>4</v>
      </c>
      <c r="K381" s="1">
        <v>1</v>
      </c>
      <c r="L381" s="1">
        <v>18.2</v>
      </c>
      <c r="M381" t="s">
        <v>75</v>
      </c>
      <c r="N381" t="s">
        <v>76</v>
      </c>
      <c r="O381" s="16">
        <v>12.952999999999999</v>
      </c>
      <c r="P381" s="15">
        <v>0.1009</v>
      </c>
      <c r="Q381" s="1">
        <v>0.47</v>
      </c>
      <c r="R381" s="1">
        <v>0.67</v>
      </c>
      <c r="S381" s="1">
        <v>0.8</v>
      </c>
      <c r="T381" s="37">
        <v>0.64666666666666672</v>
      </c>
      <c r="U381" s="1">
        <v>0.85</v>
      </c>
      <c r="V381">
        <v>3</v>
      </c>
      <c r="W381">
        <v>0.33</v>
      </c>
      <c r="X381">
        <v>6.6000000000000003E-2</v>
      </c>
      <c r="Y381">
        <v>7.1829999999999998</v>
      </c>
      <c r="Z381">
        <v>0.39600000000000002</v>
      </c>
      <c r="AB381" s="1">
        <v>1</v>
      </c>
      <c r="AC381" s="1">
        <f t="shared" si="61"/>
        <v>12.952999999999999</v>
      </c>
      <c r="AD381" s="1">
        <f t="shared" si="62"/>
        <v>0.1009</v>
      </c>
      <c r="AE381" s="51">
        <f t="shared" si="63"/>
        <v>0.85</v>
      </c>
      <c r="AF381" s="1">
        <f t="shared" si="64"/>
        <v>128.37462834489594</v>
      </c>
      <c r="AG381" s="1">
        <f t="shared" si="65"/>
        <v>5.783216243341311E-2</v>
      </c>
      <c r="AH381" s="1">
        <f t="shared" si="66"/>
        <v>0.54966666666666675</v>
      </c>
      <c r="AI381" s="51">
        <f t="shared" si="67"/>
        <v>0.74909999999999999</v>
      </c>
    </row>
    <row r="382" spans="1:35" x14ac:dyDescent="0.25">
      <c r="A382" t="s">
        <v>100</v>
      </c>
      <c r="B382" s="1" t="s">
        <v>69</v>
      </c>
      <c r="C382" s="12" t="s">
        <v>107</v>
      </c>
      <c r="D382" s="4" t="s">
        <v>67</v>
      </c>
      <c r="E382" s="30">
        <v>528</v>
      </c>
      <c r="F382" s="34" t="s">
        <v>92</v>
      </c>
      <c r="G382" s="1">
        <v>0</v>
      </c>
      <c r="K382" s="1">
        <v>7</v>
      </c>
      <c r="L382" s="1">
        <v>14.8</v>
      </c>
      <c r="M382" t="s">
        <v>77</v>
      </c>
      <c r="N382" t="s">
        <v>76</v>
      </c>
      <c r="O382" s="16">
        <v>5.6740000000000004</v>
      </c>
      <c r="P382" s="15">
        <v>7.6999999999999999E-2</v>
      </c>
      <c r="T382" s="37"/>
      <c r="U382" s="1">
        <v>0.57999999999999996</v>
      </c>
      <c r="V382">
        <v>3</v>
      </c>
      <c r="W382">
        <v>0.16600000000000001</v>
      </c>
      <c r="X382">
        <v>0.04</v>
      </c>
      <c r="Y382">
        <v>4.2439999999999998</v>
      </c>
      <c r="Z382">
        <v>0.20599999999999999</v>
      </c>
      <c r="AB382" s="1">
        <v>1</v>
      </c>
      <c r="AC382" s="1">
        <f t="shared" si="61"/>
        <v>5.6740000000000004</v>
      </c>
      <c r="AD382" s="1">
        <f t="shared" si="62"/>
        <v>7.6999999999999999E-2</v>
      </c>
      <c r="AE382" s="51">
        <f t="shared" si="63"/>
        <v>0.57999999999999996</v>
      </c>
      <c r="AF382" s="1">
        <f t="shared" si="64"/>
        <v>73.6883116883117</v>
      </c>
      <c r="AG382" s="1">
        <f t="shared" si="65"/>
        <v>8.8649982375749031E-2</v>
      </c>
      <c r="AI382" s="51">
        <f t="shared" si="67"/>
        <v>0.503</v>
      </c>
    </row>
    <row r="383" spans="1:35" x14ac:dyDescent="0.25">
      <c r="A383" t="s">
        <v>100</v>
      </c>
      <c r="B383" s="1" t="s">
        <v>69</v>
      </c>
      <c r="C383" s="12" t="s">
        <v>107</v>
      </c>
      <c r="D383" s="4" t="s">
        <v>67</v>
      </c>
      <c r="E383" s="22">
        <v>419</v>
      </c>
      <c r="F383" s="34" t="s">
        <v>20</v>
      </c>
      <c r="G383" s="1">
        <v>0</v>
      </c>
      <c r="K383" s="1">
        <v>7</v>
      </c>
      <c r="L383" s="1">
        <v>9.6999999999999993</v>
      </c>
      <c r="M383" t="s">
        <v>77</v>
      </c>
      <c r="N383" t="s">
        <v>76</v>
      </c>
      <c r="O383" s="1">
        <v>7.1349999999999998</v>
      </c>
      <c r="P383" s="15">
        <v>6.8500000000000005E-2</v>
      </c>
      <c r="Q383" s="1">
        <v>0.71</v>
      </c>
      <c r="R383" s="1">
        <v>0.84</v>
      </c>
      <c r="S383" s="1">
        <v>0.86</v>
      </c>
      <c r="T383" s="37">
        <v>0.80333333333333323</v>
      </c>
      <c r="U383" s="1">
        <v>0.56999999999999995</v>
      </c>
      <c r="V383">
        <v>3</v>
      </c>
      <c r="W383">
        <v>0.31</v>
      </c>
      <c r="X383">
        <v>9.9000000000000005E-2</v>
      </c>
      <c r="Y383">
        <v>3.669</v>
      </c>
      <c r="Z383">
        <v>0.40799999999999997</v>
      </c>
      <c r="AB383" s="1">
        <v>1</v>
      </c>
      <c r="AC383" s="1">
        <f t="shared" si="61"/>
        <v>7.1349999999999998</v>
      </c>
      <c r="AD383" s="1">
        <f t="shared" si="62"/>
        <v>6.8500000000000005E-2</v>
      </c>
      <c r="AE383" s="51">
        <f t="shared" si="63"/>
        <v>0.56999999999999995</v>
      </c>
      <c r="AF383" s="1">
        <f t="shared" si="64"/>
        <v>104.16058394160582</v>
      </c>
      <c r="AG383" s="1">
        <f t="shared" si="65"/>
        <v>7.0287316047652412E-2</v>
      </c>
      <c r="AH383" s="1">
        <f t="shared" si="66"/>
        <v>0.45789999999999992</v>
      </c>
      <c r="AI383" s="51">
        <f t="shared" si="67"/>
        <v>0.50149999999999995</v>
      </c>
    </row>
    <row r="384" spans="1:35" x14ac:dyDescent="0.25">
      <c r="A384" t="s">
        <v>100</v>
      </c>
      <c r="B384" s="1" t="s">
        <v>69</v>
      </c>
      <c r="C384" s="12" t="s">
        <v>107</v>
      </c>
      <c r="D384" s="4" t="s">
        <v>67</v>
      </c>
      <c r="E384" s="22">
        <v>420</v>
      </c>
      <c r="F384" s="34" t="s">
        <v>20</v>
      </c>
      <c r="G384" s="1">
        <v>0</v>
      </c>
      <c r="K384" s="1">
        <v>12</v>
      </c>
      <c r="L384" s="1">
        <v>7.5</v>
      </c>
      <c r="M384" t="s">
        <v>77</v>
      </c>
      <c r="N384" t="s">
        <v>76</v>
      </c>
      <c r="O384" s="1">
        <v>5.375</v>
      </c>
      <c r="P384" s="15">
        <v>6.5100000000000005E-2</v>
      </c>
      <c r="Q384" s="1">
        <v>0.7</v>
      </c>
      <c r="R384" s="1">
        <v>1.05</v>
      </c>
      <c r="S384" s="1">
        <v>0.9</v>
      </c>
      <c r="T384" s="37">
        <v>0.8833333333333333</v>
      </c>
      <c r="U384" s="1">
        <v>0.48</v>
      </c>
      <c r="V384">
        <v>2</v>
      </c>
      <c r="W384">
        <v>0.14499999999999999</v>
      </c>
      <c r="X384">
        <v>7.6999999999999999E-2</v>
      </c>
      <c r="Y384">
        <v>1.931</v>
      </c>
      <c r="Z384">
        <v>0.222</v>
      </c>
      <c r="AB384" s="1">
        <v>1</v>
      </c>
      <c r="AC384" s="1">
        <f t="shared" si="61"/>
        <v>5.375</v>
      </c>
      <c r="AD384" s="1">
        <f t="shared" si="62"/>
        <v>6.5100000000000005E-2</v>
      </c>
      <c r="AE384" s="51">
        <f t="shared" si="63"/>
        <v>0.48</v>
      </c>
      <c r="AF384" s="1">
        <f t="shared" si="64"/>
        <v>82.565284178187397</v>
      </c>
      <c r="AG384" s="1">
        <f t="shared" si="65"/>
        <v>7.7190697674418607E-2</v>
      </c>
      <c r="AH384" s="1">
        <f t="shared" si="66"/>
        <v>0.42399999999999999</v>
      </c>
      <c r="AI384" s="51">
        <f t="shared" si="67"/>
        <v>0.41489999999999999</v>
      </c>
    </row>
    <row r="385" spans="1:35" x14ac:dyDescent="0.25">
      <c r="A385" t="s">
        <v>100</v>
      </c>
      <c r="B385" s="1" t="s">
        <v>69</v>
      </c>
      <c r="C385" s="12" t="s">
        <v>107</v>
      </c>
      <c r="D385" s="4" t="s">
        <v>67</v>
      </c>
      <c r="E385" s="22">
        <v>421</v>
      </c>
      <c r="F385" s="34" t="s">
        <v>20</v>
      </c>
      <c r="G385" s="1">
        <v>0</v>
      </c>
      <c r="K385" s="1">
        <v>4</v>
      </c>
      <c r="L385" s="1">
        <v>7</v>
      </c>
      <c r="M385" t="s">
        <v>77</v>
      </c>
      <c r="N385" t="s">
        <v>76</v>
      </c>
      <c r="O385" s="1">
        <v>5.782</v>
      </c>
      <c r="P385" s="15">
        <v>5.6800000000000003E-2</v>
      </c>
      <c r="Q385" s="1">
        <v>0.83</v>
      </c>
      <c r="R385" s="1">
        <v>0.96</v>
      </c>
      <c r="S385" s="1">
        <v>0.85</v>
      </c>
      <c r="T385" s="37">
        <v>0.88</v>
      </c>
      <c r="U385" s="1">
        <v>0.45</v>
      </c>
      <c r="V385">
        <v>3</v>
      </c>
      <c r="W385">
        <v>0.21099999999999999</v>
      </c>
      <c r="X385">
        <v>0.10199999999999999</v>
      </c>
      <c r="Y385">
        <v>2.512</v>
      </c>
      <c r="Z385">
        <v>0.313</v>
      </c>
      <c r="AB385" s="1">
        <v>1</v>
      </c>
      <c r="AC385" s="1">
        <f t="shared" si="61"/>
        <v>5.782</v>
      </c>
      <c r="AD385" s="1">
        <f t="shared" si="62"/>
        <v>5.6800000000000003E-2</v>
      </c>
      <c r="AE385" s="51">
        <f t="shared" si="63"/>
        <v>0.45</v>
      </c>
      <c r="AF385" s="1">
        <f t="shared" si="64"/>
        <v>101.79577464788731</v>
      </c>
      <c r="AG385" s="1">
        <f t="shared" si="65"/>
        <v>6.8004150812867523E-2</v>
      </c>
      <c r="AH385" s="1">
        <f t="shared" si="66"/>
        <v>0.39600000000000002</v>
      </c>
      <c r="AI385" s="51">
        <f t="shared" si="67"/>
        <v>0.39319999999999999</v>
      </c>
    </row>
    <row r="386" spans="1:35" x14ac:dyDescent="0.25">
      <c r="A386" t="s">
        <v>100</v>
      </c>
      <c r="B386" s="1" t="s">
        <v>69</v>
      </c>
      <c r="C386" s="12" t="s">
        <v>107</v>
      </c>
      <c r="D386" s="4" t="s">
        <v>67</v>
      </c>
      <c r="E386" s="22">
        <v>422</v>
      </c>
      <c r="F386" s="34" t="s">
        <v>20</v>
      </c>
      <c r="G386" s="1">
        <v>0</v>
      </c>
      <c r="K386" s="1">
        <v>5</v>
      </c>
      <c r="L386" s="1">
        <v>11.5</v>
      </c>
      <c r="M386" t="s">
        <v>77</v>
      </c>
      <c r="N386" t="s">
        <v>76</v>
      </c>
      <c r="O386" s="1">
        <v>10.401999999999999</v>
      </c>
      <c r="P386" s="15">
        <v>9.1399999999999995E-2</v>
      </c>
      <c r="Q386" s="1">
        <v>0.6</v>
      </c>
      <c r="R386" s="1">
        <v>0.9</v>
      </c>
      <c r="S386" s="1">
        <v>0.9</v>
      </c>
      <c r="T386" s="37">
        <v>0.79999999999999993</v>
      </c>
      <c r="U386" s="1">
        <v>0.8</v>
      </c>
      <c r="V386">
        <v>2</v>
      </c>
      <c r="W386">
        <v>0.19400000000000001</v>
      </c>
      <c r="X386">
        <v>0.03</v>
      </c>
      <c r="Y386">
        <v>3.327</v>
      </c>
      <c r="Z386">
        <v>0.224</v>
      </c>
      <c r="AB386" s="1">
        <v>1</v>
      </c>
      <c r="AC386" s="1">
        <f t="shared" si="61"/>
        <v>10.401999999999999</v>
      </c>
      <c r="AD386" s="1">
        <f t="shared" si="62"/>
        <v>9.1399999999999995E-2</v>
      </c>
      <c r="AE386" s="51">
        <f t="shared" si="63"/>
        <v>0.8</v>
      </c>
      <c r="AF386" s="1">
        <f t="shared" si="64"/>
        <v>113.80743982494529</v>
      </c>
      <c r="AG386" s="1">
        <f t="shared" si="65"/>
        <v>6.8121515093251303E-2</v>
      </c>
      <c r="AH386" s="1">
        <f t="shared" si="66"/>
        <v>0.64</v>
      </c>
      <c r="AI386" s="51">
        <f t="shared" si="67"/>
        <v>0.70860000000000001</v>
      </c>
    </row>
    <row r="387" spans="1:35" x14ac:dyDescent="0.25">
      <c r="A387" t="s">
        <v>100</v>
      </c>
      <c r="B387" s="1" t="s">
        <v>69</v>
      </c>
      <c r="C387" s="12" t="s">
        <v>107</v>
      </c>
      <c r="D387" s="4" t="s">
        <v>67</v>
      </c>
      <c r="E387" s="22">
        <v>424</v>
      </c>
      <c r="F387" s="34" t="s">
        <v>6</v>
      </c>
      <c r="G387" s="1">
        <v>0</v>
      </c>
      <c r="K387" s="1">
        <v>9</v>
      </c>
      <c r="L387" s="1">
        <v>8.6999999999999993</v>
      </c>
      <c r="M387" t="s">
        <v>77</v>
      </c>
      <c r="N387" t="s">
        <v>76</v>
      </c>
      <c r="O387" s="1">
        <v>2.6219999999999999</v>
      </c>
      <c r="P387" s="15">
        <v>2.8000000000000001E-2</v>
      </c>
      <c r="Q387" s="1">
        <v>0.4</v>
      </c>
      <c r="R387" s="1">
        <v>0.45</v>
      </c>
      <c r="S387" s="1">
        <v>0.64</v>
      </c>
      <c r="T387" s="37">
        <v>0.49666666666666676</v>
      </c>
      <c r="U387" s="1">
        <v>0.14000000000000001</v>
      </c>
      <c r="V387">
        <v>2</v>
      </c>
      <c r="W387">
        <v>0.78</v>
      </c>
      <c r="X387">
        <v>0.17499999999999999</v>
      </c>
      <c r="Y387">
        <v>4.4740000000000002</v>
      </c>
      <c r="Z387">
        <v>0.95499999999999996</v>
      </c>
      <c r="AB387" s="1">
        <v>1</v>
      </c>
      <c r="AC387" s="1">
        <f t="shared" si="61"/>
        <v>2.6219999999999999</v>
      </c>
      <c r="AD387" s="1">
        <f t="shared" si="62"/>
        <v>2.8000000000000001E-2</v>
      </c>
      <c r="AE387" s="51">
        <f t="shared" si="63"/>
        <v>0.14000000000000001</v>
      </c>
      <c r="AF387" s="1">
        <f t="shared" si="64"/>
        <v>93.642857142857139</v>
      </c>
      <c r="AG387" s="1">
        <f t="shared" si="65"/>
        <v>4.2715484363081625E-2</v>
      </c>
      <c r="AH387" s="1">
        <f t="shared" si="66"/>
        <v>6.953333333333335E-2</v>
      </c>
      <c r="AI387" s="51">
        <f t="shared" si="67"/>
        <v>0.11200000000000002</v>
      </c>
    </row>
    <row r="388" spans="1:35" x14ac:dyDescent="0.25">
      <c r="A388" t="s">
        <v>100</v>
      </c>
      <c r="B388" s="1" t="s">
        <v>69</v>
      </c>
      <c r="C388" s="12" t="s">
        <v>107</v>
      </c>
      <c r="D388" s="4" t="s">
        <v>67</v>
      </c>
      <c r="E388" s="22">
        <v>425</v>
      </c>
      <c r="F388" s="34" t="s">
        <v>6</v>
      </c>
      <c r="G388" s="1">
        <v>0</v>
      </c>
      <c r="K388" s="1">
        <v>5</v>
      </c>
      <c r="L388" s="1">
        <v>8.4</v>
      </c>
      <c r="M388" t="s">
        <v>77</v>
      </c>
      <c r="N388" t="s">
        <v>76</v>
      </c>
      <c r="O388" s="1">
        <v>2.85</v>
      </c>
      <c r="P388" s="15">
        <v>3.27E-2</v>
      </c>
      <c r="Q388" s="1">
        <v>0.34</v>
      </c>
      <c r="R388" s="1">
        <v>0.59</v>
      </c>
      <c r="S388" s="1">
        <v>0.72</v>
      </c>
      <c r="T388" s="37">
        <v>0.54999999999999993</v>
      </c>
      <c r="U388" s="1">
        <v>0.17</v>
      </c>
      <c r="V388">
        <v>2</v>
      </c>
      <c r="W388">
        <v>0.55600000000000005</v>
      </c>
      <c r="X388">
        <v>9.0999999999999998E-2</v>
      </c>
      <c r="Y388">
        <v>6.3170000000000002</v>
      </c>
      <c r="Z388">
        <v>0.64800000000000002</v>
      </c>
      <c r="AB388" s="1">
        <v>1</v>
      </c>
      <c r="AC388" s="1">
        <f t="shared" si="61"/>
        <v>2.85</v>
      </c>
      <c r="AD388" s="1">
        <f t="shared" si="62"/>
        <v>3.27E-2</v>
      </c>
      <c r="AE388" s="51">
        <f t="shared" si="63"/>
        <v>0.17</v>
      </c>
      <c r="AF388" s="1">
        <f t="shared" si="64"/>
        <v>87.155963302752298</v>
      </c>
      <c r="AG388" s="1">
        <f t="shared" si="65"/>
        <v>4.8175438596491225E-2</v>
      </c>
      <c r="AH388" s="1">
        <f t="shared" si="66"/>
        <v>9.35E-2</v>
      </c>
      <c r="AI388" s="51">
        <f t="shared" si="67"/>
        <v>0.13730000000000001</v>
      </c>
    </row>
    <row r="389" spans="1:35" x14ac:dyDescent="0.25">
      <c r="A389" t="s">
        <v>100</v>
      </c>
      <c r="B389" s="1" t="s">
        <v>69</v>
      </c>
      <c r="C389" s="12" t="s">
        <v>107</v>
      </c>
      <c r="D389" s="4" t="s">
        <v>67</v>
      </c>
      <c r="E389" s="22">
        <v>426</v>
      </c>
      <c r="F389" s="34" t="s">
        <v>6</v>
      </c>
      <c r="G389" s="1">
        <v>0</v>
      </c>
      <c r="K389" s="1">
        <v>7</v>
      </c>
      <c r="L389" s="1">
        <v>8.5</v>
      </c>
      <c r="M389" t="s">
        <v>77</v>
      </c>
      <c r="N389" t="s">
        <v>76</v>
      </c>
      <c r="O389" s="1">
        <v>2.2919999999999998</v>
      </c>
      <c r="P389" s="15">
        <v>2.1600000000000001E-2</v>
      </c>
      <c r="Q389" s="1">
        <v>0.52</v>
      </c>
      <c r="R389" s="1">
        <v>0.77</v>
      </c>
      <c r="S389" s="1">
        <v>0.95</v>
      </c>
      <c r="T389" s="37">
        <v>0.7466666666666667</v>
      </c>
      <c r="U389" s="1">
        <v>0.15</v>
      </c>
      <c r="V389">
        <v>2</v>
      </c>
      <c r="W389">
        <v>0.376</v>
      </c>
      <c r="X389">
        <v>8.8999999999999996E-2</v>
      </c>
      <c r="Y389">
        <v>4.33</v>
      </c>
      <c r="Z389">
        <v>0.46500000000000002</v>
      </c>
      <c r="AB389" s="1">
        <v>1</v>
      </c>
      <c r="AC389" s="1">
        <f t="shared" si="61"/>
        <v>2.2919999999999998</v>
      </c>
      <c r="AD389" s="1">
        <f t="shared" si="62"/>
        <v>2.1600000000000001E-2</v>
      </c>
      <c r="AE389" s="51">
        <f t="shared" si="63"/>
        <v>0.15</v>
      </c>
      <c r="AF389" s="1">
        <f t="shared" si="64"/>
        <v>106.1111111111111</v>
      </c>
      <c r="AG389" s="1">
        <f t="shared" si="65"/>
        <v>5.6020942408376961E-2</v>
      </c>
      <c r="AH389" s="1">
        <f t="shared" si="66"/>
        <v>0.112</v>
      </c>
      <c r="AI389" s="51">
        <f t="shared" si="67"/>
        <v>0.12839999999999999</v>
      </c>
    </row>
    <row r="390" spans="1:35" x14ac:dyDescent="0.25">
      <c r="A390" t="s">
        <v>100</v>
      </c>
      <c r="B390" s="1" t="s">
        <v>69</v>
      </c>
      <c r="C390" s="12" t="s">
        <v>107</v>
      </c>
      <c r="D390" s="4" t="s">
        <v>66</v>
      </c>
      <c r="E390" s="22">
        <v>427</v>
      </c>
      <c r="F390" s="34" t="s">
        <v>6</v>
      </c>
      <c r="G390" s="1">
        <v>0</v>
      </c>
      <c r="K390" s="1">
        <v>6</v>
      </c>
      <c r="L390" s="1">
        <v>8.6999999999999993</v>
      </c>
      <c r="M390" t="s">
        <v>77</v>
      </c>
      <c r="N390" t="s">
        <v>76</v>
      </c>
      <c r="O390" s="1">
        <v>3.0270000000000001</v>
      </c>
      <c r="P390" s="15">
        <v>2.7099999999999999E-2</v>
      </c>
      <c r="Q390" s="1">
        <v>0.45</v>
      </c>
      <c r="R390" s="1">
        <v>0.56000000000000005</v>
      </c>
      <c r="S390" s="1">
        <v>0.59</v>
      </c>
      <c r="T390" s="37">
        <v>0.53333333333333333</v>
      </c>
      <c r="U390" s="1">
        <v>0.17</v>
      </c>
      <c r="V390">
        <v>2</v>
      </c>
      <c r="W390">
        <v>0.66500000000000004</v>
      </c>
      <c r="X390">
        <v>8.3000000000000004E-2</v>
      </c>
      <c r="Y390">
        <v>51.759</v>
      </c>
      <c r="Z390">
        <v>0.748</v>
      </c>
      <c r="AB390" s="1">
        <v>1</v>
      </c>
      <c r="AC390" s="1">
        <f t="shared" si="61"/>
        <v>3.0270000000000001</v>
      </c>
      <c r="AD390" s="1">
        <f t="shared" si="62"/>
        <v>2.7099999999999999E-2</v>
      </c>
      <c r="AE390" s="51">
        <f t="shared" si="63"/>
        <v>0.17</v>
      </c>
      <c r="AF390" s="1">
        <f t="shared" si="64"/>
        <v>111.69741697416976</v>
      </c>
      <c r="AG390" s="1">
        <f t="shared" si="65"/>
        <v>4.7208457218368027E-2</v>
      </c>
      <c r="AH390" s="1">
        <f t="shared" si="66"/>
        <v>9.0666666666666673E-2</v>
      </c>
      <c r="AI390" s="51">
        <f t="shared" si="67"/>
        <v>0.14290000000000003</v>
      </c>
    </row>
    <row r="391" spans="1:35" x14ac:dyDescent="0.25">
      <c r="A391" t="s">
        <v>100</v>
      </c>
      <c r="B391" s="1" t="s">
        <v>69</v>
      </c>
      <c r="C391" s="12" t="s">
        <v>107</v>
      </c>
      <c r="D391" s="4" t="s">
        <v>66</v>
      </c>
      <c r="E391" s="22">
        <v>428</v>
      </c>
      <c r="F391" s="34" t="s">
        <v>6</v>
      </c>
      <c r="G391" s="1">
        <v>0</v>
      </c>
      <c r="K391" s="1">
        <v>4</v>
      </c>
      <c r="L391" s="1">
        <v>7.7</v>
      </c>
      <c r="M391" t="s">
        <v>77</v>
      </c>
      <c r="N391" t="s">
        <v>76</v>
      </c>
      <c r="O391" s="1">
        <v>2.048</v>
      </c>
      <c r="P391" s="15">
        <v>1.9E-2</v>
      </c>
      <c r="Q391" s="1">
        <v>0.47</v>
      </c>
      <c r="R391" s="1">
        <v>0.72</v>
      </c>
      <c r="S391" s="1">
        <v>0.93</v>
      </c>
      <c r="T391" s="37">
        <v>0.70666666666666667</v>
      </c>
      <c r="U391" s="1">
        <v>0.14000000000000001</v>
      </c>
      <c r="AB391" s="1">
        <v>1</v>
      </c>
      <c r="AC391" s="1">
        <f t="shared" si="61"/>
        <v>2.048</v>
      </c>
      <c r="AD391" s="1">
        <f t="shared" si="62"/>
        <v>1.9E-2</v>
      </c>
      <c r="AE391" s="51">
        <f t="shared" si="63"/>
        <v>0.14000000000000001</v>
      </c>
      <c r="AF391" s="1">
        <f t="shared" si="64"/>
        <v>107.78947368421053</v>
      </c>
      <c r="AG391" s="1">
        <f t="shared" si="65"/>
        <v>5.9082031250000007E-2</v>
      </c>
      <c r="AH391" s="1">
        <f t="shared" si="66"/>
        <v>9.8933333333333345E-2</v>
      </c>
      <c r="AI391" s="51">
        <f t="shared" si="67"/>
        <v>0.12100000000000001</v>
      </c>
    </row>
    <row r="392" spans="1:35" x14ac:dyDescent="0.25">
      <c r="A392" t="s">
        <v>100</v>
      </c>
      <c r="B392" s="1" t="s">
        <v>69</v>
      </c>
      <c r="C392" s="12" t="s">
        <v>107</v>
      </c>
      <c r="D392" s="4" t="s">
        <v>66</v>
      </c>
      <c r="E392" s="22">
        <v>429</v>
      </c>
      <c r="F392" s="34" t="s">
        <v>6</v>
      </c>
      <c r="G392" s="1">
        <v>0</v>
      </c>
      <c r="K392" s="1">
        <v>4</v>
      </c>
      <c r="L392" s="1">
        <v>8.9</v>
      </c>
      <c r="M392" t="s">
        <v>77</v>
      </c>
      <c r="N392" t="s">
        <v>76</v>
      </c>
      <c r="O392" s="1">
        <v>3.105</v>
      </c>
      <c r="P392" s="15">
        <v>2.8400000000000002E-2</v>
      </c>
      <c r="Q392" s="1">
        <v>0.6</v>
      </c>
      <c r="R392" s="1">
        <v>0.67</v>
      </c>
      <c r="S392" s="1">
        <v>0.69</v>
      </c>
      <c r="T392" s="37">
        <v>0.65333333333333332</v>
      </c>
      <c r="U392" s="1">
        <v>0.18</v>
      </c>
      <c r="V392">
        <v>3</v>
      </c>
      <c r="W392">
        <v>0.56399999999999995</v>
      </c>
      <c r="X392">
        <v>0.14099999999999999</v>
      </c>
      <c r="Y392">
        <v>4.2</v>
      </c>
      <c r="Z392">
        <v>0.70499999999999996</v>
      </c>
      <c r="AB392" s="1">
        <v>1</v>
      </c>
      <c r="AC392" s="1">
        <f t="shared" si="61"/>
        <v>3.105</v>
      </c>
      <c r="AD392" s="1">
        <f t="shared" si="62"/>
        <v>2.8400000000000002E-2</v>
      </c>
      <c r="AE392" s="51">
        <f t="shared" si="63"/>
        <v>0.18</v>
      </c>
      <c r="AF392" s="1">
        <f t="shared" si="64"/>
        <v>109.33098591549295</v>
      </c>
      <c r="AG392" s="1">
        <f t="shared" si="65"/>
        <v>4.8824476650563602E-2</v>
      </c>
      <c r="AH392" s="1">
        <f t="shared" si="66"/>
        <v>0.1176</v>
      </c>
      <c r="AI392" s="51">
        <f t="shared" si="67"/>
        <v>0.15159999999999998</v>
      </c>
    </row>
    <row r="393" spans="1:35" x14ac:dyDescent="0.25">
      <c r="A393" t="s">
        <v>100</v>
      </c>
      <c r="B393" s="1" t="s">
        <v>69</v>
      </c>
      <c r="C393" s="12" t="s">
        <v>107</v>
      </c>
      <c r="D393" s="4" t="s">
        <v>66</v>
      </c>
      <c r="E393" s="22">
        <v>430</v>
      </c>
      <c r="F393" s="34" t="s">
        <v>6</v>
      </c>
      <c r="G393" s="1">
        <v>1</v>
      </c>
      <c r="H393" s="1">
        <v>6</v>
      </c>
      <c r="K393" s="1">
        <v>7</v>
      </c>
      <c r="L393" s="1">
        <v>12</v>
      </c>
      <c r="M393" t="s">
        <v>77</v>
      </c>
      <c r="N393" t="s">
        <v>76</v>
      </c>
      <c r="O393" s="1">
        <v>3.089</v>
      </c>
      <c r="P393" s="15">
        <v>3.6400000000000002E-2</v>
      </c>
      <c r="Q393" s="1">
        <v>0.38</v>
      </c>
      <c r="R393" s="1">
        <v>0.55000000000000004</v>
      </c>
      <c r="S393" s="1">
        <v>0.64</v>
      </c>
      <c r="T393" s="37">
        <v>0.52333333333333332</v>
      </c>
      <c r="U393" s="1">
        <v>0.18</v>
      </c>
      <c r="V393">
        <v>4</v>
      </c>
      <c r="W393">
        <v>0.51200000000000001</v>
      </c>
      <c r="X393">
        <v>0.13100000000000001</v>
      </c>
      <c r="Y393">
        <v>4.0339999999999998</v>
      </c>
      <c r="Z393">
        <v>0.64200000000000002</v>
      </c>
      <c r="AB393" s="1">
        <v>1</v>
      </c>
      <c r="AC393" s="1">
        <f t="shared" si="61"/>
        <v>3.089</v>
      </c>
      <c r="AD393" s="1">
        <f t="shared" si="62"/>
        <v>3.6400000000000002E-2</v>
      </c>
      <c r="AE393" s="51">
        <f t="shared" si="63"/>
        <v>0.18</v>
      </c>
      <c r="AF393" s="1">
        <f t="shared" si="64"/>
        <v>84.862637362637358</v>
      </c>
      <c r="AG393" s="1">
        <f t="shared" si="65"/>
        <v>4.6487536419553256E-2</v>
      </c>
      <c r="AH393" s="1">
        <f t="shared" si="66"/>
        <v>9.4199999999999992E-2</v>
      </c>
      <c r="AI393" s="51">
        <f t="shared" si="67"/>
        <v>0.14360000000000001</v>
      </c>
    </row>
    <row r="394" spans="1:35" x14ac:dyDescent="0.25">
      <c r="A394" t="s">
        <v>100</v>
      </c>
      <c r="B394" s="1" t="s">
        <v>69</v>
      </c>
      <c r="C394" s="12" t="s">
        <v>107</v>
      </c>
      <c r="D394" s="4" t="s">
        <v>66</v>
      </c>
      <c r="E394" s="22">
        <v>431</v>
      </c>
      <c r="F394" s="34" t="s">
        <v>6</v>
      </c>
      <c r="G394" s="1">
        <v>0</v>
      </c>
      <c r="K394" s="1">
        <v>4</v>
      </c>
      <c r="L394" s="1">
        <v>6</v>
      </c>
      <c r="M394" t="s">
        <v>77</v>
      </c>
      <c r="N394" t="s">
        <v>76</v>
      </c>
      <c r="O394" s="1">
        <v>1.9870000000000001</v>
      </c>
      <c r="P394" s="15">
        <v>1.66E-2</v>
      </c>
      <c r="Q394" s="1">
        <v>0.56000000000000005</v>
      </c>
      <c r="R394" s="1">
        <v>0.74</v>
      </c>
      <c r="S394" s="1">
        <v>0.81</v>
      </c>
      <c r="T394" s="37">
        <v>0.70333333333333348</v>
      </c>
      <c r="U394" s="1">
        <v>0.15</v>
      </c>
      <c r="AB394" s="1">
        <v>1</v>
      </c>
      <c r="AC394" s="1">
        <f t="shared" si="61"/>
        <v>1.9870000000000001</v>
      </c>
      <c r="AD394" s="1">
        <f t="shared" si="62"/>
        <v>1.66E-2</v>
      </c>
      <c r="AE394" s="51">
        <f t="shared" si="63"/>
        <v>0.15</v>
      </c>
      <c r="AF394" s="1">
        <f t="shared" si="64"/>
        <v>119.6987951807229</v>
      </c>
      <c r="AG394" s="1">
        <f t="shared" si="65"/>
        <v>6.7136386512330143E-2</v>
      </c>
      <c r="AH394" s="1">
        <f t="shared" si="66"/>
        <v>0.10550000000000002</v>
      </c>
      <c r="AI394" s="51">
        <f t="shared" si="67"/>
        <v>0.13339999999999999</v>
      </c>
    </row>
    <row r="395" spans="1:35" x14ac:dyDescent="0.25">
      <c r="A395" t="s">
        <v>100</v>
      </c>
      <c r="B395" s="1" t="s">
        <v>69</v>
      </c>
      <c r="C395" s="12" t="s">
        <v>107</v>
      </c>
      <c r="D395" s="4" t="s">
        <v>66</v>
      </c>
      <c r="E395" s="22">
        <v>432</v>
      </c>
      <c r="F395" s="34" t="s">
        <v>20</v>
      </c>
      <c r="G395" s="1">
        <v>0</v>
      </c>
      <c r="J395" s="1">
        <v>1</v>
      </c>
      <c r="K395" s="1">
        <v>5</v>
      </c>
      <c r="L395" s="1">
        <v>7.2</v>
      </c>
      <c r="M395" t="s">
        <v>77</v>
      </c>
      <c r="N395" t="s">
        <v>76</v>
      </c>
      <c r="O395" s="16">
        <v>4.032</v>
      </c>
      <c r="P395" s="15">
        <v>3.85E-2</v>
      </c>
      <c r="Q395" s="1">
        <v>0.99</v>
      </c>
      <c r="R395" s="1">
        <v>1.17</v>
      </c>
      <c r="S395" s="1">
        <v>1.27</v>
      </c>
      <c r="T395" s="37">
        <v>1.1433333333333333</v>
      </c>
      <c r="U395" s="1">
        <v>0.24</v>
      </c>
      <c r="V395">
        <v>2</v>
      </c>
      <c r="W395">
        <v>0.52900000000000003</v>
      </c>
      <c r="X395">
        <v>9.2999999999999999E-2</v>
      </c>
      <c r="Y395">
        <v>5.69</v>
      </c>
      <c r="Z395">
        <v>0.622</v>
      </c>
      <c r="AB395" s="1">
        <v>1</v>
      </c>
      <c r="AC395" s="1">
        <f t="shared" si="61"/>
        <v>4.032</v>
      </c>
      <c r="AD395" s="1">
        <f t="shared" si="62"/>
        <v>3.85E-2</v>
      </c>
      <c r="AE395" s="51">
        <f t="shared" si="63"/>
        <v>0.24</v>
      </c>
      <c r="AF395" s="1">
        <f t="shared" si="64"/>
        <v>104.72727272727273</v>
      </c>
      <c r="AG395" s="1">
        <f t="shared" si="65"/>
        <v>4.9975198412698409E-2</v>
      </c>
      <c r="AH395" s="1">
        <f t="shared" si="66"/>
        <v>0.27439999999999998</v>
      </c>
      <c r="AI395" s="51">
        <f t="shared" si="67"/>
        <v>0.20149999999999998</v>
      </c>
    </row>
    <row r="396" spans="1:35" x14ac:dyDescent="0.25">
      <c r="A396" t="s">
        <v>100</v>
      </c>
      <c r="B396" s="1" t="s">
        <v>69</v>
      </c>
      <c r="C396" s="12" t="s">
        <v>107</v>
      </c>
      <c r="D396" s="4" t="s">
        <v>66</v>
      </c>
      <c r="E396" s="22">
        <v>433</v>
      </c>
      <c r="F396" s="34" t="s">
        <v>20</v>
      </c>
      <c r="G396" s="1">
        <v>1</v>
      </c>
      <c r="H396" s="1">
        <v>2</v>
      </c>
      <c r="K396" s="1">
        <v>9</v>
      </c>
      <c r="L396" s="1">
        <v>10.3</v>
      </c>
      <c r="M396" t="s">
        <v>77</v>
      </c>
      <c r="N396" t="s">
        <v>76</v>
      </c>
      <c r="O396" s="16">
        <v>9.4139999999999997</v>
      </c>
      <c r="P396" s="15">
        <v>9.2299999999999993E-2</v>
      </c>
      <c r="Q396" s="1">
        <v>0.61</v>
      </c>
      <c r="R396" s="1">
        <v>0.76</v>
      </c>
      <c r="S396" s="1">
        <v>0.64</v>
      </c>
      <c r="T396" s="37">
        <v>0.67</v>
      </c>
      <c r="U396" s="1">
        <v>0.66</v>
      </c>
      <c r="V396">
        <v>2</v>
      </c>
      <c r="W396">
        <v>0.33200000000000002</v>
      </c>
      <c r="X396">
        <v>7.5999999999999998E-2</v>
      </c>
      <c r="Y396">
        <v>4.37</v>
      </c>
      <c r="Z396">
        <v>0.40799999999999997</v>
      </c>
      <c r="AB396" s="1">
        <v>1</v>
      </c>
      <c r="AC396" s="1">
        <f t="shared" si="61"/>
        <v>9.4139999999999997</v>
      </c>
      <c r="AD396" s="1">
        <f t="shared" si="62"/>
        <v>9.2299999999999993E-2</v>
      </c>
      <c r="AE396" s="51">
        <f t="shared" si="63"/>
        <v>0.66</v>
      </c>
      <c r="AF396" s="1">
        <f t="shared" si="64"/>
        <v>101.9934994582882</v>
      </c>
      <c r="AG396" s="1">
        <f t="shared" si="65"/>
        <v>6.0303802846823892E-2</v>
      </c>
      <c r="AH396" s="1">
        <f t="shared" si="66"/>
        <v>0.44220000000000004</v>
      </c>
      <c r="AI396" s="51">
        <f t="shared" si="67"/>
        <v>0.56770000000000009</v>
      </c>
    </row>
    <row r="397" spans="1:35" x14ac:dyDescent="0.25">
      <c r="A397" t="s">
        <v>100</v>
      </c>
      <c r="B397" s="1" t="s">
        <v>69</v>
      </c>
      <c r="C397" s="12" t="s">
        <v>107</v>
      </c>
      <c r="D397" s="4" t="s">
        <v>66</v>
      </c>
      <c r="E397" s="22">
        <v>434</v>
      </c>
      <c r="F397" s="34" t="s">
        <v>20</v>
      </c>
      <c r="G397" s="1">
        <v>0</v>
      </c>
      <c r="K397" s="1">
        <v>6</v>
      </c>
      <c r="L397" s="1">
        <v>14.5</v>
      </c>
      <c r="M397" t="s">
        <v>77</v>
      </c>
      <c r="N397" t="s">
        <v>76</v>
      </c>
      <c r="O397" s="16">
        <v>11.734999999999999</v>
      </c>
      <c r="P397" s="15">
        <v>8.2100000000000006E-2</v>
      </c>
      <c r="Q397" s="1">
        <v>1.06</v>
      </c>
      <c r="R397" s="1">
        <v>1.1499999999999999</v>
      </c>
      <c r="S397" s="1">
        <v>1.25</v>
      </c>
      <c r="T397" s="37">
        <v>1.1533333333333333</v>
      </c>
      <c r="U397" s="1">
        <v>1.23</v>
      </c>
      <c r="V397">
        <v>2</v>
      </c>
      <c r="W397">
        <v>0.31</v>
      </c>
      <c r="X397">
        <v>5.2999999999999999E-2</v>
      </c>
      <c r="Y397">
        <v>7.7469999999999999</v>
      </c>
      <c r="Z397">
        <v>0.36299999999999999</v>
      </c>
      <c r="AB397" s="1">
        <v>1</v>
      </c>
      <c r="AC397" s="1">
        <f t="shared" si="61"/>
        <v>11.734999999999999</v>
      </c>
      <c r="AD397" s="1">
        <f t="shared" si="62"/>
        <v>8.2100000000000006E-2</v>
      </c>
      <c r="AE397" s="51">
        <f t="shared" si="63"/>
        <v>1.23</v>
      </c>
      <c r="AF397" s="1">
        <f t="shared" si="64"/>
        <v>142.93544457978075</v>
      </c>
      <c r="AG397" s="1">
        <f t="shared" si="65"/>
        <v>9.7818491691521084E-2</v>
      </c>
      <c r="AH397" s="1">
        <f t="shared" si="66"/>
        <v>1.4185999999999999</v>
      </c>
      <c r="AI397" s="51">
        <f t="shared" si="67"/>
        <v>1.1478999999999999</v>
      </c>
    </row>
    <row r="398" spans="1:35" x14ac:dyDescent="0.25">
      <c r="A398" t="s">
        <v>100</v>
      </c>
      <c r="B398" s="1" t="s">
        <v>69</v>
      </c>
      <c r="C398" s="12" t="s">
        <v>107</v>
      </c>
      <c r="D398" s="4" t="s">
        <v>66</v>
      </c>
      <c r="E398" s="22">
        <v>435</v>
      </c>
      <c r="F398" s="34" t="s">
        <v>92</v>
      </c>
      <c r="G398" s="1">
        <v>0</v>
      </c>
      <c r="K398" s="1">
        <v>6</v>
      </c>
      <c r="L398" s="1">
        <v>15.5</v>
      </c>
      <c r="M398" t="s">
        <v>77</v>
      </c>
      <c r="N398" t="s">
        <v>76</v>
      </c>
      <c r="O398" s="16">
        <v>5.53</v>
      </c>
      <c r="P398" s="15">
        <v>6.3899999999999998E-2</v>
      </c>
      <c r="Q398" s="1">
        <v>1.04</v>
      </c>
      <c r="R398" s="1">
        <v>0.97</v>
      </c>
      <c r="S398" s="1">
        <v>1.1100000000000001</v>
      </c>
      <c r="T398" s="37">
        <v>1.04</v>
      </c>
      <c r="U398" s="1">
        <v>0.51</v>
      </c>
      <c r="AB398" s="1">
        <v>1</v>
      </c>
      <c r="AC398" s="1">
        <f t="shared" si="61"/>
        <v>5.53</v>
      </c>
      <c r="AD398" s="1">
        <f t="shared" si="62"/>
        <v>6.3899999999999998E-2</v>
      </c>
      <c r="AE398" s="51">
        <f t="shared" si="63"/>
        <v>0.51</v>
      </c>
      <c r="AF398" s="1">
        <f t="shared" si="64"/>
        <v>86.541471048513301</v>
      </c>
      <c r="AG398" s="1">
        <f t="shared" si="65"/>
        <v>8.0669077757685351E-2</v>
      </c>
      <c r="AH398" s="1">
        <f t="shared" si="66"/>
        <v>0.53039999999999998</v>
      </c>
      <c r="AI398" s="51">
        <f t="shared" si="67"/>
        <v>0.4461</v>
      </c>
    </row>
    <row r="399" spans="1:35" x14ac:dyDescent="0.25">
      <c r="A399" t="s">
        <v>100</v>
      </c>
      <c r="B399" s="1" t="s">
        <v>69</v>
      </c>
      <c r="C399" s="12" t="s">
        <v>107</v>
      </c>
      <c r="D399" s="4" t="s">
        <v>66</v>
      </c>
      <c r="E399" s="22">
        <v>436</v>
      </c>
      <c r="F399" s="34" t="s">
        <v>92</v>
      </c>
      <c r="G399" s="1">
        <v>0</v>
      </c>
      <c r="K399" s="1">
        <v>10</v>
      </c>
      <c r="L399" s="1">
        <v>11.2</v>
      </c>
      <c r="M399" t="s">
        <v>77</v>
      </c>
      <c r="N399" t="s">
        <v>76</v>
      </c>
      <c r="O399" s="16">
        <v>5.1219999999999999</v>
      </c>
      <c r="P399" s="1">
        <v>0.15490000000000001</v>
      </c>
      <c r="Q399" s="1">
        <v>1.61</v>
      </c>
      <c r="R399" s="1">
        <v>1.94</v>
      </c>
      <c r="S399" s="1">
        <v>1.86</v>
      </c>
      <c r="T399" s="37">
        <v>1.8033333333333335</v>
      </c>
      <c r="U399" s="1">
        <v>0.76</v>
      </c>
      <c r="V399">
        <v>3</v>
      </c>
      <c r="W399">
        <v>0.27200000000000002</v>
      </c>
      <c r="X399">
        <v>6.4000000000000001E-2</v>
      </c>
      <c r="Y399">
        <v>5.1630000000000003</v>
      </c>
      <c r="Z399">
        <v>0.33600000000000002</v>
      </c>
      <c r="AB399" s="1">
        <v>1</v>
      </c>
      <c r="AC399" s="1">
        <f t="shared" si="61"/>
        <v>5.1219999999999999</v>
      </c>
      <c r="AD399" s="1">
        <f t="shared" si="62"/>
        <v>0.15490000000000001</v>
      </c>
      <c r="AE399" s="51">
        <f t="shared" si="63"/>
        <v>0.76</v>
      </c>
      <c r="AF399" s="1">
        <f t="shared" si="64"/>
        <v>33.066494512588761</v>
      </c>
      <c r="AG399" s="1">
        <f t="shared" si="65"/>
        <v>0.11813744631003514</v>
      </c>
      <c r="AH399" s="1">
        <f t="shared" si="66"/>
        <v>1.3705333333333334</v>
      </c>
      <c r="AI399" s="51">
        <f t="shared" si="67"/>
        <v>0.60509999999999997</v>
      </c>
    </row>
    <row r="400" spans="1:35" x14ac:dyDescent="0.25">
      <c r="A400" t="s">
        <v>100</v>
      </c>
      <c r="B400" s="1" t="s">
        <v>69</v>
      </c>
      <c r="C400" s="12" t="s">
        <v>107</v>
      </c>
      <c r="D400" s="4" t="s">
        <v>66</v>
      </c>
      <c r="E400" s="22">
        <v>437</v>
      </c>
      <c r="F400" s="34" t="s">
        <v>54</v>
      </c>
      <c r="G400" s="1">
        <v>1</v>
      </c>
      <c r="I400" s="1">
        <v>1</v>
      </c>
      <c r="J400" s="1">
        <v>2</v>
      </c>
      <c r="K400" s="1">
        <v>4</v>
      </c>
      <c r="L400" s="1">
        <v>12</v>
      </c>
      <c r="M400" t="s">
        <v>79</v>
      </c>
      <c r="N400" t="s">
        <v>74</v>
      </c>
      <c r="O400" s="16">
        <v>14.913</v>
      </c>
      <c r="P400" s="15">
        <v>0.5504</v>
      </c>
      <c r="Q400" s="1">
        <v>0.97</v>
      </c>
      <c r="R400" s="1">
        <v>1.1299999999999999</v>
      </c>
      <c r="S400" s="1">
        <v>1.17</v>
      </c>
      <c r="T400" s="37">
        <v>1.0899999999999999</v>
      </c>
      <c r="U400" s="1">
        <v>1.51</v>
      </c>
      <c r="V400">
        <v>2</v>
      </c>
      <c r="W400">
        <v>0.24099999999999999</v>
      </c>
      <c r="X400">
        <v>2.9000000000000001E-2</v>
      </c>
      <c r="Y400">
        <v>51.984999999999999</v>
      </c>
      <c r="Z400">
        <v>0.27100000000000002</v>
      </c>
      <c r="AB400" s="1">
        <v>1</v>
      </c>
      <c r="AC400" s="1">
        <f t="shared" si="61"/>
        <v>14.913</v>
      </c>
      <c r="AD400" s="1">
        <f t="shared" si="62"/>
        <v>0.5504</v>
      </c>
      <c r="AE400" s="51">
        <f t="shared" si="63"/>
        <v>1.51</v>
      </c>
      <c r="AF400" s="1">
        <f t="shared" si="64"/>
        <v>27.09484011627907</v>
      </c>
      <c r="AG400" s="1">
        <f t="shared" si="65"/>
        <v>6.4346543284382759E-2</v>
      </c>
      <c r="AH400" s="1">
        <f t="shared" si="66"/>
        <v>1.6458999999999997</v>
      </c>
      <c r="AI400" s="51">
        <f t="shared" si="67"/>
        <v>0.95960000000000001</v>
      </c>
    </row>
    <row r="401" spans="1:35" x14ac:dyDescent="0.25">
      <c r="A401" t="s">
        <v>100</v>
      </c>
      <c r="B401" s="1" t="s">
        <v>69</v>
      </c>
      <c r="C401" s="12" t="s">
        <v>107</v>
      </c>
      <c r="D401" s="4" t="s">
        <v>66</v>
      </c>
      <c r="E401" s="22">
        <v>438</v>
      </c>
      <c r="F401" s="34" t="s">
        <v>54</v>
      </c>
      <c r="G401" s="1">
        <v>0</v>
      </c>
      <c r="K401" s="1">
        <v>10</v>
      </c>
      <c r="L401" s="1">
        <v>11</v>
      </c>
      <c r="M401" t="s">
        <v>79</v>
      </c>
      <c r="N401" t="s">
        <v>74</v>
      </c>
      <c r="O401" s="16">
        <v>7.95</v>
      </c>
      <c r="P401" s="15">
        <v>6.6400000000000001E-2</v>
      </c>
      <c r="Q401" s="1">
        <v>0.55000000000000004</v>
      </c>
      <c r="R401" s="1">
        <v>0.76</v>
      </c>
      <c r="S401" s="1">
        <v>0.71</v>
      </c>
      <c r="T401" s="37">
        <v>0.67333333333333334</v>
      </c>
      <c r="U401" s="1">
        <v>0.54</v>
      </c>
      <c r="V401">
        <v>3</v>
      </c>
      <c r="W401">
        <v>0.46300000000000002</v>
      </c>
      <c r="X401">
        <v>5.5E-2</v>
      </c>
      <c r="Y401">
        <v>5.59</v>
      </c>
      <c r="Z401">
        <v>0.50900000000000001</v>
      </c>
      <c r="AB401" s="1">
        <v>1</v>
      </c>
      <c r="AC401" s="1">
        <f t="shared" si="61"/>
        <v>7.95</v>
      </c>
      <c r="AD401" s="1">
        <f t="shared" si="62"/>
        <v>6.6400000000000001E-2</v>
      </c>
      <c r="AE401" s="51">
        <f t="shared" si="63"/>
        <v>0.54</v>
      </c>
      <c r="AF401" s="1">
        <f t="shared" si="64"/>
        <v>119.72891566265061</v>
      </c>
      <c r="AG401" s="1">
        <f t="shared" si="65"/>
        <v>5.957232704402516E-2</v>
      </c>
      <c r="AH401" s="1">
        <f t="shared" si="66"/>
        <v>0.36360000000000003</v>
      </c>
      <c r="AI401" s="51">
        <f t="shared" si="67"/>
        <v>0.47360000000000002</v>
      </c>
    </row>
    <row r="402" spans="1:35" x14ac:dyDescent="0.25">
      <c r="A402" t="s">
        <v>100</v>
      </c>
      <c r="B402" s="1" t="s">
        <v>69</v>
      </c>
      <c r="C402" s="12" t="s">
        <v>107</v>
      </c>
      <c r="D402" s="4" t="s">
        <v>66</v>
      </c>
      <c r="E402" s="22">
        <v>439</v>
      </c>
      <c r="F402" s="34" t="s">
        <v>10</v>
      </c>
      <c r="G402" s="1">
        <v>1</v>
      </c>
      <c r="H402" s="1">
        <v>1</v>
      </c>
      <c r="I402" s="1">
        <v>3</v>
      </c>
      <c r="K402" s="1">
        <v>14</v>
      </c>
      <c r="L402" s="1">
        <v>29.5</v>
      </c>
      <c r="M402" t="s">
        <v>77</v>
      </c>
      <c r="N402" t="s">
        <v>76</v>
      </c>
      <c r="O402" s="17">
        <v>58.581000000000003</v>
      </c>
      <c r="P402" s="15">
        <v>0.998</v>
      </c>
      <c r="Q402" s="1">
        <v>1.39</v>
      </c>
      <c r="R402" s="1">
        <v>1.79</v>
      </c>
      <c r="S402" s="1">
        <v>2.13</v>
      </c>
      <c r="T402" s="37">
        <v>1.7699999999999998</v>
      </c>
      <c r="U402" s="1">
        <v>8.93</v>
      </c>
      <c r="V402">
        <v>2</v>
      </c>
      <c r="W402">
        <v>0.26100000000000001</v>
      </c>
      <c r="X402">
        <v>3.1E-2</v>
      </c>
      <c r="Y402">
        <v>8.9909999999999997</v>
      </c>
      <c r="Z402">
        <v>0.29199999999999998</v>
      </c>
      <c r="AB402" s="1">
        <v>1</v>
      </c>
      <c r="AC402" s="1">
        <f t="shared" si="61"/>
        <v>58.581000000000003</v>
      </c>
      <c r="AD402" s="1">
        <f t="shared" si="62"/>
        <v>0.998</v>
      </c>
      <c r="AE402" s="51">
        <f t="shared" si="63"/>
        <v>8.93</v>
      </c>
      <c r="AF402" s="1">
        <f t="shared" si="64"/>
        <v>58.698396793587179</v>
      </c>
      <c r="AG402" s="1">
        <f t="shared" si="65"/>
        <v>0.13540226353254467</v>
      </c>
      <c r="AH402" s="1">
        <f t="shared" si="66"/>
        <v>15.806099999999997</v>
      </c>
      <c r="AI402" s="51">
        <f t="shared" si="67"/>
        <v>7.9319999999999995</v>
      </c>
    </row>
    <row r="403" spans="1:35" x14ac:dyDescent="0.25">
      <c r="A403" t="s">
        <v>100</v>
      </c>
      <c r="B403" s="1" t="s">
        <v>69</v>
      </c>
      <c r="C403" s="12" t="s">
        <v>107</v>
      </c>
      <c r="D403" s="4" t="s">
        <v>66</v>
      </c>
      <c r="E403" s="22">
        <v>440</v>
      </c>
      <c r="F403" s="34" t="s">
        <v>10</v>
      </c>
      <c r="G403" s="1">
        <v>1</v>
      </c>
      <c r="H403" s="1">
        <v>2</v>
      </c>
      <c r="I403" s="1">
        <v>7</v>
      </c>
      <c r="K403" s="1">
        <v>6</v>
      </c>
      <c r="L403" s="1">
        <v>22.6</v>
      </c>
      <c r="M403" t="s">
        <v>77</v>
      </c>
      <c r="N403" t="s">
        <v>76</v>
      </c>
      <c r="O403" s="17">
        <v>35.186999999999998</v>
      </c>
      <c r="P403" s="15">
        <v>0.44819999999999999</v>
      </c>
      <c r="Q403" s="1">
        <v>1.35</v>
      </c>
      <c r="R403" s="1">
        <v>1.62</v>
      </c>
      <c r="S403" s="1">
        <v>1.64</v>
      </c>
      <c r="T403" s="37">
        <v>1.5366666666666668</v>
      </c>
      <c r="U403" s="1">
        <v>4.74</v>
      </c>
      <c r="V403">
        <v>2</v>
      </c>
      <c r="W403">
        <v>0.22800000000000001</v>
      </c>
      <c r="X403">
        <v>0.19700000000000001</v>
      </c>
      <c r="Y403">
        <v>1.2569999999999999</v>
      </c>
      <c r="Z403">
        <v>0.42399999999999999</v>
      </c>
      <c r="AB403" s="1">
        <v>1</v>
      </c>
      <c r="AC403" s="1">
        <f t="shared" si="61"/>
        <v>35.186999999999998</v>
      </c>
      <c r="AD403" s="1">
        <f t="shared" si="62"/>
        <v>0.44819999999999999</v>
      </c>
      <c r="AE403" s="51">
        <f t="shared" si="63"/>
        <v>4.74</v>
      </c>
      <c r="AF403" s="1">
        <f t="shared" si="64"/>
        <v>78.507362784471212</v>
      </c>
      <c r="AG403" s="1">
        <f t="shared" si="65"/>
        <v>0.12197118253900589</v>
      </c>
      <c r="AH403" s="1">
        <f t="shared" si="66"/>
        <v>7.2838000000000012</v>
      </c>
      <c r="AI403" s="51">
        <f t="shared" si="67"/>
        <v>4.2918000000000003</v>
      </c>
    </row>
    <row r="404" spans="1:35" x14ac:dyDescent="0.25">
      <c r="A404" t="s">
        <v>101</v>
      </c>
      <c r="B404" s="1" t="s">
        <v>69</v>
      </c>
      <c r="C404" s="13" t="s">
        <v>104</v>
      </c>
      <c r="D404" s="20" t="s">
        <v>7</v>
      </c>
      <c r="E404" s="28">
        <v>441</v>
      </c>
      <c r="F404" s="34" t="s">
        <v>10</v>
      </c>
      <c r="G404" s="13">
        <v>0</v>
      </c>
      <c r="H404" s="13"/>
      <c r="I404" s="13"/>
      <c r="J404" s="13"/>
      <c r="K404" s="13">
        <v>5</v>
      </c>
      <c r="L404" s="13">
        <v>32.5</v>
      </c>
      <c r="M404" t="s">
        <v>77</v>
      </c>
      <c r="N404" t="s">
        <v>76</v>
      </c>
      <c r="O404" s="17">
        <v>59.170999999999999</v>
      </c>
      <c r="P404" s="15">
        <v>0.76449999999999996</v>
      </c>
      <c r="Q404" s="1">
        <v>1.25</v>
      </c>
      <c r="R404" s="1">
        <v>1.63</v>
      </c>
      <c r="S404" s="1">
        <v>1.77</v>
      </c>
      <c r="T404" s="37">
        <v>1.55</v>
      </c>
      <c r="U404" s="1">
        <v>8.36</v>
      </c>
      <c r="V404">
        <v>2</v>
      </c>
      <c r="W404">
        <v>0.42799999999999999</v>
      </c>
      <c r="X404">
        <v>9.7000000000000003E-2</v>
      </c>
      <c r="Y404">
        <v>7.1379999999999999</v>
      </c>
      <c r="Z404">
        <v>0.52600000000000002</v>
      </c>
      <c r="AB404" s="1">
        <v>1</v>
      </c>
      <c r="AC404" s="1">
        <f t="shared" si="61"/>
        <v>59.170999999999999</v>
      </c>
      <c r="AD404" s="1">
        <f t="shared" si="62"/>
        <v>0.76449999999999996</v>
      </c>
      <c r="AE404" s="51">
        <f t="shared" si="63"/>
        <v>8.36</v>
      </c>
      <c r="AF404" s="1">
        <f t="shared" si="64"/>
        <v>77.398299542184432</v>
      </c>
      <c r="AG404" s="1">
        <f t="shared" si="65"/>
        <v>0.12836524648898953</v>
      </c>
      <c r="AH404" s="1">
        <f t="shared" si="66"/>
        <v>12.958</v>
      </c>
      <c r="AI404" s="51">
        <f t="shared" si="67"/>
        <v>7.5954999999999995</v>
      </c>
    </row>
    <row r="405" spans="1:35" x14ac:dyDescent="0.25">
      <c r="A405" t="s">
        <v>101</v>
      </c>
      <c r="B405" s="1" t="s">
        <v>69</v>
      </c>
      <c r="C405" s="13" t="s">
        <v>104</v>
      </c>
      <c r="D405" s="20" t="s">
        <v>7</v>
      </c>
      <c r="E405" s="22">
        <v>442</v>
      </c>
      <c r="F405" s="34" t="s">
        <v>6</v>
      </c>
      <c r="G405" s="1">
        <v>0</v>
      </c>
      <c r="K405" s="1">
        <v>17</v>
      </c>
      <c r="L405" s="1">
        <v>4</v>
      </c>
      <c r="M405" t="s">
        <v>77</v>
      </c>
      <c r="N405" t="s">
        <v>76</v>
      </c>
      <c r="O405" s="16">
        <v>0.85499999999999998</v>
      </c>
      <c r="P405" s="15">
        <v>6.4999999999999997E-3</v>
      </c>
      <c r="Q405" s="1">
        <v>0.53</v>
      </c>
      <c r="R405" s="1">
        <v>0.8</v>
      </c>
      <c r="S405" s="1">
        <v>0.9</v>
      </c>
      <c r="T405" s="37">
        <v>0.74333333333333329</v>
      </c>
      <c r="U405" s="1">
        <v>0.06</v>
      </c>
      <c r="V405">
        <v>3</v>
      </c>
      <c r="W405">
        <v>0.44</v>
      </c>
      <c r="X405">
        <v>7.2999999999999995E-2</v>
      </c>
      <c r="Y405">
        <v>8.5649999999999995</v>
      </c>
      <c r="Z405">
        <v>0.51200000000000001</v>
      </c>
      <c r="AB405" s="1">
        <v>1</v>
      </c>
      <c r="AC405" s="1">
        <f t="shared" si="61"/>
        <v>0.85499999999999998</v>
      </c>
      <c r="AD405" s="1">
        <f t="shared" si="62"/>
        <v>6.4999999999999997E-3</v>
      </c>
      <c r="AE405" s="51">
        <f t="shared" si="63"/>
        <v>0.06</v>
      </c>
      <c r="AF405" s="1">
        <f t="shared" si="64"/>
        <v>131.53846153846155</v>
      </c>
      <c r="AG405" s="1">
        <f t="shared" si="65"/>
        <v>6.2573099415204683E-2</v>
      </c>
      <c r="AH405" s="1">
        <f t="shared" si="66"/>
        <v>4.4599999999999994E-2</v>
      </c>
      <c r="AI405" s="51">
        <f t="shared" si="67"/>
        <v>5.3499999999999999E-2</v>
      </c>
    </row>
    <row r="406" spans="1:35" x14ac:dyDescent="0.25">
      <c r="A406" t="s">
        <v>101</v>
      </c>
      <c r="B406" s="1" t="s">
        <v>69</v>
      </c>
      <c r="C406" s="13" t="s">
        <v>104</v>
      </c>
      <c r="D406" s="20" t="s">
        <v>7</v>
      </c>
      <c r="E406" s="22">
        <v>443</v>
      </c>
      <c r="F406" s="34" t="s">
        <v>6</v>
      </c>
      <c r="G406" s="1">
        <v>0</v>
      </c>
      <c r="K406" s="1">
        <v>8</v>
      </c>
      <c r="L406" s="1">
        <v>5</v>
      </c>
      <c r="M406" t="s">
        <v>77</v>
      </c>
      <c r="N406" t="s">
        <v>76</v>
      </c>
      <c r="O406" s="16">
        <v>1.099</v>
      </c>
      <c r="P406" s="15">
        <v>1.0200000000000001E-2</v>
      </c>
      <c r="Q406" s="1">
        <v>0.6</v>
      </c>
      <c r="R406" s="1">
        <v>0.83</v>
      </c>
      <c r="S406" s="1">
        <v>1.2</v>
      </c>
      <c r="T406" s="37">
        <v>0.87666666666666659</v>
      </c>
      <c r="U406" s="1">
        <v>7.0000000000000007E-2</v>
      </c>
      <c r="V406">
        <v>2</v>
      </c>
      <c r="W406">
        <v>0.33700000000000002</v>
      </c>
      <c r="X406">
        <v>0.12</v>
      </c>
      <c r="Y406">
        <v>2.8450000000000002</v>
      </c>
      <c r="Z406">
        <v>0.45600000000000002</v>
      </c>
      <c r="AB406" s="1">
        <v>1</v>
      </c>
      <c r="AC406" s="1">
        <f t="shared" si="61"/>
        <v>1.099</v>
      </c>
      <c r="AD406" s="1">
        <f t="shared" si="62"/>
        <v>1.0200000000000001E-2</v>
      </c>
      <c r="AE406" s="51">
        <f t="shared" si="63"/>
        <v>7.0000000000000007E-2</v>
      </c>
      <c r="AF406" s="1">
        <f t="shared" si="64"/>
        <v>107.74509803921568</v>
      </c>
      <c r="AG406" s="1">
        <f t="shared" si="65"/>
        <v>5.4413102820746143E-2</v>
      </c>
      <c r="AH406" s="1">
        <f t="shared" si="66"/>
        <v>6.1366666666666667E-2</v>
      </c>
      <c r="AI406" s="51">
        <f t="shared" si="67"/>
        <v>5.9800000000000006E-2</v>
      </c>
    </row>
    <row r="407" spans="1:35" x14ac:dyDescent="0.25">
      <c r="A407" t="s">
        <v>101</v>
      </c>
      <c r="B407" s="1" t="s">
        <v>69</v>
      </c>
      <c r="C407" s="13" t="s">
        <v>104</v>
      </c>
      <c r="D407" s="20" t="s">
        <v>7</v>
      </c>
      <c r="E407" s="22">
        <v>444</v>
      </c>
      <c r="F407" s="34" t="s">
        <v>6</v>
      </c>
      <c r="G407" s="1">
        <v>0</v>
      </c>
      <c r="K407" s="1">
        <v>18</v>
      </c>
      <c r="L407" s="1">
        <v>7</v>
      </c>
      <c r="M407" t="s">
        <v>77</v>
      </c>
      <c r="N407" t="s">
        <v>76</v>
      </c>
      <c r="O407" s="16">
        <v>1.89</v>
      </c>
      <c r="P407" s="15">
        <v>1.84E-2</v>
      </c>
      <c r="Q407" s="1">
        <v>0.45</v>
      </c>
      <c r="R407" s="1">
        <v>0.62</v>
      </c>
      <c r="S407" s="1">
        <v>0.68</v>
      </c>
      <c r="T407" s="37">
        <v>0.58333333333333337</v>
      </c>
      <c r="U407" s="1">
        <v>0.12</v>
      </c>
      <c r="V407">
        <v>3</v>
      </c>
      <c r="W407">
        <v>0.53700000000000003</v>
      </c>
      <c r="X407">
        <v>3.9E-2</v>
      </c>
      <c r="Y407">
        <v>4.7240000000000002</v>
      </c>
      <c r="Z407">
        <v>0.54600000000000004</v>
      </c>
      <c r="AB407" s="1">
        <v>1</v>
      </c>
      <c r="AC407" s="1">
        <f t="shared" si="61"/>
        <v>1.89</v>
      </c>
      <c r="AD407" s="1">
        <f t="shared" si="62"/>
        <v>1.84E-2</v>
      </c>
      <c r="AE407" s="51">
        <f t="shared" si="63"/>
        <v>0.12</v>
      </c>
      <c r="AF407" s="1">
        <f t="shared" si="64"/>
        <v>102.71739130434783</v>
      </c>
      <c r="AG407" s="1">
        <f t="shared" si="65"/>
        <v>5.3756613756613759E-2</v>
      </c>
      <c r="AH407" s="1">
        <f t="shared" si="66"/>
        <v>7.0000000000000007E-2</v>
      </c>
      <c r="AI407" s="51">
        <f t="shared" si="67"/>
        <v>0.1016</v>
      </c>
    </row>
    <row r="408" spans="1:35" x14ac:dyDescent="0.25">
      <c r="A408" t="s">
        <v>101</v>
      </c>
      <c r="B408" s="1" t="s">
        <v>69</v>
      </c>
      <c r="C408" s="13" t="s">
        <v>104</v>
      </c>
      <c r="D408" s="4" t="s">
        <v>67</v>
      </c>
      <c r="E408" s="22">
        <v>445</v>
      </c>
      <c r="F408" s="34" t="s">
        <v>50</v>
      </c>
      <c r="G408" s="1">
        <v>0</v>
      </c>
      <c r="K408" s="1">
        <v>5</v>
      </c>
      <c r="L408" s="1">
        <v>12.2</v>
      </c>
      <c r="M408" t="s">
        <v>79</v>
      </c>
      <c r="N408" t="s">
        <v>76</v>
      </c>
      <c r="O408" s="16">
        <v>5.9729999999999999</v>
      </c>
      <c r="P408" s="1">
        <v>4.7100000000000003E-2</v>
      </c>
      <c r="Q408" s="1">
        <v>0.19</v>
      </c>
      <c r="R408" s="1">
        <v>0.23</v>
      </c>
      <c r="S408" s="1">
        <v>0.24</v>
      </c>
      <c r="T408" s="37">
        <v>0.22</v>
      </c>
      <c r="U408" s="1">
        <v>0.18</v>
      </c>
      <c r="AB408" s="1">
        <v>1</v>
      </c>
      <c r="AC408" s="1">
        <f t="shared" si="61"/>
        <v>5.9729999999999999</v>
      </c>
      <c r="AD408" s="1">
        <f t="shared" si="62"/>
        <v>4.7100000000000003E-2</v>
      </c>
      <c r="AE408" s="51">
        <f t="shared" si="63"/>
        <v>0.18</v>
      </c>
      <c r="AF408" s="1">
        <f t="shared" si="64"/>
        <v>126.81528662420381</v>
      </c>
      <c r="AG408" s="1">
        <f t="shared" si="65"/>
        <v>2.2250125565042692E-2</v>
      </c>
      <c r="AH408" s="1">
        <f t="shared" si="66"/>
        <v>3.9599999999999996E-2</v>
      </c>
      <c r="AI408" s="51">
        <f t="shared" si="67"/>
        <v>0.13289999999999999</v>
      </c>
    </row>
    <row r="409" spans="1:35" x14ac:dyDescent="0.25">
      <c r="A409" t="s">
        <v>101</v>
      </c>
      <c r="B409" s="1" t="s">
        <v>69</v>
      </c>
      <c r="C409" s="13" t="s">
        <v>104</v>
      </c>
      <c r="D409" s="4" t="s">
        <v>67</v>
      </c>
      <c r="E409" s="22">
        <v>446</v>
      </c>
      <c r="F409" s="34" t="s">
        <v>50</v>
      </c>
      <c r="G409" s="1">
        <v>0</v>
      </c>
      <c r="K409" s="1">
        <v>3</v>
      </c>
      <c r="L409" s="1">
        <v>8</v>
      </c>
      <c r="M409" t="s">
        <v>79</v>
      </c>
      <c r="N409" t="s">
        <v>76</v>
      </c>
      <c r="O409" s="16">
        <v>4.6289999999999996</v>
      </c>
      <c r="P409" s="1">
        <v>2.2700000000000001E-2</v>
      </c>
      <c r="Q409" s="1">
        <v>0.17</v>
      </c>
      <c r="R409" s="1">
        <v>0.16</v>
      </c>
      <c r="S409" s="1">
        <v>0.2</v>
      </c>
      <c r="T409" s="37">
        <v>0.17666666666666667</v>
      </c>
      <c r="U409" s="1">
        <v>0.1</v>
      </c>
      <c r="V409">
        <v>3</v>
      </c>
      <c r="W409">
        <v>1.6919999999999999</v>
      </c>
      <c r="X409">
        <v>0.46899999999999997</v>
      </c>
      <c r="Y409">
        <v>3.6379999999999999</v>
      </c>
      <c r="Z409">
        <v>2.161</v>
      </c>
      <c r="AB409" s="1">
        <v>1</v>
      </c>
      <c r="AC409" s="1">
        <f t="shared" si="61"/>
        <v>4.6289999999999996</v>
      </c>
      <c r="AD409" s="1">
        <f t="shared" si="62"/>
        <v>2.2700000000000001E-2</v>
      </c>
      <c r="AE409" s="51">
        <f t="shared" si="63"/>
        <v>0.1</v>
      </c>
      <c r="AF409" s="1">
        <f t="shared" si="64"/>
        <v>203.92070484581495</v>
      </c>
      <c r="AG409" s="1">
        <f t="shared" si="65"/>
        <v>1.6699071073666021E-2</v>
      </c>
      <c r="AH409" s="1">
        <f t="shared" si="66"/>
        <v>1.7666666666666667E-2</v>
      </c>
      <c r="AI409" s="51">
        <f t="shared" si="67"/>
        <v>7.7300000000000008E-2</v>
      </c>
    </row>
    <row r="410" spans="1:35" x14ac:dyDescent="0.25">
      <c r="A410" t="s">
        <v>101</v>
      </c>
      <c r="B410" s="1" t="s">
        <v>69</v>
      </c>
      <c r="C410" s="13" t="s">
        <v>104</v>
      </c>
      <c r="D410" s="4" t="s">
        <v>67</v>
      </c>
      <c r="E410" s="22">
        <v>447</v>
      </c>
      <c r="F410" s="34" t="s">
        <v>12</v>
      </c>
      <c r="G410" s="1">
        <v>0</v>
      </c>
      <c r="K410" s="1">
        <v>2</v>
      </c>
      <c r="L410" s="1">
        <v>8</v>
      </c>
      <c r="M410" t="s">
        <v>73</v>
      </c>
      <c r="N410" t="s">
        <v>74</v>
      </c>
      <c r="O410" s="1">
        <v>0.88800000000000001</v>
      </c>
      <c r="P410" s="15">
        <v>1.1599999999999999E-2</v>
      </c>
      <c r="Q410" s="1">
        <v>0.85</v>
      </c>
      <c r="R410" s="1">
        <v>1.1100000000000001</v>
      </c>
      <c r="S410" s="1">
        <v>1.03</v>
      </c>
      <c r="T410" s="37">
        <v>0.9966666666666667</v>
      </c>
      <c r="U410" s="1">
        <v>7.0000000000000007E-2</v>
      </c>
      <c r="V410">
        <v>2</v>
      </c>
      <c r="W410">
        <v>0.27</v>
      </c>
      <c r="X410">
        <v>8.4000000000000005E-2</v>
      </c>
      <c r="Y410">
        <v>3.38</v>
      </c>
      <c r="Z410">
        <v>0.35399999999999998</v>
      </c>
      <c r="AB410" s="1">
        <v>1</v>
      </c>
      <c r="AC410" s="1">
        <f t="shared" si="61"/>
        <v>0.88800000000000001</v>
      </c>
      <c r="AD410" s="1">
        <f t="shared" si="62"/>
        <v>1.1599999999999999E-2</v>
      </c>
      <c r="AE410" s="51">
        <f t="shared" si="63"/>
        <v>7.0000000000000007E-2</v>
      </c>
      <c r="AF410" s="1">
        <f t="shared" si="64"/>
        <v>76.551724137931046</v>
      </c>
      <c r="AG410" s="1">
        <f t="shared" si="65"/>
        <v>6.5765765765765774E-2</v>
      </c>
      <c r="AH410" s="1">
        <f t="shared" si="66"/>
        <v>6.9766666666666671E-2</v>
      </c>
      <c r="AI410" s="51">
        <f t="shared" si="67"/>
        <v>5.8400000000000007E-2</v>
      </c>
    </row>
    <row r="411" spans="1:35" x14ac:dyDescent="0.25">
      <c r="A411" t="s">
        <v>101</v>
      </c>
      <c r="B411" s="1" t="s">
        <v>69</v>
      </c>
      <c r="C411" s="13" t="s">
        <v>104</v>
      </c>
      <c r="D411" s="4" t="s">
        <v>66</v>
      </c>
      <c r="E411" s="22">
        <v>449</v>
      </c>
      <c r="F411" s="34" t="s">
        <v>89</v>
      </c>
      <c r="G411" s="1">
        <v>0</v>
      </c>
      <c r="K411" s="1">
        <v>11</v>
      </c>
      <c r="L411" s="1">
        <v>33</v>
      </c>
      <c r="O411" s="1">
        <v>5.1749999999999998</v>
      </c>
      <c r="P411" s="1">
        <v>6.3500000000000001E-2</v>
      </c>
      <c r="Q411" s="1">
        <v>0.64</v>
      </c>
      <c r="R411" s="1">
        <v>0.89</v>
      </c>
      <c r="S411" s="1">
        <v>0.96</v>
      </c>
      <c r="T411" s="37">
        <v>0.83000000000000007</v>
      </c>
      <c r="U411" s="1">
        <v>0.42</v>
      </c>
      <c r="V411">
        <v>3</v>
      </c>
      <c r="W411">
        <v>0.80200000000000005</v>
      </c>
      <c r="X411">
        <v>0.245</v>
      </c>
      <c r="Y411">
        <v>3.3460000000000001</v>
      </c>
      <c r="Z411">
        <v>1.046</v>
      </c>
      <c r="AB411" s="1">
        <v>1</v>
      </c>
      <c r="AC411" s="1">
        <f t="shared" si="61"/>
        <v>5.1749999999999998</v>
      </c>
      <c r="AD411" s="1">
        <f t="shared" si="62"/>
        <v>6.3500000000000001E-2</v>
      </c>
      <c r="AE411" s="51">
        <f t="shared" si="63"/>
        <v>0.42</v>
      </c>
      <c r="AF411" s="1">
        <f t="shared" si="64"/>
        <v>81.496062992125985</v>
      </c>
      <c r="AG411" s="1">
        <f t="shared" si="65"/>
        <v>6.8888888888888888E-2</v>
      </c>
      <c r="AH411" s="1">
        <f t="shared" si="66"/>
        <v>0.34860000000000002</v>
      </c>
      <c r="AI411" s="51">
        <f t="shared" si="67"/>
        <v>0.35649999999999998</v>
      </c>
    </row>
    <row r="412" spans="1:35" x14ac:dyDescent="0.25">
      <c r="A412" t="s">
        <v>101</v>
      </c>
      <c r="B412" s="1" t="s">
        <v>69</v>
      </c>
      <c r="C412" s="13" t="s">
        <v>104</v>
      </c>
      <c r="D412" s="4" t="s">
        <v>66</v>
      </c>
      <c r="E412" s="22">
        <v>450</v>
      </c>
      <c r="F412" s="34" t="s">
        <v>10</v>
      </c>
      <c r="G412" s="1">
        <v>0</v>
      </c>
      <c r="K412" s="1">
        <v>11</v>
      </c>
      <c r="L412" s="1">
        <v>30</v>
      </c>
      <c r="M412" t="s">
        <v>77</v>
      </c>
      <c r="N412" t="s">
        <v>76</v>
      </c>
      <c r="O412" s="1">
        <v>47.960999999999999</v>
      </c>
      <c r="P412" s="1">
        <v>0.75870000000000004</v>
      </c>
      <c r="Q412" s="1">
        <v>1.64</v>
      </c>
      <c r="R412" s="1">
        <v>1.98</v>
      </c>
      <c r="S412" s="1">
        <v>2.15</v>
      </c>
      <c r="T412" s="37">
        <v>1.9233333333333331</v>
      </c>
      <c r="U412" s="1">
        <v>8.3000000000000007</v>
      </c>
      <c r="V412">
        <v>2</v>
      </c>
      <c r="W412">
        <v>0.34200000000000003</v>
      </c>
      <c r="X412">
        <v>0.06</v>
      </c>
      <c r="Y412">
        <v>7.649</v>
      </c>
      <c r="Z412">
        <v>0.40200000000000002</v>
      </c>
      <c r="AB412" s="1">
        <v>1</v>
      </c>
      <c r="AC412" s="1">
        <f t="shared" si="61"/>
        <v>47.960999999999999</v>
      </c>
      <c r="AD412" s="1">
        <f t="shared" si="62"/>
        <v>0.75870000000000004</v>
      </c>
      <c r="AE412" s="51">
        <f t="shared" si="63"/>
        <v>8.3000000000000007</v>
      </c>
      <c r="AF412" s="1">
        <f t="shared" si="64"/>
        <v>63.214709371292997</v>
      </c>
      <c r="AG412" s="1">
        <f t="shared" si="65"/>
        <v>0.15723817268197079</v>
      </c>
      <c r="AH412" s="1">
        <f t="shared" si="66"/>
        <v>15.963666666666667</v>
      </c>
      <c r="AI412" s="51">
        <f t="shared" si="67"/>
        <v>7.5413000000000006</v>
      </c>
    </row>
    <row r="413" spans="1:35" x14ac:dyDescent="0.25">
      <c r="A413" t="s">
        <v>101</v>
      </c>
      <c r="B413" s="1" t="s">
        <v>69</v>
      </c>
      <c r="C413" s="1" t="s">
        <v>108</v>
      </c>
      <c r="D413" s="4" t="s">
        <v>7</v>
      </c>
      <c r="E413" s="22">
        <v>451</v>
      </c>
      <c r="F413" s="34" t="s">
        <v>19</v>
      </c>
      <c r="G413" s="1">
        <v>0</v>
      </c>
      <c r="K413" s="1">
        <v>20</v>
      </c>
      <c r="L413" s="1">
        <v>11.3</v>
      </c>
      <c r="M413" t="s">
        <v>77</v>
      </c>
      <c r="N413" t="s">
        <v>80</v>
      </c>
      <c r="O413" s="1">
        <v>3.0449999999999999</v>
      </c>
      <c r="P413" s="1">
        <v>2.3099999999999999E-2</v>
      </c>
      <c r="Q413" s="1">
        <v>0.45</v>
      </c>
      <c r="R413" s="1">
        <v>0.59</v>
      </c>
      <c r="S413" s="1">
        <v>0.74</v>
      </c>
      <c r="T413" s="37">
        <v>0.59333333333333338</v>
      </c>
      <c r="U413" s="1">
        <v>0.16</v>
      </c>
      <c r="V413">
        <v>3</v>
      </c>
      <c r="W413">
        <v>0.47199999999999998</v>
      </c>
      <c r="X413">
        <v>0</v>
      </c>
      <c r="Y413">
        <v>0</v>
      </c>
      <c r="Z413">
        <v>0.42899999999999999</v>
      </c>
      <c r="AB413" s="1">
        <v>1</v>
      </c>
      <c r="AC413" s="1">
        <f t="shared" si="61"/>
        <v>3.0449999999999999</v>
      </c>
      <c r="AD413" s="1">
        <f t="shared" si="62"/>
        <v>2.3099999999999999E-2</v>
      </c>
      <c r="AE413" s="51">
        <f t="shared" si="63"/>
        <v>0.16</v>
      </c>
      <c r="AF413" s="1">
        <f t="shared" si="64"/>
        <v>131.81818181818181</v>
      </c>
      <c r="AG413" s="1">
        <f t="shared" si="65"/>
        <v>4.4958949096880127E-2</v>
      </c>
      <c r="AH413" s="1">
        <f t="shared" si="66"/>
        <v>9.4933333333333342E-2</v>
      </c>
      <c r="AI413" s="51">
        <f t="shared" si="67"/>
        <v>0.13689999999999999</v>
      </c>
    </row>
    <row r="414" spans="1:35" x14ac:dyDescent="0.25">
      <c r="A414" t="s">
        <v>101</v>
      </c>
      <c r="B414" s="1" t="s">
        <v>69</v>
      </c>
      <c r="C414" s="1" t="s">
        <v>108</v>
      </c>
      <c r="D414" s="4" t="s">
        <v>9</v>
      </c>
      <c r="E414" s="22">
        <v>452</v>
      </c>
      <c r="F414" s="34" t="s">
        <v>19</v>
      </c>
      <c r="G414" s="1">
        <v>0</v>
      </c>
      <c r="K414" s="1">
        <v>6</v>
      </c>
      <c r="L414" s="1">
        <v>10.5</v>
      </c>
      <c r="M414" t="s">
        <v>77</v>
      </c>
      <c r="N414" t="s">
        <v>80</v>
      </c>
      <c r="O414" s="1">
        <v>3.806</v>
      </c>
      <c r="P414" s="1">
        <v>2.5000000000000001E-2</v>
      </c>
      <c r="Q414" s="1">
        <v>0.4</v>
      </c>
      <c r="R414" s="1">
        <v>0.55000000000000004</v>
      </c>
      <c r="S414" s="1">
        <v>0.57999999999999996</v>
      </c>
      <c r="T414" s="37">
        <v>0.51</v>
      </c>
      <c r="U414" s="1">
        <v>0.18</v>
      </c>
      <c r="AB414" s="1">
        <v>1</v>
      </c>
      <c r="AC414" s="1">
        <f t="shared" si="61"/>
        <v>3.806</v>
      </c>
      <c r="AD414" s="1">
        <f t="shared" si="62"/>
        <v>2.5000000000000001E-2</v>
      </c>
      <c r="AE414" s="51">
        <f t="shared" si="63"/>
        <v>0.18</v>
      </c>
      <c r="AF414" s="1">
        <f t="shared" si="64"/>
        <v>152.23999999999998</v>
      </c>
      <c r="AG414" s="1">
        <f t="shared" si="65"/>
        <v>4.0725170782974253E-2</v>
      </c>
      <c r="AH414" s="1">
        <f t="shared" si="66"/>
        <v>9.1799999999999993E-2</v>
      </c>
      <c r="AI414" s="51">
        <f t="shared" si="67"/>
        <v>0.155</v>
      </c>
    </row>
    <row r="415" spans="1:35" x14ac:dyDescent="0.25">
      <c r="A415" t="s">
        <v>101</v>
      </c>
      <c r="B415" s="1" t="s">
        <v>69</v>
      </c>
      <c r="C415" s="1" t="s">
        <v>108</v>
      </c>
      <c r="D415" s="4" t="s">
        <v>9</v>
      </c>
      <c r="E415" s="22">
        <v>453</v>
      </c>
      <c r="F415" s="34" t="s">
        <v>20</v>
      </c>
      <c r="G415" s="1">
        <v>0</v>
      </c>
      <c r="K415" s="1">
        <v>8</v>
      </c>
      <c r="L415" s="1">
        <v>12.3</v>
      </c>
      <c r="M415" t="s">
        <v>77</v>
      </c>
      <c r="N415" t="s">
        <v>76</v>
      </c>
      <c r="O415" s="1">
        <v>11.035</v>
      </c>
      <c r="P415" s="1">
        <v>9.4100000000000003E-2</v>
      </c>
      <c r="Q415" s="1">
        <v>0.56999999999999995</v>
      </c>
      <c r="R415" s="1">
        <v>0.72</v>
      </c>
      <c r="S415" s="1">
        <v>0.72</v>
      </c>
      <c r="T415" s="37">
        <v>0.66999999999999993</v>
      </c>
      <c r="U415" s="1">
        <v>0.71</v>
      </c>
      <c r="V415">
        <v>3</v>
      </c>
      <c r="W415">
        <v>0.59099999999999997</v>
      </c>
      <c r="X415">
        <v>5.5E-2</v>
      </c>
      <c r="Y415">
        <v>9.4019999999999992</v>
      </c>
      <c r="Z415">
        <v>0.64200000000000002</v>
      </c>
      <c r="AB415" s="1">
        <v>1</v>
      </c>
      <c r="AC415" s="1">
        <f t="shared" si="61"/>
        <v>11.035</v>
      </c>
      <c r="AD415" s="1">
        <f t="shared" si="62"/>
        <v>9.4100000000000003E-2</v>
      </c>
      <c r="AE415" s="51">
        <f t="shared" si="63"/>
        <v>0.71</v>
      </c>
      <c r="AF415" s="1">
        <f t="shared" si="64"/>
        <v>117.26886291179596</v>
      </c>
      <c r="AG415" s="1">
        <f t="shared" si="65"/>
        <v>5.5813321250566379E-2</v>
      </c>
      <c r="AH415" s="1">
        <f t="shared" si="66"/>
        <v>0.4756999999999999</v>
      </c>
      <c r="AI415" s="51">
        <f t="shared" si="67"/>
        <v>0.6159</v>
      </c>
    </row>
    <row r="416" spans="1:35" x14ac:dyDescent="0.25">
      <c r="A416" t="s">
        <v>101</v>
      </c>
      <c r="B416" s="1" t="s">
        <v>69</v>
      </c>
      <c r="C416" s="1" t="s">
        <v>108</v>
      </c>
      <c r="D416" s="4" t="s">
        <v>9</v>
      </c>
      <c r="E416" s="22">
        <v>454</v>
      </c>
      <c r="F416" s="34" t="s">
        <v>20</v>
      </c>
      <c r="G416" s="1">
        <v>1</v>
      </c>
      <c r="H416" s="1">
        <v>1</v>
      </c>
      <c r="K416" s="1">
        <v>6</v>
      </c>
      <c r="L416" s="1">
        <v>17.3</v>
      </c>
      <c r="M416" t="s">
        <v>77</v>
      </c>
      <c r="N416" t="s">
        <v>76</v>
      </c>
      <c r="O416" s="1">
        <v>16.856999999999999</v>
      </c>
      <c r="P416" s="1">
        <v>0.10390000000000001</v>
      </c>
      <c r="Q416" s="1">
        <v>0.31</v>
      </c>
      <c r="R416" s="1">
        <v>0.44</v>
      </c>
      <c r="S416" s="1">
        <v>0.5</v>
      </c>
      <c r="T416" s="37">
        <v>0.41666666666666669</v>
      </c>
      <c r="U416" s="1">
        <v>0.76</v>
      </c>
      <c r="V416">
        <v>3</v>
      </c>
      <c r="W416">
        <v>0.438</v>
      </c>
      <c r="X416">
        <v>0.104</v>
      </c>
      <c r="Y416">
        <v>6.1909999999999998</v>
      </c>
      <c r="Z416">
        <v>0.54200000000000004</v>
      </c>
      <c r="AB416" s="1">
        <v>1</v>
      </c>
      <c r="AC416" s="1">
        <f t="shared" si="61"/>
        <v>16.856999999999999</v>
      </c>
      <c r="AD416" s="1">
        <f t="shared" si="62"/>
        <v>0.10390000000000001</v>
      </c>
      <c r="AE416" s="51">
        <f t="shared" si="63"/>
        <v>0.76</v>
      </c>
      <c r="AF416" s="1">
        <f t="shared" si="64"/>
        <v>162.24254090471607</v>
      </c>
      <c r="AG416" s="1">
        <f t="shared" si="65"/>
        <v>3.8921516284036305E-2</v>
      </c>
      <c r="AH416" s="1">
        <f t="shared" si="66"/>
        <v>0.31666666666666671</v>
      </c>
      <c r="AI416" s="51">
        <f t="shared" si="67"/>
        <v>0.65610000000000002</v>
      </c>
    </row>
    <row r="417" spans="1:36" x14ac:dyDescent="0.25">
      <c r="A417" t="s">
        <v>101</v>
      </c>
      <c r="B417" s="1" t="s">
        <v>69</v>
      </c>
      <c r="C417" s="1" t="s">
        <v>108</v>
      </c>
      <c r="D417" s="4" t="s">
        <v>9</v>
      </c>
      <c r="E417" s="22">
        <v>455</v>
      </c>
      <c r="F417" s="34" t="s">
        <v>20</v>
      </c>
      <c r="G417" s="1">
        <v>0</v>
      </c>
      <c r="K417" s="1">
        <v>15</v>
      </c>
      <c r="L417" s="1">
        <v>20</v>
      </c>
      <c r="M417" t="s">
        <v>77</v>
      </c>
      <c r="N417" t="s">
        <v>76</v>
      </c>
      <c r="O417" s="1">
        <v>22.268000000000001</v>
      </c>
      <c r="P417" s="1">
        <v>0.16880000000000001</v>
      </c>
      <c r="Q417" s="1">
        <v>0.54</v>
      </c>
      <c r="R417" s="1">
        <v>0.77</v>
      </c>
      <c r="S417" s="1">
        <v>0.89</v>
      </c>
      <c r="T417" s="37">
        <v>0.73333333333333339</v>
      </c>
      <c r="U417" s="1">
        <v>1.51</v>
      </c>
      <c r="AB417" s="1">
        <v>1</v>
      </c>
      <c r="AC417" s="1">
        <f t="shared" si="61"/>
        <v>22.268000000000001</v>
      </c>
      <c r="AD417" s="1">
        <f t="shared" si="62"/>
        <v>0.16880000000000001</v>
      </c>
      <c r="AE417" s="51">
        <f t="shared" si="63"/>
        <v>1.51</v>
      </c>
      <c r="AF417" s="1">
        <f t="shared" si="64"/>
        <v>131.91943127962085</v>
      </c>
      <c r="AG417" s="1">
        <f t="shared" si="65"/>
        <v>6.0229926351715465E-2</v>
      </c>
      <c r="AH417" s="1">
        <f t="shared" si="66"/>
        <v>1.1073333333333335</v>
      </c>
      <c r="AI417" s="51">
        <f t="shared" si="67"/>
        <v>1.3411999999999999</v>
      </c>
    </row>
    <row r="418" spans="1:36" x14ac:dyDescent="0.25">
      <c r="A418" t="s">
        <v>101</v>
      </c>
      <c r="B418" s="1" t="s">
        <v>69</v>
      </c>
      <c r="C418" s="1" t="s">
        <v>108</v>
      </c>
      <c r="D418" s="4" t="s">
        <v>9</v>
      </c>
      <c r="E418" s="22">
        <v>456</v>
      </c>
      <c r="F418" s="34" t="s">
        <v>14</v>
      </c>
      <c r="G418" s="1">
        <v>0</v>
      </c>
      <c r="J418" s="1">
        <v>5</v>
      </c>
      <c r="K418" s="1">
        <v>1</v>
      </c>
      <c r="L418" s="1">
        <v>16.3</v>
      </c>
      <c r="M418" t="s">
        <v>75</v>
      </c>
      <c r="N418" t="s">
        <v>76</v>
      </c>
      <c r="O418" s="1">
        <v>18.231000000000002</v>
      </c>
      <c r="P418" s="1">
        <v>0.21110000000000001</v>
      </c>
      <c r="Q418" s="1">
        <v>1.84</v>
      </c>
      <c r="R418" s="1">
        <v>2.1800000000000002</v>
      </c>
      <c r="S418" s="1">
        <v>1.91</v>
      </c>
      <c r="T418" s="37">
        <v>1.9766666666666668</v>
      </c>
      <c r="U418" s="1">
        <v>0.85</v>
      </c>
      <c r="AB418" s="1">
        <v>1</v>
      </c>
      <c r="AC418" s="1">
        <f t="shared" si="61"/>
        <v>18.231000000000002</v>
      </c>
      <c r="AD418" s="1">
        <f t="shared" si="62"/>
        <v>0.21110000000000001</v>
      </c>
      <c r="AE418" s="51">
        <f t="shared" si="63"/>
        <v>0.85</v>
      </c>
      <c r="AF418" s="1">
        <f t="shared" si="64"/>
        <v>86.36191378493605</v>
      </c>
      <c r="AG418" s="1">
        <f t="shared" si="65"/>
        <v>3.5044704075475837E-2</v>
      </c>
      <c r="AH418" s="1">
        <f t="shared" si="66"/>
        <v>1.6801666666666668</v>
      </c>
      <c r="AI418" s="51">
        <f t="shared" si="67"/>
        <v>0.63890000000000002</v>
      </c>
      <c r="AJ418" s="1" t="s">
        <v>141</v>
      </c>
    </row>
    <row r="419" spans="1:36" x14ac:dyDescent="0.25">
      <c r="A419" t="s">
        <v>101</v>
      </c>
      <c r="B419" s="1" t="s">
        <v>69</v>
      </c>
      <c r="C419" s="1" t="s">
        <v>108</v>
      </c>
      <c r="D419" s="4" t="s">
        <v>67</v>
      </c>
      <c r="E419" s="22">
        <v>458</v>
      </c>
      <c r="F419" s="34" t="s">
        <v>14</v>
      </c>
      <c r="G419" s="1">
        <v>0</v>
      </c>
      <c r="J419" s="1">
        <v>14</v>
      </c>
      <c r="K419" s="1">
        <v>1</v>
      </c>
      <c r="L419" s="1">
        <v>34</v>
      </c>
      <c r="M419" t="s">
        <v>75</v>
      </c>
      <c r="N419" t="s">
        <v>76</v>
      </c>
      <c r="O419" s="1">
        <v>37.619999999999997</v>
      </c>
      <c r="P419" s="1">
        <v>9.01E-2</v>
      </c>
      <c r="Q419" s="11">
        <v>2.83</v>
      </c>
      <c r="R419" s="11">
        <v>4</v>
      </c>
      <c r="S419" s="11">
        <v>5.57</v>
      </c>
      <c r="T419" s="37">
        <v>4.1333333333333337</v>
      </c>
      <c r="U419" s="1">
        <v>2.5</v>
      </c>
      <c r="V419">
        <v>2</v>
      </c>
      <c r="W419">
        <v>0.58499999999999996</v>
      </c>
      <c r="X419">
        <v>0.18</v>
      </c>
      <c r="Y419">
        <v>3.3119999999999998</v>
      </c>
      <c r="Z419">
        <v>0.76500000000000001</v>
      </c>
      <c r="AB419" s="1">
        <v>1</v>
      </c>
      <c r="AC419" s="1">
        <f t="shared" si="61"/>
        <v>37.619999999999997</v>
      </c>
      <c r="AD419" s="1">
        <f t="shared" si="62"/>
        <v>9.01E-2</v>
      </c>
      <c r="AE419" s="51">
        <f t="shared" si="63"/>
        <v>2.5</v>
      </c>
      <c r="AF419" s="1">
        <f t="shared" si="64"/>
        <v>417.53607103218644</v>
      </c>
      <c r="AG419" s="1">
        <f t="shared" si="65"/>
        <v>6.4059011164274329E-2</v>
      </c>
      <c r="AH419" s="1">
        <f t="shared" si="66"/>
        <v>10.333333333333334</v>
      </c>
      <c r="AI419" s="51">
        <f t="shared" si="67"/>
        <v>2.4098999999999999</v>
      </c>
      <c r="AJ419" s="1" t="s">
        <v>141</v>
      </c>
    </row>
    <row r="420" spans="1:36" x14ac:dyDescent="0.25">
      <c r="A420" t="s">
        <v>101</v>
      </c>
      <c r="B420" s="1" t="s">
        <v>69</v>
      </c>
      <c r="C420" s="1" t="s">
        <v>108</v>
      </c>
      <c r="D420" s="4" t="s">
        <v>67</v>
      </c>
      <c r="E420" s="22">
        <v>459</v>
      </c>
      <c r="F420" s="34" t="s">
        <v>19</v>
      </c>
      <c r="G420" s="1">
        <v>0</v>
      </c>
      <c r="K420" s="1">
        <v>15</v>
      </c>
      <c r="L420" s="1">
        <v>7.2</v>
      </c>
      <c r="M420" t="s">
        <v>77</v>
      </c>
      <c r="N420" t="s">
        <v>80</v>
      </c>
      <c r="O420" s="1">
        <v>3.048</v>
      </c>
      <c r="P420" s="1">
        <v>2.3E-2</v>
      </c>
      <c r="Q420" s="1">
        <v>0.77</v>
      </c>
      <c r="R420" s="1">
        <v>0.97</v>
      </c>
      <c r="S420" s="1">
        <v>0.97</v>
      </c>
      <c r="T420" s="37">
        <v>0.90333333333333332</v>
      </c>
      <c r="U420" s="1">
        <v>0.26</v>
      </c>
      <c r="V420">
        <v>2</v>
      </c>
      <c r="W420">
        <v>0.63300000000000001</v>
      </c>
      <c r="X420">
        <v>0.111</v>
      </c>
      <c r="Y420">
        <v>5.7910000000000004</v>
      </c>
      <c r="Z420">
        <v>0.74299999999999999</v>
      </c>
      <c r="AB420" s="1">
        <v>1</v>
      </c>
      <c r="AC420" s="1">
        <f t="shared" si="61"/>
        <v>3.048</v>
      </c>
      <c r="AD420" s="1">
        <f t="shared" si="62"/>
        <v>2.3E-2</v>
      </c>
      <c r="AE420" s="51">
        <f t="shared" si="63"/>
        <v>0.26</v>
      </c>
      <c r="AF420" s="1">
        <f t="shared" si="64"/>
        <v>132.52173913043478</v>
      </c>
      <c r="AG420" s="1">
        <f t="shared" si="65"/>
        <v>7.7755905511811024E-2</v>
      </c>
      <c r="AH420" s="1">
        <f t="shared" si="66"/>
        <v>0.23486666666666667</v>
      </c>
      <c r="AI420" s="51">
        <f t="shared" si="67"/>
        <v>0.23700000000000002</v>
      </c>
    </row>
    <row r="421" spans="1:36" x14ac:dyDescent="0.25">
      <c r="A421" t="s">
        <v>101</v>
      </c>
      <c r="B421" s="1" t="s">
        <v>69</v>
      </c>
      <c r="C421" s="1" t="s">
        <v>108</v>
      </c>
      <c r="D421" s="4" t="s">
        <v>67</v>
      </c>
      <c r="E421" s="22">
        <v>460</v>
      </c>
      <c r="F421" s="34" t="s">
        <v>19</v>
      </c>
      <c r="G421" s="1">
        <v>0</v>
      </c>
      <c r="K421" s="1">
        <v>10</v>
      </c>
      <c r="L421" s="1">
        <v>8.4</v>
      </c>
      <c r="M421" t="s">
        <v>77</v>
      </c>
      <c r="N421" t="s">
        <v>80</v>
      </c>
      <c r="O421" s="1">
        <v>2.8380000000000001</v>
      </c>
      <c r="P421" s="1">
        <v>2.5600000000000001E-2</v>
      </c>
      <c r="Q421" s="1">
        <v>0.42</v>
      </c>
      <c r="R421" s="1">
        <v>0.5</v>
      </c>
      <c r="S421" s="1">
        <v>0.66</v>
      </c>
      <c r="T421" s="37">
        <v>0.52666666666666673</v>
      </c>
      <c r="U421" s="1">
        <v>0.13</v>
      </c>
      <c r="V421">
        <v>2</v>
      </c>
      <c r="W421">
        <v>0.77200000000000002</v>
      </c>
      <c r="X421">
        <v>0.214</v>
      </c>
      <c r="Y421">
        <v>3.7810000000000001</v>
      </c>
      <c r="Z421">
        <v>0.98599999999999999</v>
      </c>
      <c r="AB421" s="1">
        <v>1</v>
      </c>
      <c r="AC421" s="1">
        <f t="shared" si="61"/>
        <v>2.8380000000000001</v>
      </c>
      <c r="AD421" s="1">
        <f t="shared" si="62"/>
        <v>2.5600000000000001E-2</v>
      </c>
      <c r="AE421" s="51">
        <f t="shared" si="63"/>
        <v>0.13</v>
      </c>
      <c r="AF421" s="1">
        <f t="shared" si="64"/>
        <v>110.859375</v>
      </c>
      <c r="AG421" s="1">
        <f t="shared" si="65"/>
        <v>3.6786469344608878E-2</v>
      </c>
      <c r="AH421" s="1">
        <f t="shared" si="66"/>
        <v>6.8466666666666676E-2</v>
      </c>
      <c r="AI421" s="51">
        <f t="shared" si="67"/>
        <v>0.10440000000000001</v>
      </c>
    </row>
    <row r="422" spans="1:36" x14ac:dyDescent="0.25">
      <c r="A422" t="s">
        <v>101</v>
      </c>
      <c r="B422" s="1" t="s">
        <v>69</v>
      </c>
      <c r="C422" s="1" t="s">
        <v>108</v>
      </c>
      <c r="D422" s="4" t="s">
        <v>67</v>
      </c>
      <c r="E422" s="22">
        <v>461</v>
      </c>
      <c r="F422" s="34" t="s">
        <v>19</v>
      </c>
      <c r="G422" s="1">
        <v>0</v>
      </c>
      <c r="K422" s="1">
        <v>25</v>
      </c>
      <c r="L422" s="1">
        <v>8.1999999999999993</v>
      </c>
      <c r="M422" t="s">
        <v>77</v>
      </c>
      <c r="N422" t="s">
        <v>80</v>
      </c>
      <c r="O422" s="1">
        <v>2.7349999999999999</v>
      </c>
      <c r="P422" s="1">
        <v>1.9699999999999999E-2</v>
      </c>
      <c r="Q422" s="1">
        <v>0.62</v>
      </c>
      <c r="R422" s="1">
        <v>0.63</v>
      </c>
      <c r="S422" s="1">
        <v>0.69</v>
      </c>
      <c r="T422" s="37">
        <v>0.64666666666666661</v>
      </c>
      <c r="U422" s="1">
        <v>0.17</v>
      </c>
      <c r="V422">
        <v>3</v>
      </c>
      <c r="W422">
        <v>0.52700000000000002</v>
      </c>
      <c r="X422">
        <v>3.6999999999999998E-2</v>
      </c>
      <c r="Y422">
        <v>18.463000000000001</v>
      </c>
      <c r="Z422">
        <v>0.56399999999999995</v>
      </c>
      <c r="AB422" s="1">
        <v>1</v>
      </c>
      <c r="AC422" s="1">
        <f t="shared" si="61"/>
        <v>2.7349999999999999</v>
      </c>
      <c r="AD422" s="1">
        <f t="shared" si="62"/>
        <v>1.9699999999999999E-2</v>
      </c>
      <c r="AE422" s="51">
        <f t="shared" si="63"/>
        <v>0.17</v>
      </c>
      <c r="AF422" s="1">
        <f t="shared" si="64"/>
        <v>138.83248730964468</v>
      </c>
      <c r="AG422" s="1">
        <f t="shared" si="65"/>
        <v>5.4954296160877519E-2</v>
      </c>
      <c r="AH422" s="1">
        <f t="shared" si="66"/>
        <v>0.10993333333333333</v>
      </c>
      <c r="AI422" s="51">
        <f t="shared" si="67"/>
        <v>0.15030000000000002</v>
      </c>
    </row>
    <row r="423" spans="1:36" x14ac:dyDescent="0.25">
      <c r="A423" t="s">
        <v>101</v>
      </c>
      <c r="B423" s="1" t="s">
        <v>69</v>
      </c>
      <c r="C423" s="1" t="s">
        <v>108</v>
      </c>
      <c r="D423" s="4" t="s">
        <v>66</v>
      </c>
      <c r="E423" s="22">
        <v>462</v>
      </c>
      <c r="F423" s="34" t="s">
        <v>19</v>
      </c>
      <c r="G423" s="1">
        <v>0</v>
      </c>
      <c r="K423" s="1">
        <v>24</v>
      </c>
      <c r="L423" s="1">
        <v>12</v>
      </c>
      <c r="M423" t="s">
        <v>77</v>
      </c>
      <c r="N423" t="s">
        <v>80</v>
      </c>
      <c r="O423" s="1">
        <v>1.7649999999999999</v>
      </c>
      <c r="P423" s="1">
        <v>1.43E-2</v>
      </c>
      <c r="Q423" s="1">
        <v>0.45</v>
      </c>
      <c r="R423" s="1">
        <v>0.41</v>
      </c>
      <c r="S423" s="1">
        <v>0.54</v>
      </c>
      <c r="T423" s="37">
        <v>0.46666666666666662</v>
      </c>
      <c r="U423" s="1">
        <v>0.08</v>
      </c>
      <c r="V423">
        <v>2</v>
      </c>
      <c r="W423">
        <v>0.82199999999999995</v>
      </c>
      <c r="X423">
        <v>0.16600000000000001</v>
      </c>
      <c r="Y423">
        <v>5.7110000000000003</v>
      </c>
      <c r="Z423">
        <v>0.98799999999999999</v>
      </c>
      <c r="AB423" s="1">
        <v>1</v>
      </c>
      <c r="AC423" s="1">
        <f t="shared" si="61"/>
        <v>1.7649999999999999</v>
      </c>
      <c r="AD423" s="1">
        <f t="shared" si="62"/>
        <v>1.43E-2</v>
      </c>
      <c r="AE423" s="51">
        <f t="shared" si="63"/>
        <v>0.08</v>
      </c>
      <c r="AF423" s="1">
        <f t="shared" si="64"/>
        <v>123.42657342657341</v>
      </c>
      <c r="AG423" s="1">
        <f t="shared" si="65"/>
        <v>3.7223796033994339E-2</v>
      </c>
      <c r="AH423" s="1">
        <f t="shared" si="66"/>
        <v>3.7333333333333329E-2</v>
      </c>
      <c r="AI423" s="51">
        <f t="shared" si="67"/>
        <v>6.5700000000000008E-2</v>
      </c>
    </row>
    <row r="424" spans="1:36" x14ac:dyDescent="0.25">
      <c r="A424" t="s">
        <v>101</v>
      </c>
      <c r="B424" s="1" t="s">
        <v>69</v>
      </c>
      <c r="C424" s="1" t="s">
        <v>108</v>
      </c>
      <c r="D424" s="4" t="s">
        <v>66</v>
      </c>
      <c r="E424" s="22">
        <v>463</v>
      </c>
      <c r="F424" s="34" t="s">
        <v>6</v>
      </c>
      <c r="G424" s="1">
        <v>0</v>
      </c>
      <c r="K424" s="1">
        <v>8</v>
      </c>
      <c r="L424" s="1">
        <v>6.8</v>
      </c>
      <c r="M424" t="s">
        <v>77</v>
      </c>
      <c r="N424" t="s">
        <v>76</v>
      </c>
      <c r="O424" s="1">
        <v>3.754</v>
      </c>
      <c r="P424" s="1">
        <v>4.1099999999999998E-2</v>
      </c>
      <c r="Q424" s="1">
        <v>0.8</v>
      </c>
      <c r="R424" s="1">
        <v>0.93</v>
      </c>
      <c r="S424" s="1">
        <v>1.0900000000000001</v>
      </c>
      <c r="T424" s="37">
        <v>0.94000000000000006</v>
      </c>
      <c r="U424" s="1">
        <v>0.31</v>
      </c>
      <c r="V424">
        <v>2</v>
      </c>
      <c r="W424">
        <v>0.34100000000000003</v>
      </c>
      <c r="X424">
        <v>0.16300000000000001</v>
      </c>
      <c r="Y424">
        <v>2.2610000000000001</v>
      </c>
      <c r="Z424">
        <v>0.505</v>
      </c>
      <c r="AB424" s="1">
        <v>1</v>
      </c>
      <c r="AC424" s="1">
        <f t="shared" si="61"/>
        <v>3.754</v>
      </c>
      <c r="AD424" s="1">
        <f t="shared" si="62"/>
        <v>4.1099999999999998E-2</v>
      </c>
      <c r="AE424" s="51">
        <f t="shared" si="63"/>
        <v>0.31</v>
      </c>
      <c r="AF424" s="1">
        <f t="shared" si="64"/>
        <v>91.338199513381994</v>
      </c>
      <c r="AG424" s="1">
        <f t="shared" si="65"/>
        <v>7.1630261054874814E-2</v>
      </c>
      <c r="AH424" s="1">
        <f t="shared" si="66"/>
        <v>0.29139999999999999</v>
      </c>
      <c r="AI424" s="51">
        <f t="shared" si="67"/>
        <v>0.26890000000000003</v>
      </c>
    </row>
    <row r="425" spans="1:36" x14ac:dyDescent="0.25">
      <c r="A425" t="s">
        <v>101</v>
      </c>
      <c r="B425" s="1" t="s">
        <v>69</v>
      </c>
      <c r="C425" s="1" t="s">
        <v>108</v>
      </c>
      <c r="D425" s="4" t="s">
        <v>66</v>
      </c>
      <c r="E425" s="22">
        <v>464</v>
      </c>
      <c r="F425" s="34" t="s">
        <v>6</v>
      </c>
      <c r="G425" s="1">
        <v>1</v>
      </c>
      <c r="H425" s="1">
        <v>10</v>
      </c>
      <c r="K425" s="1">
        <v>34</v>
      </c>
      <c r="L425" s="1">
        <v>8</v>
      </c>
      <c r="M425" t="s">
        <v>77</v>
      </c>
      <c r="N425" t="s">
        <v>76</v>
      </c>
      <c r="O425" s="1">
        <v>2.9169999999999998</v>
      </c>
      <c r="P425" s="1">
        <v>3.15E-2</v>
      </c>
      <c r="Q425" s="1">
        <v>0.4</v>
      </c>
      <c r="R425" s="1">
        <v>0.64</v>
      </c>
      <c r="S425" s="1">
        <v>0.69</v>
      </c>
      <c r="T425" s="37">
        <v>0.57666666666666666</v>
      </c>
      <c r="U425" s="1">
        <v>0.16</v>
      </c>
      <c r="V425">
        <v>3</v>
      </c>
      <c r="W425">
        <v>0.77300000000000002</v>
      </c>
      <c r="X425">
        <v>0.16700000000000001</v>
      </c>
      <c r="Y425">
        <v>4.6219999999999999</v>
      </c>
      <c r="Z425">
        <v>0.94</v>
      </c>
      <c r="AB425" s="1">
        <v>1</v>
      </c>
      <c r="AC425" s="1">
        <f t="shared" si="61"/>
        <v>2.9169999999999998</v>
      </c>
      <c r="AD425" s="1">
        <f t="shared" si="62"/>
        <v>3.15E-2</v>
      </c>
      <c r="AE425" s="51">
        <f t="shared" si="63"/>
        <v>0.16</v>
      </c>
      <c r="AF425" s="1">
        <f t="shared" si="64"/>
        <v>92.603174603174594</v>
      </c>
      <c r="AG425" s="1">
        <f t="shared" si="65"/>
        <v>4.4052108330476521E-2</v>
      </c>
      <c r="AH425" s="1">
        <f t="shared" si="66"/>
        <v>9.2266666666666663E-2</v>
      </c>
      <c r="AI425" s="51">
        <f t="shared" si="67"/>
        <v>0.1285</v>
      </c>
    </row>
    <row r="426" spans="1:36" x14ac:dyDescent="0.25">
      <c r="A426" t="s">
        <v>101</v>
      </c>
      <c r="B426" s="1" t="s">
        <v>69</v>
      </c>
      <c r="C426" s="1" t="s">
        <v>108</v>
      </c>
      <c r="D426" s="4" t="s">
        <v>66</v>
      </c>
      <c r="E426" s="22">
        <v>465</v>
      </c>
      <c r="F426" s="34" t="s">
        <v>6</v>
      </c>
      <c r="G426" s="1">
        <v>1</v>
      </c>
      <c r="H426" s="1">
        <v>2</v>
      </c>
      <c r="K426" s="1">
        <v>5</v>
      </c>
      <c r="L426" s="1">
        <v>8.5</v>
      </c>
      <c r="M426" t="s">
        <v>77</v>
      </c>
      <c r="N426" t="s">
        <v>76</v>
      </c>
      <c r="O426" s="1">
        <v>2.4119999999999999</v>
      </c>
      <c r="P426" s="1">
        <v>2.0899999999999998E-2</v>
      </c>
      <c r="Q426" s="1">
        <v>0.42</v>
      </c>
      <c r="R426" s="1">
        <v>0.7</v>
      </c>
      <c r="S426" s="1">
        <v>0.56999999999999995</v>
      </c>
      <c r="T426" s="37">
        <v>0.56333333333333335</v>
      </c>
      <c r="U426" s="1">
        <v>0.12</v>
      </c>
      <c r="V426">
        <v>2</v>
      </c>
      <c r="W426">
        <v>0.39800000000000002</v>
      </c>
      <c r="X426">
        <v>0.112</v>
      </c>
      <c r="Y426">
        <v>4.1879999999999997</v>
      </c>
      <c r="Z426">
        <v>0.51100000000000001</v>
      </c>
      <c r="AB426" s="1">
        <v>1</v>
      </c>
      <c r="AC426" s="1">
        <f t="shared" si="61"/>
        <v>2.4119999999999999</v>
      </c>
      <c r="AD426" s="1">
        <f t="shared" si="62"/>
        <v>2.0899999999999998E-2</v>
      </c>
      <c r="AE426" s="51">
        <f t="shared" si="63"/>
        <v>0.12</v>
      </c>
      <c r="AF426" s="1">
        <f t="shared" si="64"/>
        <v>115.40669856459331</v>
      </c>
      <c r="AG426" s="1">
        <f t="shared" si="65"/>
        <v>4.1086235489220566E-2</v>
      </c>
      <c r="AH426" s="1">
        <f t="shared" si="66"/>
        <v>6.7599999999999993E-2</v>
      </c>
      <c r="AI426" s="51">
        <f t="shared" si="67"/>
        <v>9.9099999999999994E-2</v>
      </c>
    </row>
    <row r="427" spans="1:36" x14ac:dyDescent="0.25">
      <c r="A427" t="s">
        <v>101</v>
      </c>
      <c r="B427" s="1" t="s">
        <v>69</v>
      </c>
      <c r="C427" s="1" t="s">
        <v>108</v>
      </c>
      <c r="D427" s="4" t="s">
        <v>66</v>
      </c>
      <c r="E427" s="22">
        <v>466</v>
      </c>
      <c r="F427" s="34" t="s">
        <v>20</v>
      </c>
      <c r="G427" s="1">
        <v>1</v>
      </c>
      <c r="H427" s="1">
        <v>4</v>
      </c>
      <c r="K427" s="1">
        <v>26</v>
      </c>
      <c r="L427" s="1">
        <v>19.600000000000001</v>
      </c>
      <c r="M427" t="s">
        <v>77</v>
      </c>
      <c r="N427" t="s">
        <v>76</v>
      </c>
      <c r="O427" s="1">
        <v>19.259</v>
      </c>
      <c r="P427" s="1">
        <v>0.1552</v>
      </c>
      <c r="Q427" s="1">
        <v>0.59</v>
      </c>
      <c r="R427" s="1">
        <v>0.56999999999999995</v>
      </c>
      <c r="S427" s="1">
        <v>0.78</v>
      </c>
      <c r="T427" s="37">
        <v>0.64666666666666661</v>
      </c>
      <c r="U427" s="1">
        <v>1.2</v>
      </c>
      <c r="V427">
        <v>3</v>
      </c>
      <c r="W427">
        <v>0.7</v>
      </c>
      <c r="X427">
        <v>0.19600000000000001</v>
      </c>
      <c r="Y427">
        <v>3.9140000000000001</v>
      </c>
      <c r="Z427">
        <v>0.89600000000000002</v>
      </c>
      <c r="AB427" s="1">
        <v>1</v>
      </c>
      <c r="AC427" s="1">
        <f t="shared" si="61"/>
        <v>19.259</v>
      </c>
      <c r="AD427" s="1">
        <f t="shared" si="62"/>
        <v>0.1552</v>
      </c>
      <c r="AE427" s="51">
        <f t="shared" si="63"/>
        <v>1.2</v>
      </c>
      <c r="AF427" s="1">
        <f t="shared" si="64"/>
        <v>124.09149484536083</v>
      </c>
      <c r="AG427" s="1">
        <f t="shared" si="65"/>
        <v>5.4249961057168075E-2</v>
      </c>
      <c r="AH427" s="1">
        <f t="shared" si="66"/>
        <v>0.77599999999999991</v>
      </c>
      <c r="AI427" s="51">
        <f t="shared" si="67"/>
        <v>1.0448</v>
      </c>
    </row>
    <row r="428" spans="1:36" x14ac:dyDescent="0.25">
      <c r="A428" t="s">
        <v>101</v>
      </c>
      <c r="B428" s="1" t="s">
        <v>69</v>
      </c>
      <c r="C428" s="1" t="s">
        <v>108</v>
      </c>
      <c r="D428" s="4" t="s">
        <v>66</v>
      </c>
      <c r="E428" s="22">
        <v>467</v>
      </c>
      <c r="F428" s="34" t="s">
        <v>92</v>
      </c>
      <c r="G428" s="1">
        <v>0</v>
      </c>
      <c r="K428" s="1">
        <v>7</v>
      </c>
      <c r="L428" s="1">
        <v>10.3</v>
      </c>
      <c r="M428" t="s">
        <v>77</v>
      </c>
      <c r="N428" t="s">
        <v>76</v>
      </c>
      <c r="O428" s="1">
        <v>6.4340000000000002</v>
      </c>
      <c r="P428" s="1">
        <v>0.1168</v>
      </c>
      <c r="Q428" s="1">
        <v>1.1299999999999999</v>
      </c>
      <c r="R428" s="1">
        <v>1.42</v>
      </c>
      <c r="S428" s="1">
        <v>1.8</v>
      </c>
      <c r="T428" s="37">
        <v>1.45</v>
      </c>
      <c r="U428" s="1">
        <v>0.76</v>
      </c>
      <c r="V428">
        <v>3</v>
      </c>
      <c r="W428">
        <v>0.23699999999999999</v>
      </c>
      <c r="X428">
        <v>0.104</v>
      </c>
      <c r="Y428">
        <v>2.339</v>
      </c>
      <c r="Z428">
        <v>0.34100000000000003</v>
      </c>
      <c r="AB428" s="1">
        <v>1</v>
      </c>
      <c r="AC428" s="1">
        <f t="shared" si="61"/>
        <v>6.4340000000000002</v>
      </c>
      <c r="AD428" s="1">
        <f t="shared" si="62"/>
        <v>0.1168</v>
      </c>
      <c r="AE428" s="51">
        <f t="shared" si="63"/>
        <v>0.76</v>
      </c>
      <c r="AF428" s="1">
        <f t="shared" si="64"/>
        <v>55.085616438356162</v>
      </c>
      <c r="AG428" s="1">
        <f t="shared" si="65"/>
        <v>9.9968915138327633E-2</v>
      </c>
      <c r="AH428" s="1">
        <f t="shared" si="66"/>
        <v>1.1019999999999999</v>
      </c>
      <c r="AI428" s="51">
        <f t="shared" si="67"/>
        <v>0.64319999999999999</v>
      </c>
    </row>
    <row r="429" spans="1:36" x14ac:dyDescent="0.25">
      <c r="A429" t="s">
        <v>102</v>
      </c>
      <c r="B429" s="1" t="s">
        <v>69</v>
      </c>
      <c r="C429" s="14" t="s">
        <v>110</v>
      </c>
      <c r="D429" s="21" t="s">
        <v>5</v>
      </c>
      <c r="E429" s="29">
        <v>468</v>
      </c>
      <c r="F429" s="34" t="s">
        <v>20</v>
      </c>
      <c r="G429" s="14">
        <v>0</v>
      </c>
      <c r="H429" s="14"/>
      <c r="I429" s="14"/>
      <c r="J429" s="14"/>
      <c r="K429" s="14">
        <v>13</v>
      </c>
      <c r="L429" s="14">
        <v>13.8</v>
      </c>
      <c r="M429" t="s">
        <v>77</v>
      </c>
      <c r="N429" t="s">
        <v>76</v>
      </c>
      <c r="O429" s="1">
        <v>12.927</v>
      </c>
      <c r="P429" s="1">
        <v>5.7799999999999997E-2</v>
      </c>
      <c r="Q429" s="1">
        <v>0.59</v>
      </c>
      <c r="R429" s="1">
        <v>0.77</v>
      </c>
      <c r="S429" s="1">
        <v>0.88</v>
      </c>
      <c r="T429" s="37">
        <v>0.74666666666666659</v>
      </c>
      <c r="U429" s="1">
        <v>0.88</v>
      </c>
      <c r="V429">
        <v>2</v>
      </c>
      <c r="W429">
        <v>0.40799999999999997</v>
      </c>
      <c r="X429">
        <v>0.13</v>
      </c>
      <c r="Y429">
        <v>3.37</v>
      </c>
      <c r="Z429">
        <v>0.53800000000000003</v>
      </c>
      <c r="AB429" s="1">
        <v>1</v>
      </c>
      <c r="AC429" s="1">
        <f t="shared" si="61"/>
        <v>12.927</v>
      </c>
      <c r="AD429" s="1">
        <f t="shared" si="62"/>
        <v>5.7799999999999997E-2</v>
      </c>
      <c r="AE429" s="51">
        <f t="shared" si="63"/>
        <v>0.88</v>
      </c>
      <c r="AF429" s="1">
        <f t="shared" si="64"/>
        <v>223.65051903114187</v>
      </c>
      <c r="AG429" s="1">
        <f t="shared" si="65"/>
        <v>6.3603310899667365E-2</v>
      </c>
      <c r="AH429" s="1">
        <f t="shared" si="66"/>
        <v>0.65706666666666658</v>
      </c>
      <c r="AI429" s="51">
        <f t="shared" si="67"/>
        <v>0.82220000000000004</v>
      </c>
    </row>
    <row r="430" spans="1:36" x14ac:dyDescent="0.25">
      <c r="A430" t="s">
        <v>102</v>
      </c>
      <c r="B430" s="1" t="s">
        <v>69</v>
      </c>
      <c r="C430" s="14" t="s">
        <v>110</v>
      </c>
      <c r="D430" s="21" t="s">
        <v>5</v>
      </c>
      <c r="E430" s="22">
        <v>469</v>
      </c>
      <c r="F430" s="34" t="s">
        <v>20</v>
      </c>
      <c r="G430" s="1">
        <v>0</v>
      </c>
      <c r="K430" s="1">
        <v>10</v>
      </c>
      <c r="L430" s="1">
        <v>17.2</v>
      </c>
      <c r="M430" t="s">
        <v>77</v>
      </c>
      <c r="N430" t="s">
        <v>76</v>
      </c>
      <c r="O430" s="1">
        <v>12.551</v>
      </c>
      <c r="P430" s="1">
        <v>7.6499999999999999E-2</v>
      </c>
      <c r="Q430" s="1">
        <v>0.61</v>
      </c>
      <c r="R430" s="1">
        <v>0.89</v>
      </c>
      <c r="S430" s="1">
        <v>0.93</v>
      </c>
      <c r="T430" s="37">
        <v>0.81</v>
      </c>
      <c r="U430" s="1">
        <v>0.92</v>
      </c>
      <c r="V430">
        <v>2</v>
      </c>
      <c r="W430">
        <v>0.27800000000000002</v>
      </c>
      <c r="X430">
        <v>0.115</v>
      </c>
      <c r="Y430">
        <v>2.6179999999999999</v>
      </c>
      <c r="Z430">
        <v>0.39200000000000002</v>
      </c>
      <c r="AB430" s="1">
        <v>1</v>
      </c>
      <c r="AC430" s="1">
        <f t="shared" si="61"/>
        <v>12.551</v>
      </c>
      <c r="AD430" s="1">
        <f t="shared" si="62"/>
        <v>7.6499999999999999E-2</v>
      </c>
      <c r="AE430" s="51">
        <f t="shared" si="63"/>
        <v>0.92</v>
      </c>
      <c r="AF430" s="1">
        <f t="shared" si="64"/>
        <v>164.06535947712419</v>
      </c>
      <c r="AG430" s="1">
        <f t="shared" si="65"/>
        <v>6.7205800334634691E-2</v>
      </c>
      <c r="AH430" s="1">
        <f t="shared" si="66"/>
        <v>0.74520000000000008</v>
      </c>
      <c r="AI430" s="51">
        <f t="shared" si="67"/>
        <v>0.84350000000000003</v>
      </c>
    </row>
    <row r="431" spans="1:36" x14ac:dyDescent="0.25">
      <c r="A431" t="s">
        <v>102</v>
      </c>
      <c r="B431" s="1" t="s">
        <v>69</v>
      </c>
      <c r="C431" s="14" t="s">
        <v>110</v>
      </c>
      <c r="D431" s="21" t="s">
        <v>5</v>
      </c>
      <c r="E431" s="22">
        <v>470</v>
      </c>
      <c r="F431" s="34" t="s">
        <v>20</v>
      </c>
      <c r="G431" s="1">
        <v>0</v>
      </c>
      <c r="K431" s="1">
        <v>11</v>
      </c>
      <c r="L431" s="1">
        <v>18.2</v>
      </c>
      <c r="M431" t="s">
        <v>77</v>
      </c>
      <c r="N431" t="s">
        <v>76</v>
      </c>
      <c r="O431" s="1">
        <v>14.143000000000001</v>
      </c>
      <c r="P431" s="1">
        <v>8.5500000000000007E-2</v>
      </c>
      <c r="Q431" s="1">
        <v>0.62</v>
      </c>
      <c r="R431" s="1">
        <v>0.83</v>
      </c>
      <c r="S431" s="1">
        <v>0.99</v>
      </c>
      <c r="T431" s="37">
        <v>0.81333333333333335</v>
      </c>
      <c r="U431" s="1">
        <v>1.1399999999999999</v>
      </c>
      <c r="V431">
        <v>3</v>
      </c>
      <c r="W431">
        <v>0.27700000000000002</v>
      </c>
      <c r="X431">
        <v>0.13</v>
      </c>
      <c r="Y431">
        <v>2.4929999999999999</v>
      </c>
      <c r="Z431">
        <v>0.40699999999999997</v>
      </c>
      <c r="AB431" s="1">
        <v>1</v>
      </c>
      <c r="AC431" s="1">
        <f t="shared" si="61"/>
        <v>14.143000000000001</v>
      </c>
      <c r="AD431" s="1">
        <f t="shared" si="62"/>
        <v>8.5500000000000007E-2</v>
      </c>
      <c r="AE431" s="51">
        <f t="shared" si="63"/>
        <v>1.1399999999999999</v>
      </c>
      <c r="AF431" s="1">
        <f t="shared" si="64"/>
        <v>165.41520467836256</v>
      </c>
      <c r="AG431" s="1">
        <f t="shared" si="65"/>
        <v>7.4559852930778478E-2</v>
      </c>
      <c r="AH431" s="1">
        <f t="shared" si="66"/>
        <v>0.92719999999999991</v>
      </c>
      <c r="AI431" s="51">
        <f t="shared" si="67"/>
        <v>1.0545</v>
      </c>
    </row>
    <row r="432" spans="1:36" x14ac:dyDescent="0.25">
      <c r="A432" t="s">
        <v>102</v>
      </c>
      <c r="B432" s="1" t="s">
        <v>69</v>
      </c>
      <c r="C432" s="14" t="s">
        <v>110</v>
      </c>
      <c r="D432" s="21" t="s">
        <v>5</v>
      </c>
      <c r="E432" s="22">
        <v>471</v>
      </c>
      <c r="F432" s="34" t="s">
        <v>6</v>
      </c>
      <c r="G432" s="1">
        <v>0</v>
      </c>
      <c r="K432" s="1">
        <v>13</v>
      </c>
      <c r="L432" s="1">
        <v>12.3</v>
      </c>
      <c r="M432" t="s">
        <v>77</v>
      </c>
      <c r="N432" t="s">
        <v>76</v>
      </c>
      <c r="O432" s="1">
        <v>4.6070000000000002</v>
      </c>
      <c r="P432" s="1">
        <v>2.7099999999999999E-2</v>
      </c>
      <c r="Q432" s="1">
        <v>0.73</v>
      </c>
      <c r="R432" s="1">
        <v>0.8</v>
      </c>
      <c r="S432" s="1">
        <v>0.76</v>
      </c>
      <c r="T432" s="37">
        <v>0.76333333333333331</v>
      </c>
      <c r="U432" s="1">
        <v>0.28999999999999998</v>
      </c>
      <c r="V432">
        <v>3</v>
      </c>
      <c r="W432">
        <v>0.77800000000000002</v>
      </c>
      <c r="X432">
        <v>9.6000000000000002E-2</v>
      </c>
      <c r="Y432">
        <v>9.3190000000000008</v>
      </c>
      <c r="Z432">
        <v>0.874</v>
      </c>
      <c r="AB432" s="1">
        <v>1</v>
      </c>
      <c r="AC432" s="1">
        <f t="shared" si="61"/>
        <v>4.6070000000000002</v>
      </c>
      <c r="AD432" s="1">
        <f t="shared" si="62"/>
        <v>2.7099999999999999E-2</v>
      </c>
      <c r="AE432" s="51">
        <f t="shared" si="63"/>
        <v>0.28999999999999998</v>
      </c>
      <c r="AF432" s="1">
        <f t="shared" si="64"/>
        <v>170</v>
      </c>
      <c r="AG432" s="1">
        <f t="shared" si="65"/>
        <v>5.7065335359235934E-2</v>
      </c>
      <c r="AH432" s="1">
        <f t="shared" si="66"/>
        <v>0.22136666666666666</v>
      </c>
      <c r="AI432" s="51">
        <f t="shared" si="67"/>
        <v>0.26289999999999997</v>
      </c>
    </row>
    <row r="433" spans="1:35" x14ac:dyDescent="0.25">
      <c r="A433" t="s">
        <v>102</v>
      </c>
      <c r="B433" s="1" t="s">
        <v>69</v>
      </c>
      <c r="C433" s="14" t="s">
        <v>110</v>
      </c>
      <c r="D433" s="4" t="s">
        <v>7</v>
      </c>
      <c r="E433" s="22">
        <v>472</v>
      </c>
      <c r="F433" s="34" t="s">
        <v>6</v>
      </c>
      <c r="G433" s="1">
        <v>0</v>
      </c>
      <c r="K433" s="1">
        <v>6</v>
      </c>
      <c r="L433" s="1">
        <v>11.4</v>
      </c>
      <c r="M433" t="s">
        <v>77</v>
      </c>
      <c r="N433" t="s">
        <v>76</v>
      </c>
      <c r="O433" s="1">
        <v>7.0039999999999996</v>
      </c>
      <c r="P433" s="1">
        <v>3.49E-2</v>
      </c>
      <c r="Q433" s="1">
        <v>0.78</v>
      </c>
      <c r="R433" s="1">
        <v>0.92</v>
      </c>
      <c r="S433" s="1">
        <v>0.87</v>
      </c>
      <c r="T433" s="37">
        <v>0.8566666666666668</v>
      </c>
      <c r="U433" s="1">
        <v>0.53</v>
      </c>
      <c r="V433">
        <v>3</v>
      </c>
      <c r="W433">
        <v>0.33500000000000002</v>
      </c>
      <c r="X433">
        <v>0.01</v>
      </c>
      <c r="Y433">
        <v>11.590999999999999</v>
      </c>
      <c r="Z433">
        <v>0.307</v>
      </c>
      <c r="AB433" s="1">
        <v>1</v>
      </c>
      <c r="AC433" s="1">
        <f t="shared" si="61"/>
        <v>7.0039999999999996</v>
      </c>
      <c r="AD433" s="1">
        <f t="shared" si="62"/>
        <v>3.49E-2</v>
      </c>
      <c r="AE433" s="51">
        <f t="shared" si="63"/>
        <v>0.53</v>
      </c>
      <c r="AF433" s="1">
        <f t="shared" si="64"/>
        <v>200.68767908309454</v>
      </c>
      <c r="AG433" s="1">
        <f t="shared" si="65"/>
        <v>7.0688178183894931E-2</v>
      </c>
      <c r="AH433" s="1">
        <f t="shared" si="66"/>
        <v>0.4540333333333334</v>
      </c>
      <c r="AI433" s="51">
        <f t="shared" si="67"/>
        <v>0.49510000000000004</v>
      </c>
    </row>
    <row r="434" spans="1:35" x14ac:dyDescent="0.25">
      <c r="A434" t="s">
        <v>102</v>
      </c>
      <c r="B434" s="1" t="s">
        <v>69</v>
      </c>
      <c r="C434" s="14" t="s">
        <v>110</v>
      </c>
      <c r="D434" s="4" t="s">
        <v>7</v>
      </c>
      <c r="E434" s="22">
        <v>473</v>
      </c>
      <c r="F434" s="34" t="s">
        <v>6</v>
      </c>
      <c r="G434" s="1">
        <v>0</v>
      </c>
      <c r="K434" s="1">
        <v>8</v>
      </c>
      <c r="L434" s="1">
        <v>11.4</v>
      </c>
      <c r="M434" t="s">
        <v>77</v>
      </c>
      <c r="N434" t="s">
        <v>76</v>
      </c>
      <c r="O434" s="1">
        <v>3.46</v>
      </c>
      <c r="P434" s="1">
        <v>2.24E-2</v>
      </c>
      <c r="Q434" s="1">
        <v>0.54</v>
      </c>
      <c r="R434" s="1">
        <v>0.66</v>
      </c>
      <c r="S434" s="1">
        <v>0.89</v>
      </c>
      <c r="T434" s="37">
        <v>0.69666666666666677</v>
      </c>
      <c r="U434" s="1">
        <v>0.24</v>
      </c>
      <c r="V434">
        <v>3</v>
      </c>
      <c r="W434">
        <v>0.47699999999999998</v>
      </c>
      <c r="X434">
        <v>0.02</v>
      </c>
      <c r="Y434">
        <v>8.1910000000000007</v>
      </c>
      <c r="Z434">
        <v>0.45400000000000001</v>
      </c>
      <c r="AB434" s="1">
        <v>1</v>
      </c>
      <c r="AC434" s="1">
        <f t="shared" si="61"/>
        <v>3.46</v>
      </c>
      <c r="AD434" s="1">
        <f t="shared" si="62"/>
        <v>2.24E-2</v>
      </c>
      <c r="AE434" s="51">
        <f t="shared" si="63"/>
        <v>0.24</v>
      </c>
      <c r="AF434" s="1">
        <f t="shared" si="64"/>
        <v>154.46428571428572</v>
      </c>
      <c r="AG434" s="1">
        <f t="shared" si="65"/>
        <v>6.2890173410404621E-2</v>
      </c>
      <c r="AH434" s="1">
        <f t="shared" si="66"/>
        <v>0.16720000000000002</v>
      </c>
      <c r="AI434" s="51">
        <f t="shared" si="67"/>
        <v>0.21759999999999999</v>
      </c>
    </row>
    <row r="435" spans="1:35" x14ac:dyDescent="0.25">
      <c r="A435" t="s">
        <v>102</v>
      </c>
      <c r="B435" s="1" t="s">
        <v>69</v>
      </c>
      <c r="C435" s="14" t="s">
        <v>110</v>
      </c>
      <c r="D435" s="4" t="s">
        <v>7</v>
      </c>
      <c r="E435" s="22">
        <v>474</v>
      </c>
      <c r="F435" s="34" t="s">
        <v>6</v>
      </c>
      <c r="G435" s="1">
        <v>0</v>
      </c>
      <c r="K435" s="1">
        <v>6</v>
      </c>
      <c r="L435" s="1">
        <v>6.9</v>
      </c>
      <c r="M435" t="s">
        <v>77</v>
      </c>
      <c r="N435" t="s">
        <v>76</v>
      </c>
      <c r="O435" s="1">
        <v>2.7629999999999999</v>
      </c>
      <c r="P435" s="1">
        <v>1.3299999999999999E-2</v>
      </c>
      <c r="Q435" s="1">
        <v>0.68</v>
      </c>
      <c r="R435" s="1">
        <v>0.69</v>
      </c>
      <c r="S435" s="1">
        <v>0.75</v>
      </c>
      <c r="T435" s="37">
        <v>0.70666666666666667</v>
      </c>
      <c r="U435" s="1">
        <v>0.18</v>
      </c>
      <c r="V435">
        <v>3</v>
      </c>
      <c r="W435">
        <v>0.47799999999999998</v>
      </c>
      <c r="X435">
        <v>0.02</v>
      </c>
      <c r="Y435">
        <v>21.398</v>
      </c>
      <c r="Z435">
        <v>0.49299999999999999</v>
      </c>
      <c r="AB435" s="1">
        <v>1</v>
      </c>
      <c r="AC435" s="1">
        <f t="shared" si="61"/>
        <v>2.7629999999999999</v>
      </c>
      <c r="AD435" s="1">
        <f t="shared" si="62"/>
        <v>1.3299999999999999E-2</v>
      </c>
      <c r="AE435" s="51">
        <f t="shared" si="63"/>
        <v>0.18</v>
      </c>
      <c r="AF435" s="1">
        <f t="shared" si="64"/>
        <v>207.74436090225564</v>
      </c>
      <c r="AG435" s="1">
        <f t="shared" si="65"/>
        <v>6.0332971407889971E-2</v>
      </c>
      <c r="AH435" s="1">
        <f t="shared" si="66"/>
        <v>0.12720000000000001</v>
      </c>
      <c r="AI435" s="51">
        <f t="shared" si="67"/>
        <v>0.16669999999999999</v>
      </c>
    </row>
    <row r="436" spans="1:35" x14ac:dyDescent="0.25">
      <c r="A436" t="s">
        <v>102</v>
      </c>
      <c r="B436" s="1" t="s">
        <v>69</v>
      </c>
      <c r="C436" s="14" t="s">
        <v>110</v>
      </c>
      <c r="D436" s="4" t="s">
        <v>9</v>
      </c>
      <c r="E436" s="22">
        <v>475</v>
      </c>
      <c r="F436" s="34" t="s">
        <v>6</v>
      </c>
      <c r="G436" s="1">
        <v>1</v>
      </c>
      <c r="H436" s="1">
        <v>1</v>
      </c>
      <c r="K436" s="1">
        <v>13</v>
      </c>
      <c r="L436" s="1">
        <v>11.5</v>
      </c>
      <c r="M436" t="s">
        <v>77</v>
      </c>
      <c r="N436" t="s">
        <v>76</v>
      </c>
      <c r="O436" s="1">
        <v>5.149</v>
      </c>
      <c r="P436" s="1">
        <v>4.1599999999999998E-2</v>
      </c>
      <c r="Q436" s="1">
        <v>0.53</v>
      </c>
      <c r="R436" s="1">
        <v>0.81</v>
      </c>
      <c r="S436" s="1">
        <v>1.1100000000000001</v>
      </c>
      <c r="T436" s="37">
        <v>0.81666666666666676</v>
      </c>
      <c r="U436" s="1">
        <v>0.4</v>
      </c>
      <c r="V436">
        <v>3</v>
      </c>
      <c r="W436">
        <v>0.39700000000000002</v>
      </c>
      <c r="X436">
        <v>0.04</v>
      </c>
      <c r="Y436">
        <v>14.34</v>
      </c>
      <c r="Z436">
        <v>0.437</v>
      </c>
      <c r="AB436" s="1">
        <v>1</v>
      </c>
      <c r="AC436" s="1">
        <f t="shared" si="61"/>
        <v>5.149</v>
      </c>
      <c r="AD436" s="1">
        <f t="shared" si="62"/>
        <v>4.1599999999999998E-2</v>
      </c>
      <c r="AE436" s="51">
        <f t="shared" si="63"/>
        <v>0.4</v>
      </c>
      <c r="AF436" s="1">
        <f t="shared" si="64"/>
        <v>123.77403846153847</v>
      </c>
      <c r="AG436" s="1">
        <f t="shared" si="65"/>
        <v>6.9605748689065841E-2</v>
      </c>
      <c r="AH436" s="1">
        <f t="shared" si="66"/>
        <v>0.32666666666666672</v>
      </c>
      <c r="AI436" s="51">
        <f t="shared" si="67"/>
        <v>0.35840000000000005</v>
      </c>
    </row>
    <row r="437" spans="1:35" x14ac:dyDescent="0.25">
      <c r="A437" t="s">
        <v>102</v>
      </c>
      <c r="B437" s="1" t="s">
        <v>69</v>
      </c>
      <c r="C437" s="14" t="s">
        <v>110</v>
      </c>
      <c r="D437" s="4" t="s">
        <v>9</v>
      </c>
      <c r="E437" s="22">
        <v>476</v>
      </c>
      <c r="F437" s="34" t="s">
        <v>6</v>
      </c>
      <c r="G437" s="1">
        <v>0</v>
      </c>
      <c r="K437" s="1">
        <v>7</v>
      </c>
      <c r="L437" s="1">
        <v>10.199999999999999</v>
      </c>
      <c r="M437" t="s">
        <v>77</v>
      </c>
      <c r="N437" t="s">
        <v>76</v>
      </c>
      <c r="O437" s="1">
        <v>3.3769999999999998</v>
      </c>
      <c r="P437" s="1">
        <v>2.6200000000000001E-2</v>
      </c>
      <c r="Q437" s="1">
        <v>0.73</v>
      </c>
      <c r="R437" s="1">
        <v>0.87</v>
      </c>
      <c r="S437" s="1">
        <v>0.99</v>
      </c>
      <c r="T437" s="37">
        <v>0.86333333333333329</v>
      </c>
      <c r="U437" s="1">
        <v>0.26</v>
      </c>
      <c r="V437">
        <v>3</v>
      </c>
      <c r="W437">
        <v>0.378</v>
      </c>
      <c r="X437">
        <v>3.2000000000000001E-2</v>
      </c>
      <c r="Y437">
        <v>37.137999999999998</v>
      </c>
      <c r="Z437">
        <v>0.40500000000000003</v>
      </c>
      <c r="AB437" s="1">
        <v>1</v>
      </c>
      <c r="AC437" s="1">
        <f t="shared" si="61"/>
        <v>3.3769999999999998</v>
      </c>
      <c r="AD437" s="1">
        <f t="shared" si="62"/>
        <v>2.6200000000000001E-2</v>
      </c>
      <c r="AE437" s="51">
        <f t="shared" si="63"/>
        <v>0.26</v>
      </c>
      <c r="AF437" s="1">
        <f t="shared" si="64"/>
        <v>128.89312977099235</v>
      </c>
      <c r="AG437" s="1">
        <f t="shared" si="65"/>
        <v>6.9233047083209959E-2</v>
      </c>
      <c r="AH437" s="1">
        <f t="shared" si="66"/>
        <v>0.22446666666666668</v>
      </c>
      <c r="AI437" s="51">
        <f t="shared" si="67"/>
        <v>0.23380000000000001</v>
      </c>
    </row>
    <row r="438" spans="1:35" x14ac:dyDescent="0.25">
      <c r="A438" t="s">
        <v>102</v>
      </c>
      <c r="B438" s="1" t="s">
        <v>69</v>
      </c>
      <c r="C438" s="14" t="s">
        <v>110</v>
      </c>
      <c r="D438" s="4" t="s">
        <v>9</v>
      </c>
      <c r="E438" s="22">
        <v>477</v>
      </c>
      <c r="F438" s="34" t="s">
        <v>6</v>
      </c>
      <c r="G438" s="1">
        <v>0</v>
      </c>
      <c r="K438" s="1">
        <v>41</v>
      </c>
      <c r="L438" s="1">
        <v>12.1</v>
      </c>
      <c r="M438" t="s">
        <v>77</v>
      </c>
      <c r="N438" t="s">
        <v>76</v>
      </c>
      <c r="O438" s="1">
        <v>3.49</v>
      </c>
      <c r="P438" s="1">
        <v>2.7E-2</v>
      </c>
      <c r="Q438" s="1">
        <v>0.61</v>
      </c>
      <c r="R438" s="1">
        <v>0.91</v>
      </c>
      <c r="S438" s="1">
        <v>1</v>
      </c>
      <c r="T438" s="37">
        <v>0.84</v>
      </c>
      <c r="U438" s="1">
        <v>0.28000000000000003</v>
      </c>
      <c r="V438">
        <v>2</v>
      </c>
      <c r="W438">
        <v>0.45500000000000002</v>
      </c>
      <c r="X438">
        <v>0.13</v>
      </c>
      <c r="Y438">
        <v>3.5019999999999998</v>
      </c>
      <c r="Z438">
        <v>0.58499999999999996</v>
      </c>
      <c r="AB438" s="1">
        <v>1</v>
      </c>
      <c r="AC438" s="1">
        <f t="shared" ref="AC438:AC473" si="68">O438/AB438</f>
        <v>3.49</v>
      </c>
      <c r="AD438" s="1">
        <f t="shared" ref="AD438:AD473" si="69">P438/AB438</f>
        <v>2.7E-2</v>
      </c>
      <c r="AE438" s="51">
        <f t="shared" ref="AE438:AE473" si="70">U438/AB438</f>
        <v>0.28000000000000003</v>
      </c>
      <c r="AF438" s="1">
        <f t="shared" ref="AF438:AF473" si="71">AC438/AD438</f>
        <v>129.25925925925927</v>
      </c>
      <c r="AG438" s="1">
        <f t="shared" ref="AG438:AG473" si="72">(AE438-AD438)/AC438</f>
        <v>7.2492836676217767E-2</v>
      </c>
      <c r="AH438" s="1">
        <f t="shared" ref="AH438:AH473" si="73">T438*AE438</f>
        <v>0.23520000000000002</v>
      </c>
      <c r="AI438" s="51">
        <f t="shared" si="67"/>
        <v>0.253</v>
      </c>
    </row>
    <row r="439" spans="1:35" x14ac:dyDescent="0.25">
      <c r="A439" t="s">
        <v>102</v>
      </c>
      <c r="B439" s="1" t="s">
        <v>69</v>
      </c>
      <c r="C439" s="14" t="s">
        <v>110</v>
      </c>
      <c r="D439" s="4" t="s">
        <v>9</v>
      </c>
      <c r="E439" s="22">
        <v>478</v>
      </c>
      <c r="F439" s="34" t="s">
        <v>20</v>
      </c>
      <c r="G439" s="1">
        <v>0</v>
      </c>
      <c r="K439" s="1">
        <v>5</v>
      </c>
      <c r="L439" s="1">
        <v>18</v>
      </c>
      <c r="M439" t="s">
        <v>77</v>
      </c>
      <c r="N439" t="s">
        <v>76</v>
      </c>
      <c r="O439" s="1">
        <v>19.61</v>
      </c>
      <c r="P439" s="1">
        <v>0.17549999999999999</v>
      </c>
      <c r="Q439" s="1">
        <v>0.88</v>
      </c>
      <c r="R439" s="1">
        <v>1.06</v>
      </c>
      <c r="S439" s="1">
        <v>1.1299999999999999</v>
      </c>
      <c r="T439" s="37">
        <v>1.0233333333333332</v>
      </c>
      <c r="U439" s="1">
        <v>1.87</v>
      </c>
      <c r="V439">
        <v>2</v>
      </c>
      <c r="W439">
        <v>0.26700000000000002</v>
      </c>
      <c r="X439">
        <v>0.16600000000000001</v>
      </c>
      <c r="Y439">
        <v>1.962</v>
      </c>
      <c r="Z439">
        <v>0.433</v>
      </c>
      <c r="AB439" s="1">
        <v>1</v>
      </c>
      <c r="AC439" s="1">
        <f t="shared" si="68"/>
        <v>19.61</v>
      </c>
      <c r="AD439" s="1">
        <f t="shared" si="69"/>
        <v>0.17549999999999999</v>
      </c>
      <c r="AE439" s="51">
        <f t="shared" si="70"/>
        <v>1.87</v>
      </c>
      <c r="AF439" s="1">
        <f t="shared" si="71"/>
        <v>111.73789173789174</v>
      </c>
      <c r="AG439" s="1">
        <f t="shared" si="72"/>
        <v>8.6409994900560949E-2</v>
      </c>
      <c r="AH439" s="1">
        <f t="shared" si="73"/>
        <v>1.9136333333333333</v>
      </c>
      <c r="AI439" s="51">
        <f t="shared" si="67"/>
        <v>1.6945000000000001</v>
      </c>
    </row>
    <row r="440" spans="1:35" x14ac:dyDescent="0.25">
      <c r="A440" t="s">
        <v>102</v>
      </c>
      <c r="B440" s="1" t="s">
        <v>69</v>
      </c>
      <c r="C440" s="14" t="s">
        <v>110</v>
      </c>
      <c r="D440" s="4" t="s">
        <v>9</v>
      </c>
      <c r="E440" s="22">
        <v>479</v>
      </c>
      <c r="F440" s="34" t="s">
        <v>20</v>
      </c>
      <c r="G440" s="1">
        <v>0</v>
      </c>
      <c r="K440" s="1">
        <v>8</v>
      </c>
      <c r="L440" s="1">
        <v>18.3</v>
      </c>
      <c r="M440" t="s">
        <v>77</v>
      </c>
      <c r="N440" t="s">
        <v>76</v>
      </c>
      <c r="O440" s="1">
        <v>25.466000000000001</v>
      </c>
      <c r="P440" s="1">
        <v>0.1158</v>
      </c>
      <c r="Q440" s="1">
        <v>0.65</v>
      </c>
      <c r="R440" s="1">
        <v>0.87</v>
      </c>
      <c r="S440" s="1">
        <v>0.95</v>
      </c>
      <c r="T440" s="37">
        <v>0.82333333333333325</v>
      </c>
      <c r="U440" s="1">
        <v>1.88</v>
      </c>
      <c r="V440">
        <v>3</v>
      </c>
      <c r="W440">
        <v>0.44600000000000001</v>
      </c>
      <c r="X440">
        <v>0.13100000000000001</v>
      </c>
      <c r="Y440">
        <v>3.9279999999999999</v>
      </c>
      <c r="Z440">
        <v>0.57699999999999996</v>
      </c>
      <c r="AB440" s="1">
        <v>1</v>
      </c>
      <c r="AC440" s="1">
        <f t="shared" si="68"/>
        <v>25.466000000000001</v>
      </c>
      <c r="AD440" s="1">
        <f t="shared" si="69"/>
        <v>0.1158</v>
      </c>
      <c r="AE440" s="51">
        <f t="shared" si="70"/>
        <v>1.88</v>
      </c>
      <c r="AF440" s="1">
        <f t="shared" si="71"/>
        <v>219.91364421416236</v>
      </c>
      <c r="AG440" s="1">
        <f t="shared" si="72"/>
        <v>6.9276682635671091E-2</v>
      </c>
      <c r="AH440" s="1">
        <f t="shared" si="73"/>
        <v>1.5478666666666665</v>
      </c>
      <c r="AI440" s="51">
        <f t="shared" si="67"/>
        <v>1.7642</v>
      </c>
    </row>
    <row r="441" spans="1:35" x14ac:dyDescent="0.25">
      <c r="A441" t="s">
        <v>102</v>
      </c>
      <c r="B441" s="1" t="s">
        <v>69</v>
      </c>
      <c r="C441" s="14" t="s">
        <v>110</v>
      </c>
      <c r="D441" s="4" t="s">
        <v>9</v>
      </c>
      <c r="E441" s="22">
        <v>480</v>
      </c>
      <c r="F441" s="34" t="s">
        <v>20</v>
      </c>
      <c r="G441" s="1">
        <v>1</v>
      </c>
      <c r="H441" s="1">
        <v>1</v>
      </c>
      <c r="K441" s="1">
        <v>8</v>
      </c>
      <c r="L441" s="1">
        <v>10</v>
      </c>
      <c r="M441" t="s">
        <v>77</v>
      </c>
      <c r="N441" t="s">
        <v>76</v>
      </c>
      <c r="O441" s="1">
        <v>7.5289999999999999</v>
      </c>
      <c r="P441" s="1">
        <v>6.1699999999999998E-2</v>
      </c>
      <c r="Q441" s="1">
        <v>0.73</v>
      </c>
      <c r="R441" s="1">
        <v>1.05</v>
      </c>
      <c r="S441" s="1">
        <v>1.3</v>
      </c>
      <c r="T441" s="37">
        <v>1.0266666666666666</v>
      </c>
      <c r="U441" s="1">
        <v>0.67</v>
      </c>
      <c r="V441">
        <v>2</v>
      </c>
      <c r="W441">
        <v>0.42</v>
      </c>
      <c r="X441">
        <v>0.13600000000000001</v>
      </c>
      <c r="Y441">
        <v>3.1789999999999998</v>
      </c>
      <c r="Z441">
        <v>0.55600000000000005</v>
      </c>
      <c r="AB441" s="1">
        <v>1</v>
      </c>
      <c r="AC441" s="1">
        <f t="shared" si="68"/>
        <v>7.5289999999999999</v>
      </c>
      <c r="AD441" s="1">
        <f t="shared" si="69"/>
        <v>6.1699999999999998E-2</v>
      </c>
      <c r="AE441" s="51">
        <f t="shared" si="70"/>
        <v>0.67</v>
      </c>
      <c r="AF441" s="1">
        <f t="shared" si="71"/>
        <v>122.0259319286872</v>
      </c>
      <c r="AG441" s="1">
        <f t="shared" si="72"/>
        <v>8.0794262186213314E-2</v>
      </c>
      <c r="AH441" s="1">
        <f t="shared" si="73"/>
        <v>0.68786666666666663</v>
      </c>
      <c r="AI441" s="51">
        <f t="shared" si="67"/>
        <v>0.60830000000000006</v>
      </c>
    </row>
    <row r="442" spans="1:35" x14ac:dyDescent="0.25">
      <c r="A442" t="s">
        <v>102</v>
      </c>
      <c r="B442" s="1" t="s">
        <v>69</v>
      </c>
      <c r="C442" s="14" t="s">
        <v>110</v>
      </c>
      <c r="D442" s="4" t="s">
        <v>9</v>
      </c>
      <c r="E442" s="22">
        <v>481</v>
      </c>
      <c r="F442" s="34" t="s">
        <v>20</v>
      </c>
      <c r="G442" s="1">
        <v>0</v>
      </c>
      <c r="K442" s="1">
        <v>8</v>
      </c>
      <c r="L442" s="1">
        <v>15.4</v>
      </c>
      <c r="M442" t="s">
        <v>77</v>
      </c>
      <c r="N442" t="s">
        <v>76</v>
      </c>
      <c r="O442" s="1">
        <v>12.77</v>
      </c>
      <c r="P442" s="1">
        <v>8.4199999999999997E-2</v>
      </c>
      <c r="Q442" s="1">
        <v>0.67</v>
      </c>
      <c r="R442" s="1">
        <v>0.83</v>
      </c>
      <c r="S442" s="1">
        <v>0.96</v>
      </c>
      <c r="T442" s="37">
        <v>0.82</v>
      </c>
      <c r="U442" s="1">
        <v>0.95</v>
      </c>
      <c r="V442">
        <v>3</v>
      </c>
      <c r="W442">
        <v>0.29499999999999998</v>
      </c>
      <c r="X442">
        <v>0.129</v>
      </c>
      <c r="Y442">
        <v>2.3450000000000002</v>
      </c>
      <c r="Z442">
        <v>0.42399999999999999</v>
      </c>
      <c r="AB442" s="1">
        <v>1</v>
      </c>
      <c r="AC442" s="1">
        <f t="shared" si="68"/>
        <v>12.77</v>
      </c>
      <c r="AD442" s="1">
        <f t="shared" si="69"/>
        <v>8.4199999999999997E-2</v>
      </c>
      <c r="AE442" s="51">
        <f t="shared" si="70"/>
        <v>0.95</v>
      </c>
      <c r="AF442" s="1">
        <f t="shared" si="71"/>
        <v>151.6627078384798</v>
      </c>
      <c r="AG442" s="1">
        <f t="shared" si="72"/>
        <v>6.7799530148786216E-2</v>
      </c>
      <c r="AH442" s="1">
        <f t="shared" si="73"/>
        <v>0.77899999999999991</v>
      </c>
      <c r="AI442" s="51">
        <f t="shared" ref="AI442:AI473" si="74">AE442-AD442</f>
        <v>0.8657999999999999</v>
      </c>
    </row>
    <row r="443" spans="1:35" x14ac:dyDescent="0.25">
      <c r="A443" t="s">
        <v>102</v>
      </c>
      <c r="B443" s="1" t="s">
        <v>69</v>
      </c>
      <c r="C443" s="14" t="s">
        <v>110</v>
      </c>
      <c r="D443" s="4" t="s">
        <v>67</v>
      </c>
      <c r="E443" s="22">
        <v>482</v>
      </c>
      <c r="F443" s="34" t="s">
        <v>12</v>
      </c>
      <c r="G443" s="1">
        <v>0</v>
      </c>
      <c r="J443" s="1">
        <v>11</v>
      </c>
      <c r="K443" s="1">
        <v>1</v>
      </c>
      <c r="L443" s="1">
        <v>21.5</v>
      </c>
      <c r="M443" t="s">
        <v>73</v>
      </c>
      <c r="N443" t="s">
        <v>74</v>
      </c>
      <c r="O443" s="1">
        <v>0.749</v>
      </c>
      <c r="P443" s="1">
        <v>9.7000000000000003E-3</v>
      </c>
      <c r="Q443" s="1">
        <v>0.8</v>
      </c>
      <c r="R443" s="1">
        <v>1.17</v>
      </c>
      <c r="S443" s="1">
        <v>1.29</v>
      </c>
      <c r="T443" s="37">
        <v>1.0866666666666667</v>
      </c>
      <c r="U443" s="1">
        <v>0.06</v>
      </c>
      <c r="V443">
        <v>3</v>
      </c>
      <c r="W443">
        <v>0.35599999999999998</v>
      </c>
      <c r="X443">
        <v>0.114</v>
      </c>
      <c r="Y443">
        <v>3.5870000000000002</v>
      </c>
      <c r="Z443">
        <v>0.47</v>
      </c>
      <c r="AB443" s="1">
        <v>1</v>
      </c>
      <c r="AC443" s="1">
        <f t="shared" si="68"/>
        <v>0.749</v>
      </c>
      <c r="AD443" s="1">
        <f t="shared" si="69"/>
        <v>9.7000000000000003E-3</v>
      </c>
      <c r="AE443" s="51">
        <f t="shared" si="70"/>
        <v>0.06</v>
      </c>
      <c r="AF443" s="1">
        <f t="shared" si="71"/>
        <v>77.216494845360828</v>
      </c>
      <c r="AG443" s="1">
        <f t="shared" si="72"/>
        <v>6.7156208277703605E-2</v>
      </c>
      <c r="AH443" s="1">
        <f t="shared" si="73"/>
        <v>6.5199999999999994E-2</v>
      </c>
      <c r="AI443" s="51">
        <f t="shared" si="74"/>
        <v>5.0299999999999997E-2</v>
      </c>
    </row>
    <row r="444" spans="1:35" x14ac:dyDescent="0.25">
      <c r="A444" t="s">
        <v>102</v>
      </c>
      <c r="B444" s="1" t="s">
        <v>69</v>
      </c>
      <c r="C444" s="14" t="s">
        <v>110</v>
      </c>
      <c r="D444" s="4" t="s">
        <v>67</v>
      </c>
      <c r="E444" s="22">
        <v>483</v>
      </c>
      <c r="F444" s="34" t="s">
        <v>12</v>
      </c>
      <c r="G444" s="1">
        <v>0</v>
      </c>
      <c r="J444" s="1">
        <v>7</v>
      </c>
      <c r="K444" s="1">
        <v>1</v>
      </c>
      <c r="L444" s="1">
        <v>11</v>
      </c>
      <c r="M444" t="s">
        <v>73</v>
      </c>
      <c r="N444" t="s">
        <v>74</v>
      </c>
      <c r="O444" s="1">
        <v>0.75</v>
      </c>
      <c r="P444" s="1">
        <v>1.15E-2</v>
      </c>
      <c r="Q444" s="1">
        <v>0.85</v>
      </c>
      <c r="R444" s="1">
        <v>0.9</v>
      </c>
      <c r="S444" s="1">
        <v>0.95</v>
      </c>
      <c r="T444" s="37">
        <v>0.9</v>
      </c>
      <c r="U444" s="1">
        <v>0.05</v>
      </c>
      <c r="V444">
        <v>2</v>
      </c>
      <c r="W444">
        <v>0.25800000000000001</v>
      </c>
      <c r="X444">
        <v>4.3999999999999997E-2</v>
      </c>
      <c r="Y444">
        <v>6.4470000000000001</v>
      </c>
      <c r="Z444">
        <v>0.30199999999999999</v>
      </c>
      <c r="AB444" s="1">
        <v>1</v>
      </c>
      <c r="AC444" s="1">
        <f t="shared" si="68"/>
        <v>0.75</v>
      </c>
      <c r="AD444" s="1">
        <f t="shared" si="69"/>
        <v>1.15E-2</v>
      </c>
      <c r="AE444" s="51">
        <f t="shared" si="70"/>
        <v>0.05</v>
      </c>
      <c r="AF444" s="1">
        <f t="shared" si="71"/>
        <v>65.217391304347828</v>
      </c>
      <c r="AG444" s="1">
        <f t="shared" si="72"/>
        <v>5.1333333333333342E-2</v>
      </c>
      <c r="AH444" s="1">
        <f t="shared" si="73"/>
        <v>4.5000000000000005E-2</v>
      </c>
      <c r="AI444" s="51">
        <f t="shared" si="74"/>
        <v>3.8500000000000006E-2</v>
      </c>
    </row>
    <row r="445" spans="1:35" x14ac:dyDescent="0.25">
      <c r="A445" t="s">
        <v>102</v>
      </c>
      <c r="B445" s="1" t="s">
        <v>69</v>
      </c>
      <c r="C445" s="14" t="s">
        <v>110</v>
      </c>
      <c r="D445" s="4" t="s">
        <v>67</v>
      </c>
      <c r="E445" s="22">
        <v>485</v>
      </c>
      <c r="F445" s="34" t="s">
        <v>12</v>
      </c>
      <c r="G445" s="1">
        <v>0</v>
      </c>
      <c r="J445" s="1">
        <v>6</v>
      </c>
      <c r="K445" s="1">
        <v>1</v>
      </c>
      <c r="L445" s="1">
        <v>6</v>
      </c>
      <c r="M445" t="s">
        <v>73</v>
      </c>
      <c r="N445" t="s">
        <v>74</v>
      </c>
      <c r="O445" s="11">
        <v>0.69499999999999995</v>
      </c>
      <c r="P445" s="15">
        <v>8.6999999999999994E-3</v>
      </c>
      <c r="Q445" s="11">
        <v>0.69</v>
      </c>
      <c r="R445" s="11">
        <v>1.19</v>
      </c>
      <c r="S445" s="11">
        <v>1.02</v>
      </c>
      <c r="T445" s="37">
        <v>0.96666666666666667</v>
      </c>
      <c r="U445" s="1">
        <v>0.06</v>
      </c>
      <c r="V445">
        <v>3</v>
      </c>
      <c r="W445">
        <v>0.55900000000000005</v>
      </c>
      <c r="X445">
        <v>0.14299999999999999</v>
      </c>
      <c r="Y445">
        <v>4.8979999999999997</v>
      </c>
      <c r="Z445">
        <v>0.70199999999999996</v>
      </c>
      <c r="AB445" s="1">
        <v>1</v>
      </c>
      <c r="AC445" s="1">
        <f t="shared" si="68"/>
        <v>0.69499999999999995</v>
      </c>
      <c r="AD445" s="1">
        <f t="shared" si="69"/>
        <v>8.6999999999999994E-3</v>
      </c>
      <c r="AE445" s="51">
        <f t="shared" si="70"/>
        <v>0.06</v>
      </c>
      <c r="AF445" s="1">
        <f t="shared" si="71"/>
        <v>79.885057471264361</v>
      </c>
      <c r="AG445" s="1">
        <f t="shared" si="72"/>
        <v>7.381294964028777E-2</v>
      </c>
      <c r="AH445" s="1">
        <f t="shared" si="73"/>
        <v>5.7999999999999996E-2</v>
      </c>
      <c r="AI445" s="51">
        <f t="shared" si="74"/>
        <v>5.1299999999999998E-2</v>
      </c>
    </row>
    <row r="446" spans="1:35" x14ac:dyDescent="0.25">
      <c r="A446" t="s">
        <v>102</v>
      </c>
      <c r="B446" s="1" t="s">
        <v>69</v>
      </c>
      <c r="C446" s="14" t="s">
        <v>110</v>
      </c>
      <c r="D446" s="4" t="s">
        <v>66</v>
      </c>
      <c r="E446" s="22">
        <v>486</v>
      </c>
      <c r="F446" s="34" t="s">
        <v>12</v>
      </c>
      <c r="G446" s="1">
        <v>0</v>
      </c>
      <c r="J446" s="1">
        <v>4</v>
      </c>
      <c r="K446" s="1">
        <v>1</v>
      </c>
      <c r="L446" s="1">
        <v>10</v>
      </c>
      <c r="M446" t="s">
        <v>73</v>
      </c>
      <c r="N446" t="s">
        <v>74</v>
      </c>
      <c r="O446" s="1">
        <v>1.0429999999999999</v>
      </c>
      <c r="P446" s="1">
        <v>1.24E-2</v>
      </c>
      <c r="Q446" s="1">
        <v>0.65</v>
      </c>
      <c r="R446" s="1">
        <v>1.2</v>
      </c>
      <c r="S446" s="1">
        <v>1.1100000000000001</v>
      </c>
      <c r="T446" s="37">
        <v>0.98666666666666669</v>
      </c>
      <c r="U446" s="1">
        <v>0.08</v>
      </c>
      <c r="V446">
        <v>4</v>
      </c>
      <c r="W446">
        <v>0.42899999999999999</v>
      </c>
      <c r="X446">
        <v>6.0000000000000001E-3</v>
      </c>
      <c r="Y446">
        <v>20.423999999999999</v>
      </c>
      <c r="Z446">
        <v>0.42299999999999999</v>
      </c>
      <c r="AB446" s="1">
        <v>1</v>
      </c>
      <c r="AC446" s="1">
        <f t="shared" si="68"/>
        <v>1.0429999999999999</v>
      </c>
      <c r="AD446" s="1">
        <f t="shared" si="69"/>
        <v>1.24E-2</v>
      </c>
      <c r="AE446" s="51">
        <f t="shared" si="70"/>
        <v>0.08</v>
      </c>
      <c r="AF446" s="1">
        <f t="shared" si="71"/>
        <v>84.112903225806448</v>
      </c>
      <c r="AG446" s="1">
        <f t="shared" si="72"/>
        <v>6.4813039309683615E-2</v>
      </c>
      <c r="AH446" s="1">
        <f t="shared" si="73"/>
        <v>7.8933333333333341E-2</v>
      </c>
      <c r="AI446" s="51">
        <f t="shared" si="74"/>
        <v>6.7600000000000007E-2</v>
      </c>
    </row>
    <row r="447" spans="1:35" x14ac:dyDescent="0.25">
      <c r="A447" t="s">
        <v>102</v>
      </c>
      <c r="B447" s="1" t="s">
        <v>69</v>
      </c>
      <c r="C447" s="14" t="s">
        <v>110</v>
      </c>
      <c r="D447" s="4" t="s">
        <v>66</v>
      </c>
      <c r="E447" s="22">
        <v>487</v>
      </c>
      <c r="F447" s="34" t="s">
        <v>12</v>
      </c>
      <c r="G447" s="1">
        <v>0</v>
      </c>
      <c r="J447" s="1">
        <v>9</v>
      </c>
      <c r="K447" s="1">
        <v>1</v>
      </c>
      <c r="L447" s="1">
        <v>12</v>
      </c>
      <c r="M447" t="s">
        <v>73</v>
      </c>
      <c r="N447" t="s">
        <v>74</v>
      </c>
      <c r="O447" s="1">
        <v>0.97299999999999998</v>
      </c>
      <c r="P447" s="1">
        <v>1.5900000000000001E-2</v>
      </c>
      <c r="Q447" s="1">
        <v>1.01</v>
      </c>
      <c r="R447" s="1">
        <v>1.02</v>
      </c>
      <c r="S447" s="1">
        <v>0.94</v>
      </c>
      <c r="T447" s="37">
        <v>0.9900000000000001</v>
      </c>
      <c r="U447" s="1">
        <v>0.09</v>
      </c>
      <c r="V447">
        <v>3</v>
      </c>
      <c r="W447">
        <v>0.30299999999999999</v>
      </c>
      <c r="X447">
        <v>9.5000000000000001E-2</v>
      </c>
      <c r="Y447">
        <v>2.2919999999999998</v>
      </c>
      <c r="Z447">
        <v>0.39</v>
      </c>
      <c r="AB447" s="1">
        <v>1</v>
      </c>
      <c r="AC447" s="1">
        <f t="shared" si="68"/>
        <v>0.97299999999999998</v>
      </c>
      <c r="AD447" s="1">
        <f t="shared" si="69"/>
        <v>1.5900000000000001E-2</v>
      </c>
      <c r="AE447" s="51">
        <f t="shared" si="70"/>
        <v>0.09</v>
      </c>
      <c r="AF447" s="1">
        <f t="shared" si="71"/>
        <v>61.194968553459113</v>
      </c>
      <c r="AG447" s="1">
        <f t="shared" si="72"/>
        <v>7.6156217882836594E-2</v>
      </c>
      <c r="AH447" s="1">
        <f t="shared" si="73"/>
        <v>8.9100000000000013E-2</v>
      </c>
      <c r="AI447" s="51">
        <f t="shared" si="74"/>
        <v>7.4099999999999999E-2</v>
      </c>
    </row>
    <row r="448" spans="1:35" x14ac:dyDescent="0.25">
      <c r="A448" t="s">
        <v>102</v>
      </c>
      <c r="B448" s="1" t="s">
        <v>69</v>
      </c>
      <c r="C448" s="14" t="s">
        <v>110</v>
      </c>
      <c r="D448" s="4" t="s">
        <v>66</v>
      </c>
      <c r="E448" s="22">
        <v>488</v>
      </c>
      <c r="F448" s="34" t="s">
        <v>12</v>
      </c>
      <c r="G448" s="1">
        <v>0</v>
      </c>
      <c r="J448" s="1">
        <v>6</v>
      </c>
      <c r="K448" s="1">
        <v>1</v>
      </c>
      <c r="L448" s="1">
        <v>8.6999999999999993</v>
      </c>
      <c r="M448" t="s">
        <v>73</v>
      </c>
      <c r="N448" t="s">
        <v>74</v>
      </c>
      <c r="O448" s="1">
        <v>1.3720000000000001</v>
      </c>
      <c r="P448" s="1">
        <v>1.7899999999999999E-2</v>
      </c>
      <c r="Q448" s="1">
        <v>0.76</v>
      </c>
      <c r="R448" s="1">
        <v>1.32</v>
      </c>
      <c r="S448" s="1">
        <v>1.39</v>
      </c>
      <c r="T448" s="37">
        <v>1.1566666666666665</v>
      </c>
      <c r="U448" s="1">
        <v>0.13</v>
      </c>
      <c r="V448">
        <v>2</v>
      </c>
      <c r="W448">
        <v>0.34</v>
      </c>
      <c r="X448">
        <v>4.1000000000000002E-2</v>
      </c>
      <c r="Y448">
        <v>4.2229999999999999</v>
      </c>
      <c r="Z448">
        <v>0.378</v>
      </c>
      <c r="AB448" s="1">
        <v>1</v>
      </c>
      <c r="AC448" s="1">
        <f t="shared" si="68"/>
        <v>1.3720000000000001</v>
      </c>
      <c r="AD448" s="1">
        <f t="shared" si="69"/>
        <v>1.7899999999999999E-2</v>
      </c>
      <c r="AE448" s="51">
        <f t="shared" si="70"/>
        <v>0.13</v>
      </c>
      <c r="AF448" s="1">
        <f t="shared" si="71"/>
        <v>76.648044692737443</v>
      </c>
      <c r="AG448" s="1">
        <f t="shared" si="72"/>
        <v>8.1705539358600587E-2</v>
      </c>
      <c r="AH448" s="1">
        <f t="shared" si="73"/>
        <v>0.15036666666666665</v>
      </c>
      <c r="AI448" s="51">
        <f t="shared" si="74"/>
        <v>0.11210000000000001</v>
      </c>
    </row>
    <row r="449" spans="1:35" x14ac:dyDescent="0.25">
      <c r="A449" t="s">
        <v>102</v>
      </c>
      <c r="B449" s="1" t="s">
        <v>69</v>
      </c>
      <c r="C449" s="14" t="s">
        <v>110</v>
      </c>
      <c r="D449" s="4" t="s">
        <v>66</v>
      </c>
      <c r="E449" s="22">
        <v>489</v>
      </c>
      <c r="F449" s="34" t="s">
        <v>12</v>
      </c>
      <c r="G449" s="1">
        <v>0</v>
      </c>
      <c r="J449" s="1">
        <v>8</v>
      </c>
      <c r="K449" s="1">
        <v>1</v>
      </c>
      <c r="L449" s="1">
        <v>10.5</v>
      </c>
      <c r="M449" t="s">
        <v>73</v>
      </c>
      <c r="N449" t="s">
        <v>74</v>
      </c>
      <c r="O449" s="1">
        <v>1.286</v>
      </c>
      <c r="P449" s="1">
        <v>1.2500000000000001E-2</v>
      </c>
      <c r="Q449" s="1">
        <v>0.74</v>
      </c>
      <c r="R449" s="1">
        <v>1.29</v>
      </c>
      <c r="S449" s="1">
        <v>1.19</v>
      </c>
      <c r="T449" s="37">
        <v>1.0733333333333335</v>
      </c>
      <c r="U449" s="1">
        <v>0.09</v>
      </c>
      <c r="V449">
        <v>3</v>
      </c>
      <c r="W449">
        <v>0.48799999999999999</v>
      </c>
      <c r="X449">
        <v>0.06</v>
      </c>
      <c r="Y449">
        <v>7.6210000000000004</v>
      </c>
      <c r="Z449">
        <v>0.54400000000000004</v>
      </c>
      <c r="AB449" s="1">
        <v>1</v>
      </c>
      <c r="AC449" s="1">
        <f t="shared" si="68"/>
        <v>1.286</v>
      </c>
      <c r="AD449" s="1">
        <f t="shared" si="69"/>
        <v>1.2500000000000001E-2</v>
      </c>
      <c r="AE449" s="51">
        <f t="shared" si="70"/>
        <v>0.09</v>
      </c>
      <c r="AF449" s="1">
        <f t="shared" si="71"/>
        <v>102.88</v>
      </c>
      <c r="AG449" s="1">
        <f t="shared" si="72"/>
        <v>6.0264385692068427E-2</v>
      </c>
      <c r="AH449" s="1">
        <f t="shared" si="73"/>
        <v>9.6600000000000005E-2</v>
      </c>
      <c r="AI449" s="51">
        <f t="shared" si="74"/>
        <v>7.7499999999999999E-2</v>
      </c>
    </row>
    <row r="450" spans="1:35" x14ac:dyDescent="0.25">
      <c r="A450" t="s">
        <v>102</v>
      </c>
      <c r="B450" s="1" t="s">
        <v>69</v>
      </c>
      <c r="C450" s="14" t="s">
        <v>110</v>
      </c>
      <c r="D450" s="4" t="s">
        <v>66</v>
      </c>
      <c r="E450" s="22">
        <v>490</v>
      </c>
      <c r="F450" s="34" t="s">
        <v>50</v>
      </c>
      <c r="G450" s="1">
        <v>0</v>
      </c>
      <c r="J450" s="1">
        <v>6</v>
      </c>
      <c r="K450" s="1">
        <v>3</v>
      </c>
      <c r="L450" s="1">
        <v>11.6</v>
      </c>
      <c r="M450" t="s">
        <v>79</v>
      </c>
      <c r="N450" t="s">
        <v>76</v>
      </c>
      <c r="O450" s="1">
        <v>11.122</v>
      </c>
      <c r="P450" s="1">
        <v>5.79E-2</v>
      </c>
      <c r="Q450" s="1">
        <v>0.22</v>
      </c>
      <c r="R450" s="1">
        <v>0.24</v>
      </c>
      <c r="S450" s="1">
        <v>0.28000000000000003</v>
      </c>
      <c r="T450" s="37">
        <v>0.24666666666666667</v>
      </c>
      <c r="U450" s="1">
        <v>0.33</v>
      </c>
      <c r="V450">
        <v>3</v>
      </c>
      <c r="W450">
        <v>1.37</v>
      </c>
      <c r="X450">
        <v>0.45200000000000001</v>
      </c>
      <c r="Y450">
        <v>3.0430000000000001</v>
      </c>
      <c r="Z450">
        <v>1.8220000000000001</v>
      </c>
      <c r="AB450" s="1">
        <v>1</v>
      </c>
      <c r="AC450" s="1">
        <f t="shared" si="68"/>
        <v>11.122</v>
      </c>
      <c r="AD450" s="1">
        <f t="shared" si="69"/>
        <v>5.79E-2</v>
      </c>
      <c r="AE450" s="51">
        <f t="shared" si="70"/>
        <v>0.33</v>
      </c>
      <c r="AF450" s="1">
        <f t="shared" si="71"/>
        <v>192.08981001727116</v>
      </c>
      <c r="AG450" s="1">
        <f t="shared" si="72"/>
        <v>2.4465024276209314E-2</v>
      </c>
      <c r="AH450" s="1">
        <f t="shared" si="73"/>
        <v>8.14E-2</v>
      </c>
      <c r="AI450" s="51">
        <f t="shared" si="74"/>
        <v>0.27210000000000001</v>
      </c>
    </row>
    <row r="451" spans="1:35" x14ac:dyDescent="0.25">
      <c r="A451" t="s">
        <v>102</v>
      </c>
      <c r="B451" s="1" t="s">
        <v>69</v>
      </c>
      <c r="C451" s="1" t="s">
        <v>109</v>
      </c>
      <c r="D451" s="4" t="s">
        <v>5</v>
      </c>
      <c r="E451" s="22">
        <v>491</v>
      </c>
      <c r="F451" s="34" t="s">
        <v>19</v>
      </c>
      <c r="G451" s="1">
        <v>0</v>
      </c>
      <c r="K451" s="1">
        <v>9</v>
      </c>
      <c r="L451" s="1">
        <v>10.1</v>
      </c>
      <c r="M451" t="s">
        <v>77</v>
      </c>
      <c r="N451" t="s">
        <v>80</v>
      </c>
      <c r="O451" s="1">
        <v>1.794</v>
      </c>
      <c r="P451" s="1">
        <v>1.47E-2</v>
      </c>
      <c r="Q451" s="1">
        <v>0.73</v>
      </c>
      <c r="R451" s="1">
        <v>1.1200000000000001</v>
      </c>
      <c r="S451" s="1">
        <v>0.98</v>
      </c>
      <c r="T451" s="37">
        <v>0.94333333333333336</v>
      </c>
      <c r="U451" s="1">
        <v>0.15</v>
      </c>
      <c r="V451">
        <v>3</v>
      </c>
      <c r="W451">
        <v>0.46899999999999997</v>
      </c>
      <c r="X451">
        <v>0.15</v>
      </c>
      <c r="Y451">
        <v>3.7429999999999999</v>
      </c>
      <c r="Z451">
        <v>0.61899999999999999</v>
      </c>
      <c r="AB451" s="1">
        <v>1</v>
      </c>
      <c r="AC451" s="1">
        <f t="shared" si="68"/>
        <v>1.794</v>
      </c>
      <c r="AD451" s="1">
        <f t="shared" si="69"/>
        <v>1.47E-2</v>
      </c>
      <c r="AE451" s="51">
        <f t="shared" si="70"/>
        <v>0.15</v>
      </c>
      <c r="AF451" s="1">
        <f t="shared" si="71"/>
        <v>122.04081632653062</v>
      </c>
      <c r="AG451" s="1">
        <f t="shared" si="72"/>
        <v>7.5418060200668893E-2</v>
      </c>
      <c r="AH451" s="1">
        <f t="shared" si="73"/>
        <v>0.14149999999999999</v>
      </c>
      <c r="AI451" s="51">
        <f t="shared" si="74"/>
        <v>0.1353</v>
      </c>
    </row>
    <row r="452" spans="1:35" x14ac:dyDescent="0.25">
      <c r="A452" t="s">
        <v>102</v>
      </c>
      <c r="B452" s="1" t="s">
        <v>69</v>
      </c>
      <c r="C452" s="1" t="s">
        <v>109</v>
      </c>
      <c r="D452" s="4" t="s">
        <v>5</v>
      </c>
      <c r="E452" s="22">
        <v>492</v>
      </c>
      <c r="F452" s="34" t="s">
        <v>19</v>
      </c>
      <c r="G452" s="1">
        <v>0</v>
      </c>
      <c r="K452" s="1">
        <v>8</v>
      </c>
      <c r="L452" s="1">
        <v>11</v>
      </c>
      <c r="M452" t="s">
        <v>77</v>
      </c>
      <c r="N452" t="s">
        <v>80</v>
      </c>
      <c r="O452" s="1">
        <v>5.4359999999999999</v>
      </c>
      <c r="P452" s="1">
        <v>4.2099999999999999E-2</v>
      </c>
      <c r="Q452" s="1">
        <v>0.67</v>
      </c>
      <c r="R452" s="1">
        <v>0.87</v>
      </c>
      <c r="S452" s="1">
        <v>1.1299999999999999</v>
      </c>
      <c r="T452" s="37">
        <v>0.89</v>
      </c>
      <c r="U452" s="1">
        <v>0.41</v>
      </c>
      <c r="V452">
        <v>3</v>
      </c>
      <c r="W452">
        <v>0.36199999999999999</v>
      </c>
      <c r="X452">
        <v>8.9999999999999993E-3</v>
      </c>
      <c r="Y452">
        <v>43.09</v>
      </c>
      <c r="Z452">
        <v>0.35799999999999998</v>
      </c>
      <c r="AB452" s="1">
        <v>1</v>
      </c>
      <c r="AC452" s="1">
        <f t="shared" si="68"/>
        <v>5.4359999999999999</v>
      </c>
      <c r="AD452" s="1">
        <f t="shared" si="69"/>
        <v>4.2099999999999999E-2</v>
      </c>
      <c r="AE452" s="51">
        <f t="shared" si="70"/>
        <v>0.41</v>
      </c>
      <c r="AF452" s="1">
        <f t="shared" si="71"/>
        <v>129.12114014251782</v>
      </c>
      <c r="AG452" s="1">
        <f t="shared" si="72"/>
        <v>6.7678440029433407E-2</v>
      </c>
      <c r="AH452" s="1">
        <f t="shared" si="73"/>
        <v>0.3649</v>
      </c>
      <c r="AI452" s="51">
        <f t="shared" si="74"/>
        <v>0.3679</v>
      </c>
    </row>
    <row r="453" spans="1:35" x14ac:dyDescent="0.25">
      <c r="A453" t="s">
        <v>102</v>
      </c>
      <c r="B453" s="1" t="s">
        <v>69</v>
      </c>
      <c r="C453" s="1" t="s">
        <v>109</v>
      </c>
      <c r="D453" s="4" t="s">
        <v>5</v>
      </c>
      <c r="E453" s="22">
        <v>493</v>
      </c>
      <c r="F453" s="34" t="s">
        <v>19</v>
      </c>
      <c r="G453" s="1">
        <v>0</v>
      </c>
      <c r="K453" s="1">
        <v>8</v>
      </c>
      <c r="L453" s="1">
        <v>12</v>
      </c>
      <c r="M453" t="s">
        <v>77</v>
      </c>
      <c r="N453" t="s">
        <v>80</v>
      </c>
      <c r="O453" s="1">
        <v>5.1020000000000003</v>
      </c>
      <c r="P453" s="1">
        <v>3.4099999999999998E-2</v>
      </c>
      <c r="Q453" s="1">
        <v>0.57999999999999996</v>
      </c>
      <c r="R453" s="1">
        <v>0.79</v>
      </c>
      <c r="S453" s="1">
        <v>0.79</v>
      </c>
      <c r="T453" s="37">
        <v>0.72000000000000008</v>
      </c>
      <c r="U453" s="1">
        <v>0.34</v>
      </c>
      <c r="V453">
        <v>3</v>
      </c>
      <c r="W453">
        <v>0.66500000000000004</v>
      </c>
      <c r="X453">
        <v>0.21299999999999999</v>
      </c>
      <c r="Y453">
        <v>3.1909999999999998</v>
      </c>
      <c r="Z453">
        <v>0.878</v>
      </c>
      <c r="AB453" s="1">
        <v>1</v>
      </c>
      <c r="AC453" s="1">
        <f t="shared" si="68"/>
        <v>5.1020000000000003</v>
      </c>
      <c r="AD453" s="1">
        <f t="shared" si="69"/>
        <v>3.4099999999999998E-2</v>
      </c>
      <c r="AE453" s="51">
        <f t="shared" si="70"/>
        <v>0.34</v>
      </c>
      <c r="AF453" s="1">
        <f t="shared" si="71"/>
        <v>149.61876832844575</v>
      </c>
      <c r="AG453" s="1">
        <f t="shared" si="72"/>
        <v>5.9956879655037237E-2</v>
      </c>
      <c r="AH453" s="1">
        <f t="shared" si="73"/>
        <v>0.24480000000000005</v>
      </c>
      <c r="AI453" s="51">
        <f t="shared" si="74"/>
        <v>0.30590000000000001</v>
      </c>
    </row>
    <row r="454" spans="1:35" x14ac:dyDescent="0.25">
      <c r="A454" t="s">
        <v>102</v>
      </c>
      <c r="B454" s="1" t="s">
        <v>69</v>
      </c>
      <c r="C454" s="1" t="s">
        <v>109</v>
      </c>
      <c r="D454" s="4" t="s">
        <v>5</v>
      </c>
      <c r="E454" s="22">
        <v>494</v>
      </c>
      <c r="F454" s="34" t="s">
        <v>20</v>
      </c>
      <c r="G454" s="1">
        <v>0</v>
      </c>
      <c r="K454" s="1">
        <v>7</v>
      </c>
      <c r="L454" s="1">
        <v>17.5</v>
      </c>
      <c r="M454" t="s">
        <v>77</v>
      </c>
      <c r="N454" t="s">
        <v>76</v>
      </c>
      <c r="O454" s="1">
        <v>14.372</v>
      </c>
      <c r="P454" s="1">
        <v>9.0800000000000006E-2</v>
      </c>
      <c r="Q454" s="1">
        <v>0.88</v>
      </c>
      <c r="R454" s="1">
        <v>1.04</v>
      </c>
      <c r="S454" s="1">
        <v>1.2</v>
      </c>
      <c r="T454" s="37">
        <v>1.04</v>
      </c>
      <c r="U454" s="1">
        <v>1.34</v>
      </c>
      <c r="V454">
        <v>3</v>
      </c>
      <c r="W454">
        <v>0.317</v>
      </c>
      <c r="X454">
        <v>6.5000000000000002E-2</v>
      </c>
      <c r="Y454">
        <v>8.3800000000000008</v>
      </c>
      <c r="Z454">
        <v>0.38100000000000001</v>
      </c>
      <c r="AB454" s="1">
        <v>1</v>
      </c>
      <c r="AC454" s="1">
        <f t="shared" si="68"/>
        <v>14.372</v>
      </c>
      <c r="AD454" s="1">
        <f t="shared" si="69"/>
        <v>9.0800000000000006E-2</v>
      </c>
      <c r="AE454" s="51">
        <f t="shared" si="70"/>
        <v>1.34</v>
      </c>
      <c r="AF454" s="1">
        <f t="shared" si="71"/>
        <v>158.28193832599118</v>
      </c>
      <c r="AG454" s="1">
        <f t="shared" si="72"/>
        <v>8.691900918452547E-2</v>
      </c>
      <c r="AH454" s="1">
        <f t="shared" si="73"/>
        <v>1.3936000000000002</v>
      </c>
      <c r="AI454" s="51">
        <f t="shared" si="74"/>
        <v>1.2492000000000001</v>
      </c>
    </row>
    <row r="455" spans="1:35" x14ac:dyDescent="0.25">
      <c r="A455" t="s">
        <v>102</v>
      </c>
      <c r="B455" s="1" t="s">
        <v>69</v>
      </c>
      <c r="C455" s="1" t="s">
        <v>109</v>
      </c>
      <c r="D455" s="4" t="s">
        <v>67</v>
      </c>
      <c r="E455" s="22">
        <v>495</v>
      </c>
      <c r="F455" s="34" t="s">
        <v>54</v>
      </c>
      <c r="G455" s="1">
        <v>0</v>
      </c>
      <c r="J455" s="1">
        <v>17</v>
      </c>
      <c r="K455" s="1">
        <v>6</v>
      </c>
      <c r="L455" s="1">
        <v>19</v>
      </c>
      <c r="M455" t="s">
        <v>79</v>
      </c>
      <c r="N455" t="s">
        <v>74</v>
      </c>
      <c r="O455" s="1">
        <v>14.815</v>
      </c>
      <c r="P455" s="1">
        <v>0.1152</v>
      </c>
      <c r="Q455" s="1">
        <v>0.62</v>
      </c>
      <c r="R455" s="1">
        <v>0.69</v>
      </c>
      <c r="S455" s="1">
        <v>0.69</v>
      </c>
      <c r="T455" s="37">
        <v>0.66666666666666663</v>
      </c>
      <c r="U455" s="1">
        <v>1.03</v>
      </c>
      <c r="V455">
        <v>3</v>
      </c>
      <c r="W455">
        <v>0.439</v>
      </c>
      <c r="X455">
        <v>0.14199999999999999</v>
      </c>
      <c r="Y455">
        <v>3.1720000000000002</v>
      </c>
      <c r="Z455">
        <v>0.58099999999999996</v>
      </c>
      <c r="AB455" s="1">
        <v>1</v>
      </c>
      <c r="AC455" s="1">
        <f t="shared" si="68"/>
        <v>14.815</v>
      </c>
      <c r="AD455" s="1">
        <f t="shared" si="69"/>
        <v>0.1152</v>
      </c>
      <c r="AE455" s="51">
        <f t="shared" si="70"/>
        <v>1.03</v>
      </c>
      <c r="AF455" s="1">
        <f t="shared" si="71"/>
        <v>128.60243055555554</v>
      </c>
      <c r="AG455" s="1">
        <f t="shared" si="72"/>
        <v>6.1748228147148164E-2</v>
      </c>
      <c r="AH455" s="1">
        <f t="shared" si="73"/>
        <v>0.68666666666666665</v>
      </c>
      <c r="AI455" s="51">
        <f t="shared" si="74"/>
        <v>0.91480000000000006</v>
      </c>
    </row>
    <row r="456" spans="1:35" x14ac:dyDescent="0.25">
      <c r="A456" t="s">
        <v>102</v>
      </c>
      <c r="B456" s="1" t="s">
        <v>69</v>
      </c>
      <c r="C456" s="1" t="s">
        <v>109</v>
      </c>
      <c r="D456" s="4" t="s">
        <v>67</v>
      </c>
      <c r="E456" s="22">
        <v>496</v>
      </c>
      <c r="F456" s="34" t="s">
        <v>54</v>
      </c>
      <c r="G456" s="1">
        <v>0</v>
      </c>
      <c r="J456" s="1">
        <v>7</v>
      </c>
      <c r="K456" s="1">
        <v>3</v>
      </c>
      <c r="L456" s="1">
        <v>14.2</v>
      </c>
      <c r="M456" t="s">
        <v>79</v>
      </c>
      <c r="N456" t="s">
        <v>74</v>
      </c>
      <c r="O456" s="1">
        <v>22.683</v>
      </c>
      <c r="P456" s="1">
        <v>0.1855</v>
      </c>
      <c r="Q456" s="1">
        <v>0.64</v>
      </c>
      <c r="R456" s="1">
        <v>0.78</v>
      </c>
      <c r="S456" s="1">
        <v>0.83</v>
      </c>
      <c r="T456" s="37">
        <v>0.75</v>
      </c>
      <c r="U456" s="1">
        <v>1.72</v>
      </c>
      <c r="V456">
        <v>3</v>
      </c>
      <c r="W456">
        <v>0.45300000000000001</v>
      </c>
      <c r="X456">
        <v>5.2999999999999999E-2</v>
      </c>
      <c r="Y456">
        <v>5.9</v>
      </c>
      <c r="Z456">
        <v>0.504</v>
      </c>
      <c r="AB456" s="1">
        <v>1</v>
      </c>
      <c r="AC456" s="1">
        <f t="shared" si="68"/>
        <v>22.683</v>
      </c>
      <c r="AD456" s="1">
        <f t="shared" si="69"/>
        <v>0.1855</v>
      </c>
      <c r="AE456" s="51">
        <f t="shared" si="70"/>
        <v>1.72</v>
      </c>
      <c r="AF456" s="1">
        <f t="shared" si="71"/>
        <v>122.28032345013477</v>
      </c>
      <c r="AG456" s="1">
        <f t="shared" si="72"/>
        <v>6.7649781774897499E-2</v>
      </c>
      <c r="AH456" s="1">
        <f t="shared" si="73"/>
        <v>1.29</v>
      </c>
      <c r="AI456" s="51">
        <f t="shared" si="74"/>
        <v>1.5345</v>
      </c>
    </row>
    <row r="457" spans="1:35" x14ac:dyDescent="0.25">
      <c r="A457" t="s">
        <v>102</v>
      </c>
      <c r="B457" s="1" t="s">
        <v>69</v>
      </c>
      <c r="C457" s="1" t="s">
        <v>109</v>
      </c>
      <c r="D457" s="4" t="s">
        <v>67</v>
      </c>
      <c r="E457" s="22">
        <v>497</v>
      </c>
      <c r="F457" s="34" t="s">
        <v>54</v>
      </c>
      <c r="G457" s="1">
        <v>0</v>
      </c>
      <c r="J457" s="1">
        <v>3</v>
      </c>
      <c r="K457" s="1">
        <v>3</v>
      </c>
      <c r="L457" s="1">
        <v>8</v>
      </c>
      <c r="M457" t="s">
        <v>79</v>
      </c>
      <c r="N457" t="s">
        <v>74</v>
      </c>
      <c r="O457" s="1">
        <v>15.433999999999999</v>
      </c>
      <c r="P457" s="1">
        <v>0.1517</v>
      </c>
      <c r="Q457" s="1">
        <v>0.7</v>
      </c>
      <c r="R457" s="1">
        <v>0.84</v>
      </c>
      <c r="S457" s="1">
        <v>0.89</v>
      </c>
      <c r="T457" s="37">
        <v>0.81</v>
      </c>
      <c r="U457" s="1">
        <v>1.25</v>
      </c>
      <c r="V457">
        <v>3</v>
      </c>
      <c r="W457">
        <v>0.41599999999999998</v>
      </c>
      <c r="X457">
        <v>0.39</v>
      </c>
      <c r="Y457">
        <v>1.0740000000000001</v>
      </c>
      <c r="Z457">
        <v>0.80600000000000005</v>
      </c>
      <c r="AB457" s="1">
        <v>1</v>
      </c>
      <c r="AC457" s="1">
        <f t="shared" si="68"/>
        <v>15.433999999999999</v>
      </c>
      <c r="AD457" s="1">
        <f t="shared" si="69"/>
        <v>0.1517</v>
      </c>
      <c r="AE457" s="51">
        <f t="shared" si="70"/>
        <v>1.25</v>
      </c>
      <c r="AF457" s="1">
        <f t="shared" si="71"/>
        <v>101.74027686222807</v>
      </c>
      <c r="AG457" s="1">
        <f t="shared" si="72"/>
        <v>7.1161072955811852E-2</v>
      </c>
      <c r="AH457" s="1">
        <f t="shared" si="73"/>
        <v>1.0125000000000002</v>
      </c>
      <c r="AI457" s="51">
        <f t="shared" si="74"/>
        <v>1.0983000000000001</v>
      </c>
    </row>
    <row r="458" spans="1:35" x14ac:dyDescent="0.25">
      <c r="A458" t="s">
        <v>102</v>
      </c>
      <c r="B458" s="1" t="s">
        <v>69</v>
      </c>
      <c r="C458" s="1" t="s">
        <v>109</v>
      </c>
      <c r="D458" s="4" t="s">
        <v>67</v>
      </c>
      <c r="E458" s="22">
        <v>498</v>
      </c>
      <c r="F458" s="34" t="s">
        <v>6</v>
      </c>
      <c r="G458" s="1">
        <v>0</v>
      </c>
      <c r="K458" s="1">
        <v>11</v>
      </c>
      <c r="L458" s="1">
        <v>7.3</v>
      </c>
      <c r="M458" t="s">
        <v>77</v>
      </c>
      <c r="N458" t="s">
        <v>76</v>
      </c>
      <c r="O458" s="1">
        <v>2.3170000000000002</v>
      </c>
      <c r="P458" s="1">
        <v>2.07E-2</v>
      </c>
      <c r="Q458" s="1">
        <v>0.46</v>
      </c>
      <c r="R458" s="1">
        <v>0.46</v>
      </c>
      <c r="S458" s="1">
        <v>0.56999999999999995</v>
      </c>
      <c r="T458" s="37">
        <v>0.49666666666666665</v>
      </c>
      <c r="U458" s="1">
        <v>0.12</v>
      </c>
      <c r="V458">
        <v>2</v>
      </c>
      <c r="W458">
        <v>0.79200000000000004</v>
      </c>
      <c r="X458">
        <v>0.25</v>
      </c>
      <c r="Y458">
        <v>3.1829999999999998</v>
      </c>
      <c r="Z458">
        <v>1.0409999999999999</v>
      </c>
      <c r="AB458" s="1">
        <v>1</v>
      </c>
      <c r="AC458" s="1">
        <f t="shared" si="68"/>
        <v>2.3170000000000002</v>
      </c>
      <c r="AD458" s="1">
        <f t="shared" si="69"/>
        <v>2.07E-2</v>
      </c>
      <c r="AE458" s="51">
        <f t="shared" si="70"/>
        <v>0.12</v>
      </c>
      <c r="AF458" s="1">
        <f t="shared" si="71"/>
        <v>111.93236714975846</v>
      </c>
      <c r="AG458" s="1">
        <f t="shared" si="72"/>
        <v>4.2857142857142851E-2</v>
      </c>
      <c r="AH458" s="1">
        <f t="shared" si="73"/>
        <v>5.9599999999999993E-2</v>
      </c>
      <c r="AI458" s="51">
        <f t="shared" si="74"/>
        <v>9.9299999999999999E-2</v>
      </c>
    </row>
    <row r="459" spans="1:35" x14ac:dyDescent="0.25">
      <c r="A459" t="s">
        <v>102</v>
      </c>
      <c r="B459" s="1" t="s">
        <v>69</v>
      </c>
      <c r="C459" s="1" t="s">
        <v>109</v>
      </c>
      <c r="D459" s="4" t="s">
        <v>67</v>
      </c>
      <c r="E459" s="22">
        <v>499</v>
      </c>
      <c r="F459" s="34" t="s">
        <v>6</v>
      </c>
      <c r="G459" s="1">
        <v>0</v>
      </c>
      <c r="K459" s="1">
        <v>10</v>
      </c>
      <c r="L459" s="1">
        <v>11.3</v>
      </c>
      <c r="M459" t="s">
        <v>77</v>
      </c>
      <c r="N459" t="s">
        <v>76</v>
      </c>
      <c r="O459" s="1">
        <v>4.5</v>
      </c>
      <c r="P459" s="1">
        <v>2.86E-2</v>
      </c>
      <c r="Q459" s="1">
        <v>0.6</v>
      </c>
      <c r="R459" s="1">
        <v>0.57999999999999996</v>
      </c>
      <c r="S459" s="1">
        <v>0.85</v>
      </c>
      <c r="T459" s="37">
        <v>0.67666666666666664</v>
      </c>
      <c r="U459" s="1">
        <v>0.32</v>
      </c>
      <c r="V459">
        <v>3</v>
      </c>
      <c r="W459">
        <v>0.505</v>
      </c>
      <c r="X459">
        <v>1.2E-2</v>
      </c>
      <c r="Y459">
        <v>14.31</v>
      </c>
      <c r="Z459">
        <v>0.499</v>
      </c>
      <c r="AB459" s="1">
        <v>1</v>
      </c>
      <c r="AC459" s="1">
        <f t="shared" si="68"/>
        <v>4.5</v>
      </c>
      <c r="AD459" s="1">
        <f t="shared" si="69"/>
        <v>2.86E-2</v>
      </c>
      <c r="AE459" s="51">
        <f t="shared" si="70"/>
        <v>0.32</v>
      </c>
      <c r="AF459" s="1">
        <f t="shared" si="71"/>
        <v>157.34265734265733</v>
      </c>
      <c r="AG459" s="1">
        <f t="shared" si="72"/>
        <v>6.4755555555555552E-2</v>
      </c>
      <c r="AH459" s="1">
        <f t="shared" si="73"/>
        <v>0.21653333333333333</v>
      </c>
      <c r="AI459" s="51">
        <f t="shared" si="74"/>
        <v>0.29139999999999999</v>
      </c>
    </row>
    <row r="460" spans="1:35" x14ac:dyDescent="0.25">
      <c r="A460" t="s">
        <v>102</v>
      </c>
      <c r="B460" s="1" t="s">
        <v>69</v>
      </c>
      <c r="C460" s="1" t="s">
        <v>109</v>
      </c>
      <c r="D460" s="4" t="s">
        <v>67</v>
      </c>
      <c r="E460" s="22">
        <v>500</v>
      </c>
      <c r="F460" s="34" t="s">
        <v>20</v>
      </c>
      <c r="G460" s="1">
        <v>0</v>
      </c>
      <c r="K460" s="1">
        <v>6</v>
      </c>
      <c r="L460" s="1">
        <v>7.5</v>
      </c>
      <c r="M460" t="s">
        <v>77</v>
      </c>
      <c r="N460" t="s">
        <v>76</v>
      </c>
      <c r="O460" s="1">
        <v>3.347</v>
      </c>
      <c r="P460" s="1">
        <v>1.6299999999999999E-2</v>
      </c>
      <c r="Q460" s="1">
        <v>0.56999999999999995</v>
      </c>
      <c r="R460" s="1">
        <v>0.64</v>
      </c>
      <c r="S460" s="1">
        <v>0.83</v>
      </c>
      <c r="T460" s="37">
        <v>0.68</v>
      </c>
      <c r="U460" s="1">
        <v>0.21</v>
      </c>
      <c r="V460">
        <v>3</v>
      </c>
      <c r="W460">
        <v>0.442</v>
      </c>
      <c r="X460">
        <v>0.02</v>
      </c>
      <c r="Y460">
        <v>16.007000000000001</v>
      </c>
      <c r="Z460">
        <v>0.46</v>
      </c>
      <c r="AB460" s="1">
        <v>1</v>
      </c>
      <c r="AC460" s="1">
        <f t="shared" si="68"/>
        <v>3.347</v>
      </c>
      <c r="AD460" s="1">
        <f t="shared" si="69"/>
        <v>1.6299999999999999E-2</v>
      </c>
      <c r="AE460" s="51">
        <f t="shared" si="70"/>
        <v>0.21</v>
      </c>
      <c r="AF460" s="1">
        <f t="shared" si="71"/>
        <v>205.33742331288346</v>
      </c>
      <c r="AG460" s="1">
        <f t="shared" si="72"/>
        <v>5.7872721840454132E-2</v>
      </c>
      <c r="AH460" s="1">
        <f t="shared" si="73"/>
        <v>0.14280000000000001</v>
      </c>
      <c r="AI460" s="51">
        <f t="shared" si="74"/>
        <v>0.19369999999999998</v>
      </c>
    </row>
    <row r="461" spans="1:35" x14ac:dyDescent="0.25">
      <c r="A461" t="s">
        <v>102</v>
      </c>
      <c r="B461" s="1" t="s">
        <v>69</v>
      </c>
      <c r="C461" s="1" t="s">
        <v>109</v>
      </c>
      <c r="D461" s="4" t="s">
        <v>67</v>
      </c>
      <c r="E461" s="22">
        <v>501</v>
      </c>
      <c r="F461" s="34" t="s">
        <v>92</v>
      </c>
      <c r="G461" s="1">
        <v>0</v>
      </c>
      <c r="K461" s="1">
        <v>4</v>
      </c>
      <c r="L461" s="1">
        <v>14</v>
      </c>
      <c r="M461" t="s">
        <v>77</v>
      </c>
      <c r="N461" t="s">
        <v>76</v>
      </c>
      <c r="O461" s="1">
        <v>3.4460000000000002</v>
      </c>
      <c r="P461" s="1">
        <v>4.0300000000000002E-2</v>
      </c>
      <c r="Q461" s="1">
        <v>0.72</v>
      </c>
      <c r="R461" s="1">
        <v>0.9</v>
      </c>
      <c r="S461" s="1">
        <v>0.97</v>
      </c>
      <c r="T461" s="37">
        <v>0.86333333333333329</v>
      </c>
      <c r="U461" s="1">
        <v>0.26</v>
      </c>
      <c r="V461">
        <v>3</v>
      </c>
      <c r="W461">
        <v>0.56399999999999995</v>
      </c>
      <c r="X461">
        <v>0.21</v>
      </c>
      <c r="Y461">
        <v>2.738</v>
      </c>
      <c r="Z461">
        <v>0.77300000000000002</v>
      </c>
      <c r="AB461" s="1">
        <v>1</v>
      </c>
      <c r="AC461" s="1">
        <f t="shared" si="68"/>
        <v>3.4460000000000002</v>
      </c>
      <c r="AD461" s="1">
        <f t="shared" si="69"/>
        <v>4.0300000000000002E-2</v>
      </c>
      <c r="AE461" s="51">
        <f t="shared" si="70"/>
        <v>0.26</v>
      </c>
      <c r="AF461" s="1">
        <f t="shared" si="71"/>
        <v>85.50868486352357</v>
      </c>
      <c r="AG461" s="1">
        <f t="shared" si="72"/>
        <v>6.3755078351712124E-2</v>
      </c>
      <c r="AH461" s="1">
        <f t="shared" si="73"/>
        <v>0.22446666666666668</v>
      </c>
      <c r="AI461" s="51">
        <f t="shared" si="74"/>
        <v>0.21970000000000001</v>
      </c>
    </row>
    <row r="462" spans="1:35" x14ac:dyDescent="0.25">
      <c r="A462" t="s">
        <v>102</v>
      </c>
      <c r="B462" s="1" t="s">
        <v>69</v>
      </c>
      <c r="C462" s="1" t="s">
        <v>109</v>
      </c>
      <c r="D462" s="4" t="s">
        <v>67</v>
      </c>
      <c r="E462" s="22">
        <v>502</v>
      </c>
      <c r="F462" s="34" t="s">
        <v>92</v>
      </c>
      <c r="G462" s="1">
        <v>0</v>
      </c>
      <c r="K462" s="1">
        <v>5</v>
      </c>
      <c r="L462" s="1">
        <v>8.5</v>
      </c>
      <c r="M462" t="s">
        <v>77</v>
      </c>
      <c r="N462" t="s">
        <v>76</v>
      </c>
      <c r="O462" s="1">
        <v>2.0139999999999998</v>
      </c>
      <c r="P462" s="1">
        <v>2.2599999999999999E-2</v>
      </c>
      <c r="Q462" s="1">
        <v>0.71</v>
      </c>
      <c r="R462" s="1">
        <v>0.78</v>
      </c>
      <c r="S462" s="1">
        <v>0.76</v>
      </c>
      <c r="T462" s="37">
        <v>0.75</v>
      </c>
      <c r="U462" s="1">
        <v>0.13</v>
      </c>
      <c r="AB462" s="1">
        <v>1</v>
      </c>
      <c r="AC462" s="1">
        <f t="shared" si="68"/>
        <v>2.0139999999999998</v>
      </c>
      <c r="AD462" s="1">
        <f t="shared" si="69"/>
        <v>2.2599999999999999E-2</v>
      </c>
      <c r="AE462" s="51">
        <f t="shared" si="70"/>
        <v>0.13</v>
      </c>
      <c r="AF462" s="1">
        <f t="shared" si="71"/>
        <v>89.115044247787608</v>
      </c>
      <c r="AG462" s="1">
        <f t="shared" si="72"/>
        <v>5.3326713008937446E-2</v>
      </c>
      <c r="AH462" s="1">
        <f t="shared" si="73"/>
        <v>9.7500000000000003E-2</v>
      </c>
      <c r="AI462" s="51">
        <f t="shared" si="74"/>
        <v>0.10740000000000001</v>
      </c>
    </row>
    <row r="463" spans="1:35" x14ac:dyDescent="0.25">
      <c r="A463" t="s">
        <v>102</v>
      </c>
      <c r="B463" s="1" t="s">
        <v>69</v>
      </c>
      <c r="C463" s="1" t="s">
        <v>109</v>
      </c>
      <c r="D463" s="4" t="s">
        <v>9</v>
      </c>
      <c r="E463" s="22">
        <v>503</v>
      </c>
      <c r="F463" s="34" t="s">
        <v>89</v>
      </c>
      <c r="G463" s="1">
        <v>0</v>
      </c>
      <c r="O463" s="1">
        <v>47.027000000000001</v>
      </c>
      <c r="P463" s="1">
        <v>0.96619999999999995</v>
      </c>
      <c r="Q463" s="1">
        <v>1.62</v>
      </c>
      <c r="R463" s="1">
        <v>1.76</v>
      </c>
      <c r="S463" s="1">
        <v>1.54</v>
      </c>
      <c r="T463" s="37">
        <v>1.64</v>
      </c>
      <c r="U463" s="1">
        <v>6.5</v>
      </c>
      <c r="V463">
        <v>3</v>
      </c>
      <c r="W463">
        <v>0.40699999999999997</v>
      </c>
      <c r="X463">
        <v>4.3999999999999997E-2</v>
      </c>
      <c r="Y463">
        <v>3.242</v>
      </c>
      <c r="Z463">
        <v>0.42</v>
      </c>
      <c r="AB463" s="1">
        <v>1</v>
      </c>
      <c r="AC463" s="1">
        <f t="shared" si="68"/>
        <v>47.027000000000001</v>
      </c>
      <c r="AD463" s="1">
        <f t="shared" si="69"/>
        <v>0.96619999999999995</v>
      </c>
      <c r="AE463" s="51">
        <f t="shared" si="70"/>
        <v>6.5</v>
      </c>
      <c r="AF463" s="1">
        <f t="shared" si="71"/>
        <v>48.672117574001248</v>
      </c>
      <c r="AG463" s="1">
        <f t="shared" si="72"/>
        <v>0.11767282624875072</v>
      </c>
      <c r="AH463" s="1">
        <f t="shared" si="73"/>
        <v>10.66</v>
      </c>
      <c r="AI463" s="51">
        <f t="shared" si="74"/>
        <v>5.5338000000000003</v>
      </c>
    </row>
    <row r="464" spans="1:35" x14ac:dyDescent="0.25">
      <c r="A464" t="s">
        <v>102</v>
      </c>
      <c r="B464" s="1" t="s">
        <v>69</v>
      </c>
      <c r="C464" s="1" t="s">
        <v>109</v>
      </c>
      <c r="D464" s="4" t="s">
        <v>9</v>
      </c>
      <c r="E464" s="22">
        <v>504</v>
      </c>
      <c r="F464" s="34" t="s">
        <v>54</v>
      </c>
      <c r="G464" s="1">
        <v>0</v>
      </c>
      <c r="K464" s="1">
        <v>23</v>
      </c>
      <c r="L464" s="1">
        <v>16.5</v>
      </c>
      <c r="M464" t="s">
        <v>79</v>
      </c>
      <c r="N464" t="s">
        <v>74</v>
      </c>
      <c r="O464" s="1">
        <v>28.974</v>
      </c>
      <c r="P464" s="1">
        <v>0.2228</v>
      </c>
      <c r="Q464" s="1">
        <v>0.74</v>
      </c>
      <c r="R464" s="1">
        <v>0.85</v>
      </c>
      <c r="S464" s="1">
        <v>0.89</v>
      </c>
      <c r="T464" s="37">
        <v>0.82666666666666666</v>
      </c>
      <c r="U464" s="1">
        <v>2.42</v>
      </c>
      <c r="V464">
        <v>2</v>
      </c>
      <c r="W464">
        <v>0.38800000000000001</v>
      </c>
      <c r="X464">
        <v>0.16300000000000001</v>
      </c>
      <c r="Y464">
        <v>2.766</v>
      </c>
      <c r="Z464">
        <v>0.55100000000000005</v>
      </c>
      <c r="AB464" s="1">
        <v>1</v>
      </c>
      <c r="AC464" s="1">
        <f t="shared" si="68"/>
        <v>28.974</v>
      </c>
      <c r="AD464" s="1">
        <f t="shared" si="69"/>
        <v>0.2228</v>
      </c>
      <c r="AE464" s="51">
        <f t="shared" si="70"/>
        <v>2.42</v>
      </c>
      <c r="AF464" s="1">
        <f t="shared" si="71"/>
        <v>130.04488330341113</v>
      </c>
      <c r="AG464" s="1">
        <f t="shared" si="72"/>
        <v>7.5833505901843026E-2</v>
      </c>
      <c r="AH464" s="1">
        <f t="shared" si="73"/>
        <v>2.0005333333333333</v>
      </c>
      <c r="AI464" s="51">
        <f t="shared" si="74"/>
        <v>2.1972</v>
      </c>
    </row>
    <row r="465" spans="1:35" x14ac:dyDescent="0.25">
      <c r="A465" t="s">
        <v>102</v>
      </c>
      <c r="B465" s="1" t="s">
        <v>69</v>
      </c>
      <c r="C465" s="1" t="s">
        <v>109</v>
      </c>
      <c r="D465" s="4" t="s">
        <v>9</v>
      </c>
      <c r="E465" s="22">
        <v>505</v>
      </c>
      <c r="F465" s="34" t="s">
        <v>54</v>
      </c>
      <c r="G465" s="1">
        <v>0</v>
      </c>
      <c r="K465" s="1">
        <v>12</v>
      </c>
      <c r="L465" s="1">
        <v>19</v>
      </c>
      <c r="M465" t="s">
        <v>79</v>
      </c>
      <c r="N465" t="s">
        <v>74</v>
      </c>
      <c r="O465" s="1">
        <v>23.138999999999999</v>
      </c>
      <c r="P465" s="1">
        <v>0.20799999999999999</v>
      </c>
      <c r="Q465" s="1">
        <v>0.95</v>
      </c>
      <c r="R465" s="1">
        <v>1.1599999999999999</v>
      </c>
      <c r="S465" s="1">
        <v>1.24</v>
      </c>
      <c r="T465" s="37">
        <v>1.1166666666666665</v>
      </c>
      <c r="U465" s="1">
        <v>2.46</v>
      </c>
      <c r="V465">
        <v>2</v>
      </c>
      <c r="W465">
        <v>0.36799999999999999</v>
      </c>
      <c r="X465">
        <v>0.19600000000000001</v>
      </c>
      <c r="Y465">
        <v>1.986</v>
      </c>
      <c r="Z465">
        <v>0.56399999999999995</v>
      </c>
      <c r="AB465" s="1">
        <v>1</v>
      </c>
      <c r="AC465" s="1">
        <f t="shared" si="68"/>
        <v>23.138999999999999</v>
      </c>
      <c r="AD465" s="1">
        <f t="shared" si="69"/>
        <v>0.20799999999999999</v>
      </c>
      <c r="AE465" s="51">
        <f t="shared" si="70"/>
        <v>2.46</v>
      </c>
      <c r="AF465" s="1">
        <f t="shared" si="71"/>
        <v>111.24519230769231</v>
      </c>
      <c r="AG465" s="1">
        <f t="shared" si="72"/>
        <v>9.7324862785772931E-2</v>
      </c>
      <c r="AH465" s="1">
        <f t="shared" si="73"/>
        <v>2.7469999999999994</v>
      </c>
      <c r="AI465" s="51">
        <f t="shared" si="74"/>
        <v>2.2519999999999998</v>
      </c>
    </row>
    <row r="466" spans="1:35" x14ac:dyDescent="0.25">
      <c r="A466" t="s">
        <v>102</v>
      </c>
      <c r="B466" s="1" t="s">
        <v>69</v>
      </c>
      <c r="C466" s="1" t="s">
        <v>109</v>
      </c>
      <c r="D466" s="4" t="s">
        <v>9</v>
      </c>
      <c r="E466" s="22">
        <v>506</v>
      </c>
      <c r="F466" s="34" t="s">
        <v>54</v>
      </c>
      <c r="G466" s="1">
        <v>0</v>
      </c>
      <c r="K466" s="1">
        <v>4</v>
      </c>
      <c r="L466" s="1">
        <v>14</v>
      </c>
      <c r="M466" t="s">
        <v>79</v>
      </c>
      <c r="N466" t="s">
        <v>74</v>
      </c>
      <c r="O466" s="1">
        <v>19.285</v>
      </c>
      <c r="P466" s="1">
        <v>0.16830000000000001</v>
      </c>
      <c r="Q466" s="1">
        <v>0.59</v>
      </c>
      <c r="R466" s="1">
        <v>0.88</v>
      </c>
      <c r="S466" s="1">
        <v>0.92</v>
      </c>
      <c r="T466" s="37">
        <v>0.79666666666666675</v>
      </c>
      <c r="U466" s="1">
        <v>1.48</v>
      </c>
      <c r="V466">
        <v>3</v>
      </c>
      <c r="W466">
        <v>0.755</v>
      </c>
      <c r="X466">
        <v>0.27500000000000002</v>
      </c>
      <c r="Y466">
        <v>2.766</v>
      </c>
      <c r="Z466">
        <v>1.0309999999999999</v>
      </c>
      <c r="AB466" s="1">
        <v>1</v>
      </c>
      <c r="AC466" s="1">
        <f t="shared" si="68"/>
        <v>19.285</v>
      </c>
      <c r="AD466" s="1">
        <f t="shared" si="69"/>
        <v>0.16830000000000001</v>
      </c>
      <c r="AE466" s="51">
        <f t="shared" si="70"/>
        <v>1.48</v>
      </c>
      <c r="AF466" s="1">
        <f t="shared" si="71"/>
        <v>114.58704693998811</v>
      </c>
      <c r="AG466" s="1">
        <f t="shared" si="72"/>
        <v>6.801659320715582E-2</v>
      </c>
      <c r="AH466" s="1">
        <f t="shared" si="73"/>
        <v>1.1790666666666667</v>
      </c>
      <c r="AI466" s="51">
        <f t="shared" si="74"/>
        <v>1.3117000000000001</v>
      </c>
    </row>
    <row r="467" spans="1:35" x14ac:dyDescent="0.25">
      <c r="A467" t="s">
        <v>102</v>
      </c>
      <c r="B467" s="1" t="s">
        <v>69</v>
      </c>
      <c r="C467" s="1" t="s">
        <v>109</v>
      </c>
      <c r="D467" s="4" t="s">
        <v>9</v>
      </c>
      <c r="E467" s="22">
        <v>507</v>
      </c>
      <c r="F467" s="34" t="s">
        <v>56</v>
      </c>
      <c r="G467" s="1">
        <v>0</v>
      </c>
      <c r="K467" s="1">
        <v>4</v>
      </c>
      <c r="L467" s="1">
        <v>33.4</v>
      </c>
      <c r="M467" t="s">
        <v>79</v>
      </c>
      <c r="N467" t="s">
        <v>76</v>
      </c>
      <c r="O467" s="1">
        <v>62.022999999999996</v>
      </c>
      <c r="P467" s="1">
        <v>0.54749999999999999</v>
      </c>
      <c r="Q467" s="1">
        <v>0.32</v>
      </c>
      <c r="R467" s="1">
        <v>0.44</v>
      </c>
      <c r="S467" s="1">
        <v>0.66</v>
      </c>
      <c r="T467" s="37">
        <v>0.47333333333333333</v>
      </c>
      <c r="U467" s="1">
        <v>2.98</v>
      </c>
      <c r="V467">
        <v>3</v>
      </c>
      <c r="W467">
        <v>1.4279999999999999</v>
      </c>
      <c r="X467">
        <v>0.40799999999999997</v>
      </c>
      <c r="Y467">
        <v>3.504</v>
      </c>
      <c r="Z467">
        <v>1.8360000000000001</v>
      </c>
      <c r="AB467" s="1">
        <v>1</v>
      </c>
      <c r="AC467" s="1">
        <f t="shared" si="68"/>
        <v>62.022999999999996</v>
      </c>
      <c r="AD467" s="1">
        <f t="shared" si="69"/>
        <v>0.54749999999999999</v>
      </c>
      <c r="AE467" s="51">
        <f t="shared" si="70"/>
        <v>2.98</v>
      </c>
      <c r="AF467" s="1">
        <f t="shared" si="71"/>
        <v>113.28401826484018</v>
      </c>
      <c r="AG467" s="1">
        <f t="shared" si="72"/>
        <v>3.9219321864469636E-2</v>
      </c>
      <c r="AH467" s="1">
        <f t="shared" si="73"/>
        <v>1.4105333333333334</v>
      </c>
      <c r="AI467" s="51">
        <f t="shared" si="74"/>
        <v>2.4325000000000001</v>
      </c>
    </row>
    <row r="468" spans="1:35" x14ac:dyDescent="0.25">
      <c r="A468" t="s">
        <v>102</v>
      </c>
      <c r="B468" s="1" t="s">
        <v>69</v>
      </c>
      <c r="C468" s="1" t="s">
        <v>109</v>
      </c>
      <c r="D468" s="4" t="s">
        <v>9</v>
      </c>
      <c r="E468" s="22">
        <v>508</v>
      </c>
      <c r="F468" s="34" t="s">
        <v>20</v>
      </c>
      <c r="G468" s="1">
        <v>0</v>
      </c>
      <c r="K468" s="1">
        <v>12</v>
      </c>
      <c r="L468" s="1">
        <v>16</v>
      </c>
      <c r="M468" t="s">
        <v>77</v>
      </c>
      <c r="N468" t="s">
        <v>76</v>
      </c>
      <c r="O468" s="1">
        <v>14.348000000000001</v>
      </c>
      <c r="P468" s="1">
        <v>0.1133</v>
      </c>
      <c r="Q468" s="1">
        <v>0.87</v>
      </c>
      <c r="R468" s="1">
        <v>1.1200000000000001</v>
      </c>
      <c r="S468" s="1">
        <v>1.02</v>
      </c>
      <c r="T468" s="37">
        <v>1.0033333333333334</v>
      </c>
      <c r="U468" s="1">
        <v>1.33</v>
      </c>
      <c r="V468">
        <v>3</v>
      </c>
      <c r="W468">
        <v>0.22600000000000001</v>
      </c>
      <c r="X468">
        <v>0</v>
      </c>
      <c r="Y468">
        <v>0</v>
      </c>
      <c r="Z468">
        <v>0.16700000000000001</v>
      </c>
      <c r="AB468" s="1">
        <v>1</v>
      </c>
      <c r="AC468" s="1">
        <f t="shared" si="68"/>
        <v>14.348000000000001</v>
      </c>
      <c r="AD468" s="1">
        <f t="shared" si="69"/>
        <v>0.1133</v>
      </c>
      <c r="AE468" s="51">
        <f t="shared" si="70"/>
        <v>1.33</v>
      </c>
      <c r="AF468" s="1">
        <f t="shared" si="71"/>
        <v>126.63724624889674</v>
      </c>
      <c r="AG468" s="1">
        <f t="shared" si="72"/>
        <v>8.4799275160301085E-2</v>
      </c>
      <c r="AH468" s="1">
        <f t="shared" si="73"/>
        <v>1.3344333333333336</v>
      </c>
      <c r="AI468" s="51">
        <f t="shared" si="74"/>
        <v>1.2167000000000001</v>
      </c>
    </row>
    <row r="469" spans="1:35" x14ac:dyDescent="0.25">
      <c r="A469" t="s">
        <v>102</v>
      </c>
      <c r="B469" s="1" t="s">
        <v>69</v>
      </c>
      <c r="C469" s="1" t="s">
        <v>109</v>
      </c>
      <c r="D469" s="4" t="s">
        <v>9</v>
      </c>
      <c r="E469" s="22">
        <v>509</v>
      </c>
      <c r="F469" s="34" t="s">
        <v>20</v>
      </c>
      <c r="G469" s="1">
        <v>0</v>
      </c>
      <c r="K469" s="1">
        <v>3</v>
      </c>
      <c r="L469" s="1">
        <v>9.5</v>
      </c>
      <c r="M469" t="s">
        <v>77</v>
      </c>
      <c r="N469" t="s">
        <v>76</v>
      </c>
      <c r="O469" s="1">
        <v>6.0209999999999999</v>
      </c>
      <c r="P469" s="1">
        <v>4.1599999999999998E-2</v>
      </c>
      <c r="Q469" s="1">
        <v>0.92</v>
      </c>
      <c r="R469" s="1">
        <v>1.26</v>
      </c>
      <c r="S469" s="1">
        <v>1.39</v>
      </c>
      <c r="T469" s="37">
        <v>1.1900000000000002</v>
      </c>
      <c r="U469" s="1">
        <v>0.56999999999999995</v>
      </c>
      <c r="AB469" s="1">
        <v>1</v>
      </c>
      <c r="AC469" s="1">
        <f t="shared" si="68"/>
        <v>6.0209999999999999</v>
      </c>
      <c r="AD469" s="1">
        <f t="shared" si="69"/>
        <v>4.1599999999999998E-2</v>
      </c>
      <c r="AE469" s="51">
        <f t="shared" si="70"/>
        <v>0.56999999999999995</v>
      </c>
      <c r="AF469" s="1">
        <f t="shared" si="71"/>
        <v>144.73557692307693</v>
      </c>
      <c r="AG469" s="1">
        <f t="shared" si="72"/>
        <v>8.7759508387311072E-2</v>
      </c>
      <c r="AH469" s="1">
        <f t="shared" si="73"/>
        <v>0.67830000000000001</v>
      </c>
      <c r="AI469" s="51">
        <f t="shared" si="74"/>
        <v>0.52839999999999998</v>
      </c>
    </row>
    <row r="470" spans="1:35" x14ac:dyDescent="0.25">
      <c r="A470" t="s">
        <v>102</v>
      </c>
      <c r="B470" s="1" t="s">
        <v>69</v>
      </c>
      <c r="C470" s="1" t="s">
        <v>109</v>
      </c>
      <c r="D470" s="4" t="s">
        <v>7</v>
      </c>
      <c r="E470" s="22">
        <v>529</v>
      </c>
      <c r="F470" s="34" t="s">
        <v>54</v>
      </c>
      <c r="G470" s="1">
        <v>0</v>
      </c>
      <c r="K470" s="1">
        <v>7</v>
      </c>
      <c r="L470" s="1">
        <v>37</v>
      </c>
      <c r="M470" t="s">
        <v>79</v>
      </c>
      <c r="N470" t="s">
        <v>74</v>
      </c>
      <c r="O470" s="1">
        <v>23.824999999999999</v>
      </c>
      <c r="P470" s="1">
        <v>0.21110000000000001</v>
      </c>
      <c r="Q470" s="1">
        <v>0.83</v>
      </c>
      <c r="R470" s="1">
        <v>1.1499999999999999</v>
      </c>
      <c r="S470" s="1">
        <v>1.19</v>
      </c>
      <c r="T470" s="37">
        <v>1.0566666666666666</v>
      </c>
      <c r="U470" s="1">
        <v>2.2799999999999998</v>
      </c>
      <c r="V470">
        <v>3</v>
      </c>
      <c r="W470">
        <v>0.47599999999999998</v>
      </c>
      <c r="X470">
        <v>0.315</v>
      </c>
      <c r="Y470">
        <v>1.55</v>
      </c>
      <c r="Z470">
        <v>0.79</v>
      </c>
      <c r="AB470" s="1">
        <v>1</v>
      </c>
      <c r="AC470" s="1">
        <f t="shared" si="68"/>
        <v>23.824999999999999</v>
      </c>
      <c r="AD470" s="1">
        <f t="shared" si="69"/>
        <v>0.21110000000000001</v>
      </c>
      <c r="AE470" s="51">
        <f t="shared" si="70"/>
        <v>2.2799999999999998</v>
      </c>
      <c r="AF470" s="1">
        <f t="shared" si="71"/>
        <v>112.86120322122215</v>
      </c>
      <c r="AG470" s="1">
        <f t="shared" si="72"/>
        <v>8.6837355718782788E-2</v>
      </c>
      <c r="AH470" s="1">
        <f t="shared" si="73"/>
        <v>2.4091999999999998</v>
      </c>
      <c r="AI470" s="51">
        <f t="shared" si="74"/>
        <v>2.0688999999999997</v>
      </c>
    </row>
    <row r="471" spans="1:35" x14ac:dyDescent="0.25">
      <c r="A471" t="s">
        <v>102</v>
      </c>
      <c r="B471" s="1" t="s">
        <v>69</v>
      </c>
      <c r="C471" s="1" t="s">
        <v>109</v>
      </c>
      <c r="D471" s="4" t="s">
        <v>7</v>
      </c>
      <c r="E471" s="22">
        <v>530</v>
      </c>
      <c r="F471" s="34" t="s">
        <v>20</v>
      </c>
      <c r="G471" s="1">
        <v>0</v>
      </c>
      <c r="K471" s="1">
        <v>14</v>
      </c>
      <c r="L471" s="1">
        <v>12</v>
      </c>
      <c r="M471" t="s">
        <v>77</v>
      </c>
      <c r="N471" t="s">
        <v>76</v>
      </c>
      <c r="O471" s="1">
        <v>11.481999999999999</v>
      </c>
      <c r="P471" s="1">
        <v>7.2700000000000001E-2</v>
      </c>
      <c r="Q471" s="1">
        <v>0.67</v>
      </c>
      <c r="R471" s="1">
        <v>0.82</v>
      </c>
      <c r="S471" s="1">
        <v>0.83</v>
      </c>
      <c r="T471" s="37">
        <v>0.77333333333333332</v>
      </c>
      <c r="U471" s="1">
        <v>0.83</v>
      </c>
      <c r="V471">
        <v>3</v>
      </c>
      <c r="W471">
        <v>0.436</v>
      </c>
      <c r="X471">
        <v>1.7000000000000001E-2</v>
      </c>
      <c r="Y471">
        <v>9.6489999999999991</v>
      </c>
      <c r="Z471">
        <v>0.41799999999999998</v>
      </c>
      <c r="AB471" s="1">
        <v>1</v>
      </c>
      <c r="AC471" s="1">
        <f t="shared" si="68"/>
        <v>11.481999999999999</v>
      </c>
      <c r="AD471" s="1">
        <f t="shared" si="69"/>
        <v>7.2700000000000001E-2</v>
      </c>
      <c r="AE471" s="51">
        <f t="shared" si="70"/>
        <v>0.83</v>
      </c>
      <c r="AF471" s="1">
        <f t="shared" si="71"/>
        <v>157.93672627235213</v>
      </c>
      <c r="AG471" s="1">
        <f t="shared" si="72"/>
        <v>6.5955408465424137E-2</v>
      </c>
      <c r="AH471" s="1">
        <f t="shared" si="73"/>
        <v>0.64186666666666659</v>
      </c>
      <c r="AI471" s="51">
        <f t="shared" si="74"/>
        <v>0.75729999999999997</v>
      </c>
    </row>
    <row r="472" spans="1:35" x14ac:dyDescent="0.25">
      <c r="A472" t="s">
        <v>102</v>
      </c>
      <c r="B472" s="1" t="s">
        <v>69</v>
      </c>
      <c r="C472" s="1" t="s">
        <v>109</v>
      </c>
      <c r="D472" s="4" t="s">
        <v>7</v>
      </c>
      <c r="E472" s="22">
        <v>531</v>
      </c>
      <c r="F472" s="34" t="s">
        <v>20</v>
      </c>
      <c r="G472" s="1">
        <v>0</v>
      </c>
      <c r="K472" s="1">
        <v>10</v>
      </c>
      <c r="L472" s="1">
        <v>10</v>
      </c>
      <c r="M472" t="s">
        <v>77</v>
      </c>
      <c r="N472" t="s">
        <v>76</v>
      </c>
      <c r="O472" s="1">
        <v>4.5940000000000003</v>
      </c>
      <c r="P472" s="1">
        <v>2.87E-2</v>
      </c>
      <c r="Q472" s="1">
        <v>0.73</v>
      </c>
      <c r="R472" s="1">
        <v>0.84</v>
      </c>
      <c r="S472" s="1">
        <v>0.84</v>
      </c>
      <c r="T472" s="37">
        <v>0.80333333333333323</v>
      </c>
      <c r="U472" s="1">
        <v>0.33</v>
      </c>
      <c r="V472">
        <v>1</v>
      </c>
      <c r="W472">
        <v>0.33500000000000002</v>
      </c>
      <c r="X472">
        <v>0</v>
      </c>
      <c r="Y472">
        <v>0</v>
      </c>
      <c r="Z472">
        <v>0.33</v>
      </c>
      <c r="AB472" s="1">
        <v>1</v>
      </c>
      <c r="AC472" s="1">
        <f t="shared" si="68"/>
        <v>4.5940000000000003</v>
      </c>
      <c r="AD472" s="1">
        <f t="shared" si="69"/>
        <v>2.87E-2</v>
      </c>
      <c r="AE472" s="51">
        <f t="shared" si="70"/>
        <v>0.33</v>
      </c>
      <c r="AF472" s="1">
        <f t="shared" si="71"/>
        <v>160.06968641114983</v>
      </c>
      <c r="AG472" s="1">
        <f t="shared" si="72"/>
        <v>6.558554636482368E-2</v>
      </c>
      <c r="AH472" s="1">
        <f t="shared" si="73"/>
        <v>0.2651</v>
      </c>
      <c r="AI472" s="51">
        <f t="shared" si="74"/>
        <v>0.30130000000000001</v>
      </c>
    </row>
    <row r="473" spans="1:35" x14ac:dyDescent="0.25">
      <c r="A473" t="s">
        <v>102</v>
      </c>
      <c r="B473" s="1" t="s">
        <v>69</v>
      </c>
      <c r="C473" s="1" t="s">
        <v>109</v>
      </c>
      <c r="D473" s="4" t="s">
        <v>7</v>
      </c>
      <c r="E473" s="22">
        <v>532</v>
      </c>
      <c r="F473" s="34" t="s">
        <v>20</v>
      </c>
      <c r="G473" s="1">
        <v>0</v>
      </c>
      <c r="K473" s="1">
        <v>10</v>
      </c>
      <c r="L473" s="1">
        <v>7.5</v>
      </c>
      <c r="M473" t="s">
        <v>77</v>
      </c>
      <c r="N473" t="s">
        <v>76</v>
      </c>
      <c r="O473" s="1">
        <v>8.5259999999999998</v>
      </c>
      <c r="P473" s="1">
        <v>4.7800000000000002E-2</v>
      </c>
      <c r="Q473" s="1">
        <v>0.67</v>
      </c>
      <c r="R473" s="1">
        <v>0.83</v>
      </c>
      <c r="S473" s="1">
        <v>0.86</v>
      </c>
      <c r="T473" s="37">
        <v>0.78666666666666663</v>
      </c>
      <c r="U473" s="1">
        <v>0.61</v>
      </c>
      <c r="V473">
        <v>3</v>
      </c>
      <c r="W473">
        <v>0.38800000000000001</v>
      </c>
      <c r="X473">
        <v>3.5999999999999997E-2</v>
      </c>
      <c r="Y473">
        <v>7.383</v>
      </c>
      <c r="Z473">
        <v>0.41</v>
      </c>
      <c r="AB473" s="1">
        <v>1</v>
      </c>
      <c r="AC473" s="1">
        <f t="shared" si="68"/>
        <v>8.5259999999999998</v>
      </c>
      <c r="AD473" s="1">
        <f t="shared" si="69"/>
        <v>4.7800000000000002E-2</v>
      </c>
      <c r="AE473" s="51">
        <f t="shared" si="70"/>
        <v>0.61</v>
      </c>
      <c r="AF473" s="1">
        <f t="shared" si="71"/>
        <v>178.36820083682008</v>
      </c>
      <c r="AG473" s="1">
        <f t="shared" si="72"/>
        <v>6.5939479239971857E-2</v>
      </c>
      <c r="AH473" s="1">
        <f t="shared" si="73"/>
        <v>0.47986666666666661</v>
      </c>
      <c r="AI473" s="51">
        <f t="shared" si="74"/>
        <v>0.56220000000000003</v>
      </c>
    </row>
    <row r="475" spans="1:35" x14ac:dyDescent="0.25">
      <c r="O475"/>
      <c r="P475"/>
    </row>
    <row r="476" spans="1:35" x14ac:dyDescent="0.25">
      <c r="O476"/>
      <c r="P476"/>
    </row>
    <row r="477" spans="1:35" x14ac:dyDescent="0.25">
      <c r="O477"/>
      <c r="P477"/>
    </row>
    <row r="478" spans="1:35" x14ac:dyDescent="0.25">
      <c r="O478"/>
      <c r="P478"/>
    </row>
    <row r="479" spans="1:35" x14ac:dyDescent="0.25">
      <c r="O479"/>
      <c r="P479"/>
    </row>
    <row r="480" spans="1:35" x14ac:dyDescent="0.25">
      <c r="O480"/>
      <c r="P480"/>
    </row>
    <row r="481" spans="15:16" x14ac:dyDescent="0.25">
      <c r="O481"/>
      <c r="P481"/>
    </row>
    <row r="482" spans="15:16" x14ac:dyDescent="0.25">
      <c r="O482"/>
      <c r="P482"/>
    </row>
    <row r="483" spans="15:16" x14ac:dyDescent="0.25">
      <c r="O483"/>
      <c r="P483"/>
    </row>
    <row r="484" spans="15:16" x14ac:dyDescent="0.25">
      <c r="O484"/>
      <c r="P484"/>
    </row>
    <row r="485" spans="15:16" x14ac:dyDescent="0.25">
      <c r="O485"/>
      <c r="P485"/>
    </row>
    <row r="486" spans="15:16" x14ac:dyDescent="0.25">
      <c r="O486"/>
      <c r="P486"/>
    </row>
  </sheetData>
  <autoFilter ref="A1:AJ47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 VL</dc:creator>
  <cp:lastModifiedBy>Usuario de Windows</cp:lastModifiedBy>
  <dcterms:created xsi:type="dcterms:W3CDTF">2018-10-02T10:54:24Z</dcterms:created>
  <dcterms:modified xsi:type="dcterms:W3CDTF">2018-10-04T17:05:48Z</dcterms:modified>
</cp:coreProperties>
</file>