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ucas\Documents\Actualmente Usando\Laboratorio de Electrónica\labelec-tp2\Mediciones\"/>
    </mc:Choice>
  </mc:AlternateContent>
  <bookViews>
    <workbookView xWindow="0" yWindow="0" windowWidth="20490" windowHeight="7620" activeTab="2"/>
  </bookViews>
  <sheets>
    <sheet name="Indice" sheetId="1" r:id="rId1"/>
    <sheet name="Caracterización de sistema" sheetId="7" r:id="rId2"/>
    <sheet name="Respuesta en frecuencia" sheetId="3" r:id="rId3"/>
    <sheet name="Plantilla Componentes" sheetId="6" r:id="rId4"/>
    <sheet name="Impedancia de entrada" sheetId="5" r:id="rId5"/>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7" i="1" l="1"/>
  <c r="A8" i="1"/>
  <c r="A9" i="1"/>
  <c r="J23" i="5"/>
  <c r="J24" i="5"/>
  <c r="J25" i="5"/>
  <c r="J26" i="5"/>
  <c r="J27" i="5"/>
  <c r="J28" i="5"/>
  <c r="J29" i="5"/>
  <c r="J30" i="5"/>
  <c r="J31" i="5"/>
  <c r="J32" i="5"/>
  <c r="J33" i="5"/>
  <c r="J34" i="5"/>
  <c r="J35" i="5"/>
  <c r="J36" i="5"/>
  <c r="J37" i="5"/>
  <c r="J38" i="5"/>
  <c r="J39" i="5"/>
  <c r="J40" i="5"/>
  <c r="I23" i="5"/>
  <c r="I24" i="5"/>
  <c r="I25" i="5"/>
  <c r="I26" i="5"/>
  <c r="I27" i="5"/>
  <c r="I28" i="5"/>
  <c r="I29" i="5"/>
  <c r="I30" i="5"/>
  <c r="I31" i="5"/>
  <c r="I32" i="5"/>
  <c r="I33" i="5"/>
  <c r="I34" i="5"/>
  <c r="I35" i="5"/>
  <c r="I36" i="5"/>
  <c r="I37" i="5"/>
  <c r="I38" i="5"/>
  <c r="I39" i="5"/>
  <c r="I40" i="5"/>
  <c r="H23" i="5"/>
  <c r="H24" i="5"/>
  <c r="H25" i="5"/>
  <c r="H26" i="5"/>
  <c r="H27" i="5"/>
  <c r="H28" i="5"/>
  <c r="H29" i="5"/>
  <c r="H30" i="5"/>
  <c r="H31" i="5"/>
  <c r="H32" i="5"/>
  <c r="H33" i="5"/>
  <c r="H34" i="5"/>
  <c r="H35" i="5"/>
  <c r="H36" i="5"/>
  <c r="H37" i="5"/>
  <c r="H38" i="5"/>
  <c r="H39" i="5"/>
  <c r="H40" i="5"/>
  <c r="E3" i="3"/>
  <c r="F3" i="3" s="1"/>
  <c r="E4" i="3"/>
  <c r="F4" i="3" s="1"/>
  <c r="E5" i="3"/>
  <c r="F5" i="3" s="1"/>
  <c r="E6" i="3"/>
  <c r="F6" i="3" s="1"/>
  <c r="E7" i="3"/>
  <c r="F7" i="3" s="1"/>
  <c r="E8" i="3"/>
  <c r="F8" i="3" s="1"/>
  <c r="E9" i="3"/>
  <c r="F9" i="3" s="1"/>
  <c r="E10" i="3"/>
  <c r="F10" i="3" s="1"/>
  <c r="E11" i="3"/>
  <c r="F11" i="3" s="1"/>
  <c r="E12" i="3"/>
  <c r="F12" i="3" s="1"/>
  <c r="E13" i="3"/>
  <c r="F13" i="3" s="1"/>
  <c r="E14" i="3"/>
  <c r="F14" i="3" s="1"/>
  <c r="E15" i="3"/>
  <c r="F15" i="3" s="1"/>
  <c r="E16" i="3"/>
  <c r="F16" i="3" s="1"/>
  <c r="E17" i="3"/>
  <c r="F17" i="3" s="1"/>
  <c r="E18" i="3"/>
  <c r="F18" i="3" s="1"/>
  <c r="E19" i="3"/>
  <c r="F19" i="3" s="1"/>
  <c r="E20" i="3"/>
  <c r="F20" i="3" s="1"/>
  <c r="E21" i="3"/>
  <c r="F21" i="3" s="1"/>
  <c r="E22" i="3"/>
  <c r="F22" i="3" s="1"/>
  <c r="E23" i="3"/>
  <c r="F23" i="3" s="1"/>
  <c r="E24" i="3"/>
  <c r="F24" i="3" s="1"/>
  <c r="E25" i="3"/>
  <c r="F25" i="3" s="1"/>
  <c r="E26" i="3"/>
  <c r="F26" i="3" s="1"/>
  <c r="E27" i="3"/>
  <c r="F27" i="3" s="1"/>
  <c r="E28" i="3"/>
  <c r="F28" i="3"/>
  <c r="E29" i="3"/>
  <c r="F29" i="3" s="1"/>
  <c r="E30" i="3"/>
  <c r="F30" i="3"/>
  <c r="E31" i="3"/>
  <c r="F31" i="3" s="1"/>
  <c r="E32" i="3"/>
  <c r="F32" i="3"/>
  <c r="E33" i="3"/>
  <c r="F33" i="3" s="1"/>
  <c r="E34" i="3"/>
  <c r="F34" i="3"/>
  <c r="E35" i="3"/>
  <c r="F35" i="3" s="1"/>
  <c r="E36" i="3"/>
  <c r="F36" i="3"/>
  <c r="E37" i="3"/>
  <c r="F37" i="3" s="1"/>
  <c r="E38" i="3"/>
  <c r="F38" i="3"/>
  <c r="E39" i="3"/>
  <c r="F39" i="3" s="1"/>
  <c r="E40" i="3"/>
  <c r="F40" i="3"/>
  <c r="A4" i="1"/>
  <c r="A5" i="1"/>
  <c r="A6" i="1" s="1"/>
  <c r="A3" i="1"/>
  <c r="J22" i="5" l="1"/>
  <c r="H22" i="5"/>
  <c r="I22" i="5" s="1"/>
  <c r="J21" i="5"/>
  <c r="H21" i="5"/>
  <c r="I21" i="5" s="1"/>
  <c r="J20" i="5"/>
  <c r="H20" i="5"/>
  <c r="I20" i="5" s="1"/>
  <c r="J19" i="5"/>
  <c r="H19" i="5"/>
  <c r="I19" i="5" s="1"/>
  <c r="J17" i="5" l="1"/>
  <c r="J18" i="5"/>
  <c r="J4" i="5"/>
  <c r="J5" i="5"/>
  <c r="J6" i="5"/>
  <c r="J7" i="5"/>
  <c r="J8" i="5"/>
  <c r="J9" i="5"/>
  <c r="J10" i="5"/>
  <c r="J11" i="5"/>
  <c r="J12" i="5"/>
  <c r="J13" i="5"/>
  <c r="J14" i="5"/>
  <c r="J15" i="5"/>
  <c r="J16" i="5"/>
  <c r="J3" i="5"/>
  <c r="H3" i="5"/>
  <c r="I3" i="5" s="1"/>
  <c r="H4" i="5"/>
  <c r="I4" i="5" s="1"/>
  <c r="H5" i="5" l="1"/>
  <c r="I5" i="5" s="1"/>
  <c r="H6" i="5" l="1"/>
  <c r="I6" i="5" s="1"/>
  <c r="H7" i="5" l="1"/>
  <c r="I7" i="5" s="1"/>
  <c r="H8" i="5" l="1"/>
  <c r="I8" i="5" s="1"/>
  <c r="H9" i="5" l="1"/>
  <c r="I9" i="5" s="1"/>
  <c r="H10" i="5" l="1"/>
  <c r="I10" i="5" s="1"/>
  <c r="H11" i="5" l="1"/>
  <c r="I11" i="5" s="1"/>
  <c r="H12" i="5" l="1"/>
  <c r="I12" i="5" s="1"/>
  <c r="H13" i="5" l="1"/>
  <c r="I13" i="5" s="1"/>
  <c r="H14" i="5" l="1"/>
  <c r="I14" i="5" s="1"/>
  <c r="H15" i="5" l="1"/>
  <c r="I15" i="5" s="1"/>
  <c r="H16" i="5" l="1"/>
  <c r="I16" i="5" s="1"/>
  <c r="H17" i="5" l="1"/>
  <c r="I17" i="5" s="1"/>
  <c r="H18" i="5" l="1"/>
  <c r="I18" i="5" s="1"/>
</calcChain>
</file>

<file path=xl/sharedStrings.xml><?xml version="1.0" encoding="utf-8"?>
<sst xmlns="http://schemas.openxmlformats.org/spreadsheetml/2006/main" count="116" uniqueCount="85">
  <si>
    <t>Nº</t>
  </si>
  <si>
    <t>Medición</t>
  </si>
  <si>
    <t>Magnitudes: "Qué hay que medir"</t>
  </si>
  <si>
    <t>Criterio: "Cómo hay que medirlo"</t>
  </si>
  <si>
    <t>Estado</t>
  </si>
  <si>
    <t>Objetivo: "Se busca algo en específico?"</t>
  </si>
  <si>
    <t>Resultado/Comentarios/Observaciones</t>
  </si>
  <si>
    <t>Estados</t>
  </si>
  <si>
    <t>Ignorado</t>
  </si>
  <si>
    <t>Incompleto</t>
  </si>
  <si>
    <t>Completado</t>
  </si>
  <si>
    <t>Sin preparar</t>
  </si>
  <si>
    <t>Preparado</t>
  </si>
  <si>
    <t>Frecuencia</t>
  </si>
  <si>
    <t>Valor pico a pico (V)</t>
  </si>
  <si>
    <t>Frecuencia (Hz)</t>
  </si>
  <si>
    <t>Generador de funciones</t>
  </si>
  <si>
    <t>Fase (°)</t>
  </si>
  <si>
    <t>Salida</t>
  </si>
  <si>
    <t>Vo/Vi</t>
  </si>
  <si>
    <t>Vo/Vi [dB]</t>
  </si>
  <si>
    <t>Resultados</t>
  </si>
  <si>
    <t>Offset</t>
  </si>
  <si>
    <t>Resistencia auxiliar pico a pico (V)</t>
  </si>
  <si>
    <t>Entrada del circuito</t>
  </si>
  <si>
    <t xml:space="preserve">Fase (°) </t>
  </si>
  <si>
    <t>Corriente entrante (A)</t>
  </si>
  <si>
    <t>Impedancia (Ω)</t>
  </si>
  <si>
    <t>Fase de impedancia (°)</t>
  </si>
  <si>
    <t>Resistencia</t>
  </si>
  <si>
    <t>Capacitor</t>
  </si>
  <si>
    <t>Factor de calidad Q</t>
  </si>
  <si>
    <t>Capacidad (F)</t>
  </si>
  <si>
    <r>
      <t>Resistencia (</t>
    </r>
    <r>
      <rPr>
        <b/>
        <sz val="10"/>
        <color theme="0"/>
        <rFont val="Calibri"/>
        <family val="2"/>
      </rPr>
      <t>Ω</t>
    </r>
    <r>
      <rPr>
        <b/>
        <sz val="7"/>
        <color theme="0"/>
        <rFont val="Calibri"/>
        <family val="2"/>
      </rPr>
      <t>)</t>
    </r>
  </si>
  <si>
    <t>Inductor</t>
  </si>
  <si>
    <t>Inductancia (H)</t>
  </si>
  <si>
    <t>Comentario sobre qué resistencia se mide</t>
  </si>
  <si>
    <r>
      <t>Impedancia (</t>
    </r>
    <r>
      <rPr>
        <b/>
        <sz val="11"/>
        <color theme="0"/>
        <rFont val="Calibri"/>
        <family val="2"/>
      </rPr>
      <t>Ω</t>
    </r>
    <r>
      <rPr>
        <b/>
        <sz val="11"/>
        <color theme="0"/>
        <rFont val="Calibri"/>
        <family val="2"/>
        <scheme val="minor"/>
      </rPr>
      <t>)</t>
    </r>
  </si>
  <si>
    <t>Comentario sobre qué capacitor se mide</t>
  </si>
  <si>
    <t>M.Paralelo: Real</t>
  </si>
  <si>
    <t>M.Paralelo: Imaginario</t>
  </si>
  <si>
    <t>M.Serie: Real</t>
  </si>
  <si>
    <t>M.Serie: Imaginario</t>
  </si>
  <si>
    <t>Comentario sobre qué inductor se mide</t>
  </si>
  <si>
    <t>Factor de disipación</t>
  </si>
  <si>
    <t>Usar estas tablas iniciales como plantillas, indicando qué componente se quiere medir y luego extendiendo según la cantidad de puntos que se deseen medir. Para ello crear otra sheet en el Excel.</t>
  </si>
  <si>
    <t>Respuesta a una cuadrada, calibración.</t>
  </si>
  <si>
    <t>Calibrar el sistema para que se comporte como nos piden.</t>
  </si>
  <si>
    <t>Quizá lo mejor sea o bien el pico, o bien la frecuencia, si se pueden medir automáticamente con el osciloscopio. Señal de entrada cuadrada con frecuencia aproximadamente 4,9kHz y 1Vpp.</t>
  </si>
  <si>
    <t>Respuesta al escalón.</t>
  </si>
  <si>
    <t>Hay que medir frecuencia de oscilación del transitorio, tiempo de establecimiento, tiempo al pico y sobrepico.</t>
  </si>
  <si>
    <t>Señal cuadrada de 1Vpp con una frecuencia de 4,9kHz.</t>
  </si>
  <si>
    <t>Caracterizar al sistema.</t>
  </si>
  <si>
    <t>Caracterización de un sistema</t>
  </si>
  <si>
    <t>Entrada</t>
  </si>
  <si>
    <t>Forma de onda</t>
  </si>
  <si>
    <t>Tensión pico a pico</t>
  </si>
  <si>
    <t>Duty/Simetría</t>
  </si>
  <si>
    <t>Sistema</t>
  </si>
  <si>
    <t>Frecuencia amortiguada</t>
  </si>
  <si>
    <t>Tiempo de establecimiento</t>
  </si>
  <si>
    <t>Sobrepico (Mp)</t>
  </si>
  <si>
    <t>Tiempo al pico</t>
  </si>
  <si>
    <t>Barrido  de frecuencias.</t>
  </si>
  <si>
    <r>
      <t xml:space="preserve">Barriendo y observando, </t>
    </r>
    <r>
      <rPr>
        <b/>
        <sz val="10"/>
        <color theme="1"/>
        <rFont val="Calibri"/>
        <family val="2"/>
        <scheme val="minor"/>
      </rPr>
      <t>sacar fotos del osciloscopio si es necesario.</t>
    </r>
  </si>
  <si>
    <t>Analizar algún comportamiento para altas frecuencias.</t>
  </si>
  <si>
    <t>Respuesta en frecuencia.</t>
  </si>
  <si>
    <t>Medir la respuesta en frecuencia del circuito.</t>
  </si>
  <si>
    <t>Medir la respuesta en frecuencia con señales senoidales desde una frecuencia fo / 10 hasta 20 . Fo</t>
  </si>
  <si>
    <t>Graficar respuesta en frecuencia y comparar con la teórica.</t>
  </si>
  <si>
    <t>Casos</t>
  </si>
  <si>
    <t>R=120,xi = 0.4</t>
  </si>
  <si>
    <t>R=155.86,xi = 0.51693</t>
  </si>
  <si>
    <t>R=0,xi = 0</t>
  </si>
  <si>
    <t>R=301.511,xi=1</t>
  </si>
  <si>
    <r>
      <t xml:space="preserve">Barriendo la frecuencia de una señal de entrada, </t>
    </r>
    <r>
      <rPr>
        <b/>
        <sz val="10"/>
        <color rgb="FFFF0000"/>
        <rFont val="Calibri"/>
        <family val="2"/>
        <scheme val="minor"/>
      </rPr>
      <t>que supongo que es cuadrada</t>
    </r>
    <r>
      <rPr>
        <sz val="10"/>
        <color theme="1"/>
        <rFont val="Calibri"/>
        <family val="2"/>
        <scheme val="minor"/>
      </rPr>
      <t>, observar la salida o respuesta hasta que sea la misma aunque crezca la frecuencia.</t>
    </r>
  </si>
  <si>
    <t>Repetir mediciones con diferentes casos.</t>
  </si>
  <si>
    <r>
      <t xml:space="preserve">Hay que repetir la caracterización de la respuesta al escalón para diferentes casos, </t>
    </r>
    <r>
      <rPr>
        <b/>
        <sz val="10"/>
        <color rgb="FFFF0000"/>
        <rFont val="Calibri"/>
        <family val="2"/>
        <scheme val="minor"/>
      </rPr>
      <t>no sé si cuando repite con buffer son los dos primeros del e) o a) + primero del e).</t>
    </r>
  </si>
  <si>
    <t>Sin buffer R=155</t>
  </si>
  <si>
    <r>
      <t xml:space="preserve">Observar la señal de salida, midiendo algún parámetro que sea fácil de identificar para poder luego calibrar el valor de xi del sistema. </t>
    </r>
    <r>
      <rPr>
        <b/>
        <sz val="10"/>
        <color rgb="FFFF0000"/>
        <rFont val="Calibri"/>
        <family val="2"/>
        <scheme val="minor"/>
      </rPr>
      <t>Medir con el tester después el valor del preset</t>
    </r>
    <r>
      <rPr>
        <b/>
        <sz val="10"/>
        <color theme="1"/>
        <rFont val="Calibri"/>
        <family val="2"/>
        <scheme val="minor"/>
      </rPr>
      <t>.</t>
    </r>
  </si>
  <si>
    <t>Sacar una foto de cada caso de la respuesta al escalón para tener en el informe</t>
  </si>
  <si>
    <t>Señal cuadrada</t>
  </si>
  <si>
    <t>Efectivamente, a partir de una frecuencia mas grane que la de corte del filtro de segundo orden, pude ver que la señal de salida era de la forma de un senoide. Esto es porque integra dos veces.</t>
  </si>
  <si>
    <t>-</t>
  </si>
  <si>
    <t>Sin buffer R=0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</si>
</sst>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b/>
      <sz val="11"/>
      <color theme="0"/>
      <name val="Calibri"/>
      <family val="2"/>
      <scheme val="minor"/>
    </font>
    <font>
      <b/>
      <sz val="11"/>
      <color theme="1"/>
      <name val="Calibri"/>
      <family val="2"/>
      <scheme val="minor"/>
    </font>
    <font>
      <sz val="10"/>
      <color theme="1"/>
      <name val="Calibri"/>
      <family val="2"/>
      <scheme val="minor"/>
    </font>
    <font>
      <b/>
      <sz val="10"/>
      <color theme="1"/>
      <name val="Calibri"/>
      <family val="2"/>
      <scheme val="minor"/>
    </font>
    <font>
      <b/>
      <sz val="10"/>
      <color theme="0"/>
      <name val="Calibri"/>
      <family val="2"/>
      <scheme val="minor"/>
    </font>
    <font>
      <b/>
      <sz val="10"/>
      <color theme="0"/>
      <name val="Calibri"/>
      <family val="2"/>
    </font>
    <font>
      <b/>
      <sz val="7"/>
      <color theme="0"/>
      <name val="Calibri"/>
      <family val="2"/>
    </font>
    <font>
      <b/>
      <sz val="11"/>
      <color theme="0"/>
      <name val="Calibri"/>
      <family val="2"/>
    </font>
    <font>
      <i/>
      <sz val="11"/>
      <color theme="0"/>
      <name val="Calibri"/>
      <family val="2"/>
      <scheme val="minor"/>
    </font>
    <font>
      <b/>
      <sz val="16"/>
      <color theme="1"/>
      <name val="Calibri"/>
      <family val="2"/>
      <scheme val="minor"/>
    </font>
    <font>
      <b/>
      <sz val="10"/>
      <color rgb="FFFF0000"/>
      <name val="Calibri"/>
      <family val="2"/>
      <scheme val="minor"/>
    </font>
    <font>
      <b/>
      <sz val="20"/>
      <color theme="1"/>
      <name val="Calibri"/>
      <family val="2"/>
      <scheme val="minor"/>
    </font>
  </fonts>
  <fills count="7">
    <fill>
      <patternFill patternType="none"/>
    </fill>
    <fill>
      <patternFill patternType="gray125"/>
    </fill>
    <fill>
      <patternFill patternType="solid">
        <fgColor rgb="FF0070C0"/>
        <bgColor indexed="64"/>
      </patternFill>
    </fill>
    <fill>
      <patternFill patternType="solid">
        <fgColor theme="8" tint="0.39997558519241921"/>
        <bgColor indexed="64"/>
      </patternFill>
    </fill>
    <fill>
      <patternFill patternType="solid">
        <fgColor theme="0" tint="-4.9989318521683403E-2"/>
        <bgColor indexed="64"/>
      </patternFill>
    </fill>
    <fill>
      <patternFill patternType="solid">
        <fgColor theme="7" tint="0.79998168889431442"/>
        <bgColor indexed="64"/>
      </patternFill>
    </fill>
    <fill>
      <patternFill patternType="solid">
        <fgColor theme="7" tint="0.59999389629810485"/>
        <bgColor indexed="64"/>
      </patternFill>
    </fill>
  </fills>
  <borders count="31">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style="medium">
        <color indexed="64"/>
      </left>
      <right/>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Dashed">
        <color indexed="64"/>
      </right>
      <top/>
      <bottom/>
      <diagonal/>
    </border>
    <border>
      <left style="mediumDashed">
        <color indexed="64"/>
      </left>
      <right/>
      <top style="mediumDashed">
        <color indexed="64"/>
      </top>
      <bottom/>
      <diagonal/>
    </border>
    <border>
      <left/>
      <right/>
      <top style="mediumDashed">
        <color indexed="64"/>
      </top>
      <bottom/>
      <diagonal/>
    </border>
    <border>
      <left/>
      <right style="mediumDashed">
        <color indexed="64"/>
      </right>
      <top style="mediumDashed">
        <color indexed="64"/>
      </top>
      <bottom/>
      <diagonal/>
    </border>
    <border>
      <left style="mediumDashed">
        <color indexed="64"/>
      </left>
      <right/>
      <top/>
      <bottom/>
      <diagonal/>
    </border>
    <border>
      <left/>
      <right style="medium">
        <color indexed="64"/>
      </right>
      <top/>
      <bottom style="medium">
        <color indexed="64"/>
      </bottom>
      <diagonal/>
    </border>
    <border>
      <left style="mediumDashed">
        <color indexed="64"/>
      </left>
      <right/>
      <top/>
      <bottom style="mediumDashed">
        <color indexed="64"/>
      </bottom>
      <diagonal/>
    </border>
    <border>
      <left/>
      <right/>
      <top/>
      <bottom style="mediumDashed">
        <color indexed="64"/>
      </bottom>
      <diagonal/>
    </border>
    <border>
      <left/>
      <right style="mediumDashed">
        <color indexed="64"/>
      </right>
      <top/>
      <bottom style="mediumDashed">
        <color indexed="64"/>
      </bottom>
      <diagonal/>
    </border>
  </borders>
  <cellStyleXfs count="1">
    <xf numFmtId="0" fontId="0" fillId="0" borderId="0"/>
  </cellStyleXfs>
  <cellXfs count="79">
    <xf numFmtId="0" fontId="0" fillId="0" borderId="0" xfId="0"/>
    <xf numFmtId="0" fontId="5" fillId="2" borderId="1" xfId="0" applyFont="1" applyFill="1" applyBorder="1" applyAlignment="1">
      <alignment horizontal="center" vertical="center"/>
    </xf>
    <xf numFmtId="0" fontId="5" fillId="2" borderId="13" xfId="0" applyFont="1" applyFill="1" applyBorder="1" applyAlignment="1">
      <alignment horizontal="center" vertical="center"/>
    </xf>
    <xf numFmtId="0" fontId="4" fillId="3" borderId="16" xfId="0" applyFont="1" applyFill="1" applyBorder="1" applyAlignment="1">
      <alignment horizontal="center" vertical="center"/>
    </xf>
    <xf numFmtId="0" fontId="4" fillId="3" borderId="5" xfId="0" applyFont="1"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2" fillId="4" borderId="1" xfId="0" applyFont="1" applyFill="1" applyBorder="1" applyAlignment="1">
      <alignment horizontal="center" vertical="center"/>
    </xf>
    <xf numFmtId="0" fontId="3" fillId="4" borderId="17" xfId="0" applyFont="1" applyFill="1" applyBorder="1" applyAlignment="1">
      <alignment horizontal="center" vertical="center" wrapText="1"/>
    </xf>
    <xf numFmtId="0" fontId="4" fillId="0" borderId="17" xfId="0" applyFont="1" applyBorder="1" applyAlignment="1">
      <alignment horizontal="center" vertical="center" wrapText="1"/>
    </xf>
    <xf numFmtId="0" fontId="3" fillId="4" borderId="10" xfId="0" applyFont="1" applyFill="1" applyBorder="1" applyAlignment="1">
      <alignment horizontal="center" vertical="center" wrapText="1"/>
    </xf>
    <xf numFmtId="0" fontId="3" fillId="4" borderId="5" xfId="0" applyFont="1" applyFill="1" applyBorder="1" applyAlignment="1">
      <alignment horizontal="center" vertical="center" wrapText="1"/>
    </xf>
    <xf numFmtId="0" fontId="4" fillId="0" borderId="5" xfId="0" applyFont="1" applyBorder="1" applyAlignment="1">
      <alignment horizontal="center" vertical="center" wrapText="1"/>
    </xf>
    <xf numFmtId="0" fontId="5" fillId="2" borderId="12" xfId="0" applyFont="1" applyFill="1" applyBorder="1" applyAlignment="1">
      <alignment horizontal="center" vertical="center" wrapText="1"/>
    </xf>
    <xf numFmtId="0" fontId="5" fillId="2" borderId="14" xfId="0" applyFont="1" applyFill="1" applyBorder="1" applyAlignment="1">
      <alignment horizontal="center" vertical="center" wrapText="1"/>
    </xf>
    <xf numFmtId="0" fontId="5" fillId="2" borderId="19" xfId="0" applyFont="1" applyFill="1" applyBorder="1" applyAlignment="1">
      <alignment horizontal="center" vertical="center" wrapText="1"/>
    </xf>
    <xf numFmtId="0" fontId="1" fillId="2" borderId="1" xfId="0" applyFont="1" applyFill="1" applyBorder="1" applyAlignment="1">
      <alignment horizontal="center" vertical="center"/>
    </xf>
    <xf numFmtId="0" fontId="5" fillId="2" borderId="21" xfId="0" applyFont="1" applyFill="1" applyBorder="1" applyAlignment="1">
      <alignment horizontal="center" vertical="center" wrapText="1"/>
    </xf>
    <xf numFmtId="0" fontId="5" fillId="2" borderId="20" xfId="0" applyFont="1" applyFill="1" applyBorder="1" applyAlignment="1">
      <alignment horizontal="center" vertical="center" wrapText="1"/>
    </xf>
    <xf numFmtId="0" fontId="5" fillId="2" borderId="13" xfId="0" applyFont="1" applyFill="1" applyBorder="1" applyAlignment="1">
      <alignment horizontal="center" vertical="center" wrapText="1"/>
    </xf>
    <xf numFmtId="0" fontId="5" fillId="2" borderId="15" xfId="0" applyFont="1" applyFill="1" applyBorder="1" applyAlignment="1">
      <alignment horizontal="center" vertical="center" wrapText="1"/>
    </xf>
    <xf numFmtId="0" fontId="3" fillId="4" borderId="9" xfId="0" applyFont="1" applyFill="1" applyBorder="1" applyAlignment="1">
      <alignment horizontal="center" vertical="center" wrapText="1"/>
    </xf>
    <xf numFmtId="0" fontId="3" fillId="4" borderId="11" xfId="0" applyFont="1" applyFill="1" applyBorder="1" applyAlignment="1">
      <alignment horizontal="center" vertical="center" wrapText="1"/>
    </xf>
    <xf numFmtId="0" fontId="5" fillId="2" borderId="2" xfId="0" applyFont="1" applyFill="1" applyBorder="1" applyAlignment="1">
      <alignment horizontal="center" vertical="center" wrapText="1"/>
    </xf>
    <xf numFmtId="0" fontId="0" fillId="4" borderId="10" xfId="0" applyFill="1" applyBorder="1" applyAlignment="1">
      <alignment horizontal="center"/>
    </xf>
    <xf numFmtId="0" fontId="0" fillId="4" borderId="6" xfId="0" applyFill="1" applyBorder="1" applyAlignment="1">
      <alignment horizontal="center"/>
    </xf>
    <xf numFmtId="0" fontId="0" fillId="4" borderId="7" xfId="0" applyFill="1" applyBorder="1" applyAlignment="1">
      <alignment horizontal="center"/>
    </xf>
    <xf numFmtId="0" fontId="0" fillId="4" borderId="8" xfId="0" applyFill="1" applyBorder="1" applyAlignment="1">
      <alignment horizontal="center"/>
    </xf>
    <xf numFmtId="0" fontId="0" fillId="4" borderId="11" xfId="0" applyFill="1" applyBorder="1" applyAlignment="1">
      <alignment horizontal="center"/>
    </xf>
    <xf numFmtId="0" fontId="3" fillId="4" borderId="9" xfId="0" applyFont="1" applyFill="1" applyBorder="1" applyAlignment="1">
      <alignment horizontal="center" wrapText="1"/>
    </xf>
    <xf numFmtId="0" fontId="3" fillId="4" borderId="10" xfId="0" applyFont="1" applyFill="1" applyBorder="1" applyAlignment="1">
      <alignment horizontal="center" wrapText="1"/>
    </xf>
    <xf numFmtId="0" fontId="3" fillId="4" borderId="6" xfId="0" applyFont="1" applyFill="1" applyBorder="1" applyAlignment="1">
      <alignment horizontal="center" wrapText="1"/>
    </xf>
    <xf numFmtId="0" fontId="3" fillId="4" borderId="7" xfId="0" applyFont="1" applyFill="1" applyBorder="1" applyAlignment="1">
      <alignment horizontal="center" wrapText="1"/>
    </xf>
    <xf numFmtId="0" fontId="3" fillId="4" borderId="10" xfId="0" applyFont="1" applyFill="1" applyBorder="1" applyAlignment="1">
      <alignment horizontal="center" vertical="center" wrapText="1"/>
    </xf>
    <xf numFmtId="0" fontId="0" fillId="0" borderId="2"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0" xfId="0" applyBorder="1"/>
    <xf numFmtId="0" fontId="0" fillId="0" borderId="11" xfId="0" applyBorder="1"/>
    <xf numFmtId="0" fontId="0" fillId="0" borderId="3" xfId="0" applyBorder="1" applyAlignment="1">
      <alignment horizontal="center" vertical="center"/>
    </xf>
    <xf numFmtId="0" fontId="0" fillId="0" borderId="4" xfId="0" applyBorder="1" applyAlignment="1">
      <alignment horizontal="center" vertical="center"/>
    </xf>
    <xf numFmtId="11" fontId="0" fillId="0" borderId="10" xfId="0" applyNumberFormat="1" applyBorder="1" applyAlignment="1">
      <alignment horizontal="center" vertical="center"/>
    </xf>
    <xf numFmtId="0" fontId="3" fillId="4" borderId="6" xfId="0" applyFont="1" applyFill="1" applyBorder="1" applyAlignment="1">
      <alignment horizontal="center" vertical="center" wrapText="1"/>
    </xf>
    <xf numFmtId="0" fontId="3" fillId="4" borderId="8" xfId="0" applyFont="1" applyFill="1" applyBorder="1" applyAlignment="1">
      <alignment horizontal="center" vertical="center" wrapText="1"/>
    </xf>
    <xf numFmtId="0" fontId="5" fillId="2" borderId="13" xfId="0" applyFont="1" applyFill="1" applyBorder="1" applyAlignment="1">
      <alignment horizontal="center" vertical="center"/>
    </xf>
    <xf numFmtId="0" fontId="5" fillId="2" borderId="14" xfId="0" applyFont="1" applyFill="1" applyBorder="1" applyAlignment="1">
      <alignment horizontal="center" vertical="center"/>
    </xf>
    <xf numFmtId="0" fontId="3" fillId="4" borderId="10" xfId="0" applyFont="1" applyFill="1" applyBorder="1" applyAlignment="1">
      <alignment horizontal="center" vertical="center" wrapText="1"/>
    </xf>
    <xf numFmtId="0" fontId="3" fillId="4" borderId="11" xfId="0" applyFont="1" applyFill="1" applyBorder="1" applyAlignment="1">
      <alignment horizontal="center" vertical="center" wrapText="1"/>
    </xf>
    <xf numFmtId="0" fontId="0" fillId="0" borderId="20" xfId="0" applyBorder="1" applyAlignment="1">
      <alignment horizontal="center"/>
    </xf>
    <xf numFmtId="0" fontId="0" fillId="0" borderId="27" xfId="0" applyBorder="1" applyAlignment="1">
      <alignment horizont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2" fillId="6" borderId="18"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9" xfId="0" applyFont="1" applyFill="1" applyBorder="1" applyAlignment="1">
      <alignment horizontal="center" vertical="center" wrapText="1"/>
    </xf>
    <xf numFmtId="0" fontId="12" fillId="6" borderId="20" xfId="0" applyFont="1" applyFill="1" applyBorder="1" applyAlignment="1">
      <alignment horizontal="center" vertical="center" wrapText="1"/>
    </xf>
    <xf numFmtId="0" fontId="12" fillId="6" borderId="21" xfId="0" applyFont="1" applyFill="1" applyBorder="1" applyAlignment="1">
      <alignment horizontal="center" vertical="center" wrapText="1"/>
    </xf>
    <xf numFmtId="0" fontId="12" fillId="6" borderId="27" xfId="0" applyFont="1" applyFill="1" applyBorder="1" applyAlignment="1">
      <alignment horizontal="center" vertical="center" wrapText="1"/>
    </xf>
    <xf numFmtId="0" fontId="1" fillId="2" borderId="12" xfId="0" applyFont="1" applyFill="1" applyBorder="1" applyAlignment="1">
      <alignment horizontal="center" vertical="center"/>
    </xf>
    <xf numFmtId="0" fontId="1" fillId="2" borderId="13" xfId="0" applyFont="1" applyFill="1" applyBorder="1" applyAlignment="1">
      <alignment horizontal="center" vertical="center"/>
    </xf>
    <xf numFmtId="0" fontId="1" fillId="2" borderId="14" xfId="0" applyFont="1" applyFill="1" applyBorder="1" applyAlignment="1">
      <alignment horizontal="center" vertical="center"/>
    </xf>
    <xf numFmtId="0" fontId="1" fillId="2" borderId="12" xfId="0" applyFont="1" applyFill="1" applyBorder="1" applyAlignment="1">
      <alignment horizontal="center"/>
    </xf>
    <xf numFmtId="0" fontId="1" fillId="2" borderId="14" xfId="0" applyFont="1" applyFill="1" applyBorder="1" applyAlignment="1">
      <alignment horizontal="center"/>
    </xf>
    <xf numFmtId="0" fontId="5" fillId="2" borderId="12" xfId="0" applyFont="1" applyFill="1" applyBorder="1" applyAlignment="1">
      <alignment horizontal="center" vertical="center" wrapText="1"/>
    </xf>
    <xf numFmtId="0" fontId="5" fillId="2" borderId="14" xfId="0" applyFont="1" applyFill="1" applyBorder="1" applyAlignment="1">
      <alignment horizontal="center" vertical="center" wrapText="1"/>
    </xf>
    <xf numFmtId="0" fontId="9" fillId="2" borderId="12" xfId="0" applyFont="1" applyFill="1" applyBorder="1" applyAlignment="1">
      <alignment horizontal="center" vertical="center" wrapText="1"/>
    </xf>
    <xf numFmtId="0" fontId="9" fillId="2" borderId="13" xfId="0" applyFont="1" applyFill="1" applyBorder="1" applyAlignment="1">
      <alignment horizontal="center" vertical="center" wrapText="1"/>
    </xf>
    <xf numFmtId="0" fontId="9" fillId="2" borderId="14" xfId="0" applyFont="1" applyFill="1" applyBorder="1" applyAlignment="1">
      <alignment horizontal="center" vertical="center" wrapText="1"/>
    </xf>
    <xf numFmtId="0" fontId="10" fillId="5" borderId="23" xfId="0" applyFont="1" applyFill="1" applyBorder="1" applyAlignment="1">
      <alignment horizontal="center" vertical="center" wrapText="1"/>
    </xf>
    <xf numFmtId="0" fontId="10" fillId="5" borderId="24" xfId="0" applyFont="1" applyFill="1" applyBorder="1" applyAlignment="1">
      <alignment horizontal="center" vertical="center" wrapText="1"/>
    </xf>
    <xf numFmtId="0" fontId="10" fillId="5" borderId="25" xfId="0" applyFont="1" applyFill="1" applyBorder="1" applyAlignment="1">
      <alignment horizontal="center" vertical="center" wrapText="1"/>
    </xf>
    <xf numFmtId="0" fontId="10" fillId="5" borderId="26" xfId="0" applyFont="1" applyFill="1" applyBorder="1" applyAlignment="1">
      <alignment horizontal="center" vertical="center" wrapText="1"/>
    </xf>
    <xf numFmtId="0" fontId="10" fillId="5" borderId="0" xfId="0" applyFont="1" applyFill="1" applyBorder="1" applyAlignment="1">
      <alignment horizontal="center" vertical="center" wrapText="1"/>
    </xf>
    <xf numFmtId="0" fontId="10" fillId="5" borderId="22" xfId="0" applyFont="1" applyFill="1" applyBorder="1" applyAlignment="1">
      <alignment horizontal="center" vertical="center" wrapText="1"/>
    </xf>
    <xf numFmtId="0" fontId="10" fillId="5" borderId="28" xfId="0" applyFont="1" applyFill="1" applyBorder="1" applyAlignment="1">
      <alignment horizontal="center" vertical="center" wrapText="1"/>
    </xf>
    <xf numFmtId="0" fontId="10" fillId="5" borderId="29" xfId="0" applyFont="1" applyFill="1" applyBorder="1" applyAlignment="1">
      <alignment horizontal="center" vertical="center" wrapText="1"/>
    </xf>
    <xf numFmtId="0" fontId="10" fillId="5" borderId="30" xfId="0" applyFont="1" applyFill="1" applyBorder="1" applyAlignment="1">
      <alignment horizontal="center" vertical="center" wrapText="1"/>
    </xf>
    <xf numFmtId="0" fontId="5" fillId="2" borderId="13" xfId="0" applyFont="1" applyFill="1" applyBorder="1" applyAlignment="1">
      <alignment horizontal="center" vertical="center" wrapText="1"/>
    </xf>
  </cellXfs>
  <cellStyles count="1">
    <cellStyle name="Normal" xfId="0" builtinId="0"/>
  </cellStyles>
  <dxfs count="10">
    <dxf>
      <fill>
        <patternFill>
          <bgColor theme="2"/>
        </patternFill>
      </fill>
    </dxf>
    <dxf>
      <fill>
        <patternFill>
          <bgColor theme="7" tint="0.59996337778862885"/>
        </patternFill>
      </fill>
    </dxf>
    <dxf>
      <fill>
        <patternFill>
          <bgColor theme="2" tint="-0.499984740745262"/>
        </patternFill>
      </fill>
    </dxf>
    <dxf>
      <fill>
        <patternFill>
          <bgColor rgb="FFFF0000"/>
        </patternFill>
      </fill>
    </dxf>
    <dxf>
      <fill>
        <patternFill>
          <bgColor rgb="FF92D050"/>
        </patternFill>
      </fill>
    </dxf>
    <dxf>
      <fill>
        <patternFill>
          <bgColor theme="2"/>
        </patternFill>
      </fill>
    </dxf>
    <dxf>
      <fill>
        <patternFill>
          <bgColor theme="7" tint="0.59996337778862885"/>
        </patternFill>
      </fill>
    </dxf>
    <dxf>
      <fill>
        <patternFill>
          <bgColor theme="2" tint="-0.499984740745262"/>
        </patternFill>
      </fill>
    </dxf>
    <dxf>
      <fill>
        <patternFill>
          <bgColor rgb="FFFF0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s-MX"/>
              <a:t>|H(f)|dB</a:t>
            </a:r>
          </a:p>
        </c:rich>
      </c:tx>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s-MX"/>
        </a:p>
      </c:txPr>
    </c:title>
    <c:autoTitleDeleted val="0"/>
    <c:plotArea>
      <c:layout/>
      <c:scatterChart>
        <c:scatterStyle val="lineMarker"/>
        <c:varyColors val="0"/>
        <c:ser>
          <c:idx val="0"/>
          <c:order val="0"/>
          <c:spPr>
            <a:ln w="25400" cap="rnd">
              <a:no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cap="rnd">
                <a:solidFill>
                  <a:schemeClr val="accent1"/>
                </a:solidFill>
                <a:round/>
              </a:ln>
              <a:effectLst>
                <a:outerShdw blurRad="57150" dist="19050" dir="5400000" algn="ctr" rotWithShape="0">
                  <a:srgbClr val="000000">
                    <a:alpha val="63000"/>
                  </a:srgbClr>
                </a:outerShdw>
              </a:effectLst>
            </c:spPr>
          </c:marker>
          <c:xVal>
            <c:numRef>
              <c:f>'Respuesta en frecuencia'!$B$3:$B$40</c:f>
              <c:numCache>
                <c:formatCode>General</c:formatCode>
                <c:ptCount val="38"/>
                <c:pt idx="0">
                  <c:v>4798</c:v>
                </c:pt>
                <c:pt idx="1">
                  <c:v>959740</c:v>
                </c:pt>
                <c:pt idx="2">
                  <c:v>1000</c:v>
                </c:pt>
                <c:pt idx="3">
                  <c:v>2000</c:v>
                </c:pt>
                <c:pt idx="4">
                  <c:v>7000</c:v>
                </c:pt>
                <c:pt idx="5">
                  <c:v>10000</c:v>
                </c:pt>
                <c:pt idx="6">
                  <c:v>20000</c:v>
                </c:pt>
                <c:pt idx="7">
                  <c:v>50000</c:v>
                </c:pt>
                <c:pt idx="8">
                  <c:v>100000</c:v>
                </c:pt>
                <c:pt idx="9">
                  <c:v>200000</c:v>
                </c:pt>
                <c:pt idx="10">
                  <c:v>300000</c:v>
                </c:pt>
                <c:pt idx="11">
                  <c:v>45000</c:v>
                </c:pt>
                <c:pt idx="12">
                  <c:v>55000</c:v>
                </c:pt>
                <c:pt idx="13">
                  <c:v>35000</c:v>
                </c:pt>
                <c:pt idx="14">
                  <c:v>25000</c:v>
                </c:pt>
                <c:pt idx="15">
                  <c:v>3500</c:v>
                </c:pt>
                <c:pt idx="16">
                  <c:v>60000</c:v>
                </c:pt>
                <c:pt idx="17">
                  <c:v>75000</c:v>
                </c:pt>
                <c:pt idx="18">
                  <c:v>12000</c:v>
                </c:pt>
                <c:pt idx="19">
                  <c:v>150000</c:v>
                </c:pt>
                <c:pt idx="20">
                  <c:v>400000</c:v>
                </c:pt>
                <c:pt idx="21">
                  <c:v>250000</c:v>
                </c:pt>
                <c:pt idx="22">
                  <c:v>100</c:v>
                </c:pt>
                <c:pt idx="23">
                  <c:v>500</c:v>
                </c:pt>
              </c:numCache>
            </c:numRef>
          </c:xVal>
          <c:yVal>
            <c:numRef>
              <c:f>'Respuesta en frecuencia'!$F$3:$F$40</c:f>
              <c:numCache>
                <c:formatCode>General</c:formatCode>
                <c:ptCount val="38"/>
                <c:pt idx="0">
                  <c:v>0.42336434650447485</c:v>
                </c:pt>
                <c:pt idx="1">
                  <c:v>-60.086427475652854</c:v>
                </c:pt>
                <c:pt idx="2">
                  <c:v>0.25381231532033055</c:v>
                </c:pt>
                <c:pt idx="3">
                  <c:v>0.36522633948632222</c:v>
                </c:pt>
                <c:pt idx="4">
                  <c:v>0.51614527212571049</c:v>
                </c:pt>
                <c:pt idx="5">
                  <c:v>0.54444823458489044</c:v>
                </c:pt>
                <c:pt idx="6">
                  <c:v>1.1270743226637805</c:v>
                </c:pt>
                <c:pt idx="7">
                  <c:v>1.2992967522798939</c:v>
                </c:pt>
                <c:pt idx="8">
                  <c:v>-10.335113204430977</c:v>
                </c:pt>
                <c:pt idx="9">
                  <c:v>-23.045766887661131</c:v>
                </c:pt>
                <c:pt idx="10">
                  <c:v>-30.746008919346117</c:v>
                </c:pt>
                <c:pt idx="11">
                  <c:v>1.8517727845082768</c:v>
                </c:pt>
                <c:pt idx="12">
                  <c:v>0.21320864652625054</c:v>
                </c:pt>
                <c:pt idx="13">
                  <c:v>2.0384003133091748</c:v>
                </c:pt>
                <c:pt idx="14">
                  <c:v>1.4025869034389724</c:v>
                </c:pt>
                <c:pt idx="15">
                  <c:v>0.4499673983514158</c:v>
                </c:pt>
                <c:pt idx="16">
                  <c:v>-0.9937556837821504</c:v>
                </c:pt>
                <c:pt idx="17">
                  <c:v>-4.8257371777306215</c:v>
                </c:pt>
                <c:pt idx="18">
                  <c:v>0.59694327842813832</c:v>
                </c:pt>
                <c:pt idx="19">
                  <c:v>-18.061799739838872</c:v>
                </c:pt>
                <c:pt idx="20">
                  <c:v>-36.576514762602848</c:v>
                </c:pt>
                <c:pt idx="21">
                  <c:v>-27.567817698777326</c:v>
                </c:pt>
                <c:pt idx="22">
                  <c:v>0.11925893947353494</c:v>
                </c:pt>
                <c:pt idx="23">
                  <c:v>0.11980727378374841</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numCache>
            </c:numRef>
          </c:yVal>
          <c:smooth val="0"/>
          <c:extLst>
            <c:ext xmlns:c16="http://schemas.microsoft.com/office/drawing/2014/chart" uri="{C3380CC4-5D6E-409C-BE32-E72D297353CC}">
              <c16:uniqueId val="{00000000-C03C-4E5F-A68B-85F1E463D1D3}"/>
            </c:ext>
          </c:extLst>
        </c:ser>
        <c:dLbls>
          <c:showLegendKey val="0"/>
          <c:showVal val="0"/>
          <c:showCatName val="0"/>
          <c:showSerName val="0"/>
          <c:showPercent val="0"/>
          <c:showBubbleSize val="0"/>
        </c:dLbls>
        <c:axId val="1758461631"/>
        <c:axId val="1758469535"/>
      </c:scatterChart>
      <c:valAx>
        <c:axId val="1758461631"/>
        <c:scaling>
          <c:logBase val="10"/>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w="9525" cap="flat" cmpd="sng" algn="ctr">
            <a:solidFill>
              <a:schemeClr val="lt1">
                <a:lumMod val="50000"/>
              </a:schemeClr>
            </a:solid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s-MX"/>
          </a:p>
        </c:txPr>
        <c:crossAx val="1758469535"/>
        <c:crosses val="autoZero"/>
        <c:crossBetween val="midCat"/>
      </c:valAx>
      <c:valAx>
        <c:axId val="1758469535"/>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w="9525" cap="flat" cmpd="sng" algn="ctr">
            <a:solidFill>
              <a:schemeClr val="lt1">
                <a:lumMod val="50000"/>
              </a:schemeClr>
            </a:solid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s-MX"/>
          </a:p>
        </c:txPr>
        <c:crossAx val="1758461631"/>
        <c:crosses val="autoZero"/>
        <c:crossBetween val="midCat"/>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s-MX"/>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H(f)°</a:t>
            </a:r>
          </a:p>
        </c:rich>
      </c:tx>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s-MX"/>
        </a:p>
      </c:txPr>
    </c:title>
    <c:autoTitleDeleted val="0"/>
    <c:plotArea>
      <c:layout/>
      <c:scatterChart>
        <c:scatterStyle val="lineMarker"/>
        <c:varyColors val="0"/>
        <c:ser>
          <c:idx val="0"/>
          <c:order val="0"/>
          <c:tx>
            <c:strRef>
              <c:f>'Respuesta en frecuencia'!$D$3</c:f>
              <c:strCache>
                <c:ptCount val="1"/>
                <c:pt idx="0">
                  <c:v>-3</c:v>
                </c:pt>
              </c:strCache>
            </c:strRef>
          </c:tx>
          <c:spPr>
            <a:ln w="25400" cap="rnd">
              <a:no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cap="rnd">
                <a:solidFill>
                  <a:schemeClr val="accent1"/>
                </a:solidFill>
                <a:round/>
              </a:ln>
              <a:effectLst>
                <a:outerShdw blurRad="57150" dist="19050" dir="5400000" algn="ctr" rotWithShape="0">
                  <a:srgbClr val="000000">
                    <a:alpha val="63000"/>
                  </a:srgbClr>
                </a:outerShdw>
              </a:effectLst>
            </c:spPr>
          </c:marker>
          <c:xVal>
            <c:numRef>
              <c:f>'Respuesta en frecuencia'!$B$3:$B$40</c:f>
              <c:numCache>
                <c:formatCode>General</c:formatCode>
                <c:ptCount val="38"/>
                <c:pt idx="0">
                  <c:v>4798</c:v>
                </c:pt>
                <c:pt idx="1">
                  <c:v>959740</c:v>
                </c:pt>
                <c:pt idx="2">
                  <c:v>1000</c:v>
                </c:pt>
                <c:pt idx="3">
                  <c:v>2000</c:v>
                </c:pt>
                <c:pt idx="4">
                  <c:v>7000</c:v>
                </c:pt>
                <c:pt idx="5">
                  <c:v>10000</c:v>
                </c:pt>
                <c:pt idx="6">
                  <c:v>20000</c:v>
                </c:pt>
                <c:pt idx="7">
                  <c:v>50000</c:v>
                </c:pt>
                <c:pt idx="8">
                  <c:v>100000</c:v>
                </c:pt>
                <c:pt idx="9">
                  <c:v>200000</c:v>
                </c:pt>
                <c:pt idx="10">
                  <c:v>300000</c:v>
                </c:pt>
                <c:pt idx="11">
                  <c:v>45000</c:v>
                </c:pt>
                <c:pt idx="12">
                  <c:v>55000</c:v>
                </c:pt>
                <c:pt idx="13">
                  <c:v>35000</c:v>
                </c:pt>
                <c:pt idx="14">
                  <c:v>25000</c:v>
                </c:pt>
                <c:pt idx="15">
                  <c:v>3500</c:v>
                </c:pt>
                <c:pt idx="16">
                  <c:v>60000</c:v>
                </c:pt>
                <c:pt idx="17">
                  <c:v>75000</c:v>
                </c:pt>
                <c:pt idx="18">
                  <c:v>12000</c:v>
                </c:pt>
                <c:pt idx="19">
                  <c:v>150000</c:v>
                </c:pt>
                <c:pt idx="20">
                  <c:v>400000</c:v>
                </c:pt>
                <c:pt idx="21">
                  <c:v>250000</c:v>
                </c:pt>
                <c:pt idx="22">
                  <c:v>100</c:v>
                </c:pt>
                <c:pt idx="23">
                  <c:v>500</c:v>
                </c:pt>
              </c:numCache>
            </c:numRef>
          </c:xVal>
          <c:yVal>
            <c:numRef>
              <c:f>'Respuesta en frecuencia'!$D$3:$D$40</c:f>
              <c:numCache>
                <c:formatCode>General</c:formatCode>
                <c:ptCount val="38"/>
                <c:pt idx="0">
                  <c:v>-3</c:v>
                </c:pt>
                <c:pt idx="2">
                  <c:v>0</c:v>
                </c:pt>
                <c:pt idx="3">
                  <c:v>-1</c:v>
                </c:pt>
                <c:pt idx="4">
                  <c:v>-8</c:v>
                </c:pt>
                <c:pt idx="5">
                  <c:v>-9</c:v>
                </c:pt>
                <c:pt idx="6">
                  <c:v>-21</c:v>
                </c:pt>
                <c:pt idx="7">
                  <c:v>-84</c:v>
                </c:pt>
                <c:pt idx="8">
                  <c:v>-139</c:v>
                </c:pt>
                <c:pt idx="9">
                  <c:v>-151</c:v>
                </c:pt>
                <c:pt idx="10">
                  <c:v>-147</c:v>
                </c:pt>
                <c:pt idx="11">
                  <c:v>-73</c:v>
                </c:pt>
                <c:pt idx="12">
                  <c:v>-97</c:v>
                </c:pt>
                <c:pt idx="13">
                  <c:v>-47</c:v>
                </c:pt>
                <c:pt idx="14">
                  <c:v>-28</c:v>
                </c:pt>
                <c:pt idx="15">
                  <c:v>-3</c:v>
                </c:pt>
                <c:pt idx="16">
                  <c:v>-106</c:v>
                </c:pt>
                <c:pt idx="17">
                  <c:v>-125</c:v>
                </c:pt>
                <c:pt idx="18">
                  <c:v>-11</c:v>
                </c:pt>
                <c:pt idx="19">
                  <c:v>-149</c:v>
                </c:pt>
                <c:pt idx="20">
                  <c:v>-140</c:v>
                </c:pt>
                <c:pt idx="21">
                  <c:v>-149</c:v>
                </c:pt>
                <c:pt idx="22">
                  <c:v>0</c:v>
                </c:pt>
                <c:pt idx="23">
                  <c:v>0</c:v>
                </c:pt>
              </c:numCache>
            </c:numRef>
          </c:yVal>
          <c:smooth val="0"/>
          <c:extLst>
            <c:ext xmlns:c16="http://schemas.microsoft.com/office/drawing/2014/chart" uri="{C3380CC4-5D6E-409C-BE32-E72D297353CC}">
              <c16:uniqueId val="{00000000-CA8D-4945-94AC-6E98E3F980CA}"/>
            </c:ext>
          </c:extLst>
        </c:ser>
        <c:dLbls>
          <c:showLegendKey val="0"/>
          <c:showVal val="0"/>
          <c:showCatName val="0"/>
          <c:showSerName val="0"/>
          <c:showPercent val="0"/>
          <c:showBubbleSize val="0"/>
        </c:dLbls>
        <c:axId val="1731354575"/>
        <c:axId val="1731353743"/>
      </c:scatterChart>
      <c:valAx>
        <c:axId val="1731354575"/>
        <c:scaling>
          <c:logBase val="10"/>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w="9525" cap="flat" cmpd="sng" algn="ctr">
            <a:solidFill>
              <a:schemeClr val="lt1">
                <a:lumMod val="50000"/>
              </a:schemeClr>
            </a:solid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s-MX"/>
          </a:p>
        </c:txPr>
        <c:crossAx val="1731353743"/>
        <c:crosses val="autoZero"/>
        <c:crossBetween val="midCat"/>
      </c:valAx>
      <c:valAx>
        <c:axId val="1731353743"/>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w="9525" cap="flat" cmpd="sng" algn="ctr">
            <a:solidFill>
              <a:schemeClr val="lt1">
                <a:lumMod val="50000"/>
              </a:schemeClr>
            </a:solid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s-MX"/>
          </a:p>
        </c:txPr>
        <c:crossAx val="1731354575"/>
        <c:crosses val="autoZero"/>
        <c:crossBetween val="midCat"/>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s-MX"/>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Impedancia (</a:t>
            </a:r>
            <a:r>
              <a:rPr lang="el-GR"/>
              <a:t>Ω)</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s-MX"/>
        </a:p>
      </c:txPr>
    </c:title>
    <c:autoTitleDeleted val="0"/>
    <c:plotArea>
      <c:layout/>
      <c:scatterChart>
        <c:scatterStyle val="lineMarker"/>
        <c:varyColors val="0"/>
        <c:ser>
          <c:idx val="0"/>
          <c:order val="0"/>
          <c:tx>
            <c:strRef>
              <c:f>'Impedancia de entrada'!$I$3</c:f>
              <c:strCache>
                <c:ptCount val="1"/>
                <c:pt idx="0">
                  <c:v>0</c:v>
                </c:pt>
              </c:strCache>
            </c:strRef>
          </c:tx>
          <c:spPr>
            <a:ln w="25400" cap="rnd">
              <a:no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cap="rnd">
                <a:solidFill>
                  <a:schemeClr val="accent1"/>
                </a:solidFill>
                <a:round/>
              </a:ln>
              <a:effectLst>
                <a:outerShdw blurRad="57150" dist="19050" dir="5400000" algn="ctr" rotWithShape="0">
                  <a:srgbClr val="000000">
                    <a:alpha val="63000"/>
                  </a:srgbClr>
                </a:outerShdw>
              </a:effectLst>
            </c:spPr>
          </c:marker>
          <c:xVal>
            <c:numRef>
              <c:f>'Impedancia de entrada'!$B$3:$B$40</c:f>
              <c:numCache>
                <c:formatCode>General</c:formatCode>
                <c:ptCount val="38"/>
              </c:numCache>
            </c:numRef>
          </c:xVal>
          <c:yVal>
            <c:numRef>
              <c:f>'Impedancia de entrada'!$I$3:$I$40</c:f>
              <c:numCache>
                <c:formatCode>General</c:formatCode>
                <c:ptCount val="3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numCache>
            </c:numRef>
          </c:yVal>
          <c:smooth val="0"/>
          <c:extLst>
            <c:ext xmlns:c16="http://schemas.microsoft.com/office/drawing/2014/chart" uri="{C3380CC4-5D6E-409C-BE32-E72D297353CC}">
              <c16:uniqueId val="{00000000-7420-4CBE-9B9E-D0C845B03D6C}"/>
            </c:ext>
          </c:extLst>
        </c:ser>
        <c:dLbls>
          <c:showLegendKey val="0"/>
          <c:showVal val="0"/>
          <c:showCatName val="0"/>
          <c:showSerName val="0"/>
          <c:showPercent val="0"/>
          <c:showBubbleSize val="0"/>
        </c:dLbls>
        <c:axId val="1731350415"/>
        <c:axId val="1731345007"/>
      </c:scatterChart>
      <c:valAx>
        <c:axId val="1731350415"/>
        <c:scaling>
          <c:logBase val="10"/>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w="9525" cap="flat" cmpd="sng" algn="ctr">
            <a:solidFill>
              <a:schemeClr val="lt1">
                <a:lumMod val="50000"/>
              </a:schemeClr>
            </a:solid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s-MX"/>
          </a:p>
        </c:txPr>
        <c:crossAx val="1731345007"/>
        <c:crosses val="autoZero"/>
        <c:crossBetween val="midCat"/>
      </c:valAx>
      <c:valAx>
        <c:axId val="1731345007"/>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w="9525" cap="flat" cmpd="sng" algn="ctr">
            <a:solidFill>
              <a:schemeClr val="lt1">
                <a:lumMod val="50000"/>
              </a:schemeClr>
            </a:solid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s-MX"/>
          </a:p>
        </c:txPr>
        <c:crossAx val="1731350415"/>
        <c:crosses val="autoZero"/>
        <c:crossBetween val="midCat"/>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s-MX"/>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s-MX"/>
        </a:p>
      </c:txPr>
    </c:title>
    <c:autoTitleDeleted val="0"/>
    <c:plotArea>
      <c:layout/>
      <c:scatterChart>
        <c:scatterStyle val="lineMarker"/>
        <c:varyColors val="0"/>
        <c:ser>
          <c:idx val="0"/>
          <c:order val="0"/>
          <c:tx>
            <c:strRef>
              <c:f>'Impedancia de entrada'!$J$2</c:f>
              <c:strCache>
                <c:ptCount val="1"/>
                <c:pt idx="0">
                  <c:v>Fase de impedancia (°)</c:v>
                </c:pt>
              </c:strCache>
            </c:strRef>
          </c:tx>
          <c:spPr>
            <a:ln w="25400" cap="rnd">
              <a:no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cap="rnd">
                <a:solidFill>
                  <a:schemeClr val="accent1"/>
                </a:solidFill>
                <a:round/>
              </a:ln>
              <a:effectLst>
                <a:outerShdw blurRad="57150" dist="19050" dir="5400000" algn="ctr" rotWithShape="0">
                  <a:srgbClr val="000000">
                    <a:alpha val="63000"/>
                  </a:srgbClr>
                </a:outerShdw>
              </a:effectLst>
            </c:spPr>
          </c:marker>
          <c:xVal>
            <c:numRef>
              <c:f>'Impedancia de entrada'!$B$3:$B$40</c:f>
              <c:numCache>
                <c:formatCode>General</c:formatCode>
                <c:ptCount val="38"/>
              </c:numCache>
            </c:numRef>
          </c:xVal>
          <c:yVal>
            <c:numRef>
              <c:f>'Impedancia de entrada'!$J$3:$J$40</c:f>
              <c:numCache>
                <c:formatCode>General</c:formatCode>
                <c:ptCount val="3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numCache>
            </c:numRef>
          </c:yVal>
          <c:smooth val="0"/>
          <c:extLst>
            <c:ext xmlns:c16="http://schemas.microsoft.com/office/drawing/2014/chart" uri="{C3380CC4-5D6E-409C-BE32-E72D297353CC}">
              <c16:uniqueId val="{00000000-6544-4288-9B6D-43F22383E303}"/>
            </c:ext>
          </c:extLst>
        </c:ser>
        <c:dLbls>
          <c:showLegendKey val="0"/>
          <c:showVal val="0"/>
          <c:showCatName val="0"/>
          <c:showSerName val="0"/>
          <c:showPercent val="0"/>
          <c:showBubbleSize val="0"/>
        </c:dLbls>
        <c:axId val="1731343343"/>
        <c:axId val="1731355407"/>
      </c:scatterChart>
      <c:valAx>
        <c:axId val="1731343343"/>
        <c:scaling>
          <c:logBase val="10"/>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w="9525" cap="flat" cmpd="sng" algn="ctr">
            <a:solidFill>
              <a:schemeClr val="lt1">
                <a:lumMod val="50000"/>
              </a:schemeClr>
            </a:solid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s-MX"/>
          </a:p>
        </c:txPr>
        <c:crossAx val="1731355407"/>
        <c:crosses val="autoZero"/>
        <c:crossBetween val="midCat"/>
      </c:valAx>
      <c:valAx>
        <c:axId val="1731355407"/>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w="9525" cap="flat" cmpd="sng" algn="ctr">
            <a:solidFill>
              <a:schemeClr val="lt1">
                <a:lumMod val="50000"/>
              </a:schemeClr>
            </a:solid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s-MX"/>
          </a:p>
        </c:txPr>
        <c:crossAx val="1731343343"/>
        <c:crosses val="autoZero"/>
        <c:crossBetween val="midCat"/>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s-MX"/>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8">
  <cs:axisTitle>
    <cs:lnRef idx="0"/>
    <cs:fillRef idx="0"/>
    <cs:effectRef idx="0"/>
    <cs:fontRef idx="minor">
      <a:schemeClr val="lt1">
        <a:lumMod val="75000"/>
      </a:schemeClr>
    </cs:fontRef>
    <cs:defRPr sz="900" b="1" kern="1200" cap="all"/>
  </cs:axisTitle>
  <cs:categoryAxis>
    <cs:lnRef idx="0"/>
    <cs:fillRef idx="0"/>
    <cs:effectRef idx="0"/>
    <cs:fontRef idx="minor">
      <a:schemeClr val="lt1">
        <a:lumMod val="75000"/>
      </a:schemeClr>
    </cs:fontRef>
    <cs:spPr>
      <a:ln w="9525" cap="flat" cmpd="sng" algn="ctr">
        <a:solidFill>
          <a:schemeClr val="lt1">
            <a:lumMod val="50000"/>
          </a:schemeClr>
        </a:solidFill>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9525" cap="rnd">
        <a:solidFill>
          <a:schemeClr val="phClr"/>
        </a:solidFill>
        <a:round/>
      </a:ln>
    </cs:spPr>
  </cs:dataPointLine>
  <cs:dataPointMarker>
    <cs:lnRef idx="0">
      <cs:styleClr val="auto"/>
    </cs:lnRef>
    <cs:fillRef idx="3">
      <cs:styleClr val="auto"/>
    </cs:fillRef>
    <cs:effectRef idx="3"/>
    <cs:fontRef idx="minor">
      <a:schemeClr val="tx1"/>
    </cs:fontRef>
    <cs:spPr>
      <a:ln w="9525" cap="rnd">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spPr>
      <a:ln w="9525" cap="flat" cmpd="sng" algn="ctr">
        <a:solidFill>
          <a:schemeClr val="lt1">
            <a:lumMod val="50000"/>
          </a:schemeClr>
        </a:solidFill>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75000"/>
      </a:schemeClr>
    </cs:fontRef>
    <cs:spPr>
      <a:ln w="9525" cap="flat" cmpd="sng" algn="ctr">
        <a:solidFill>
          <a:schemeClr val="lt1">
            <a:lumMod val="50000"/>
          </a:schemeClr>
        </a:solidFill>
      </a:ln>
    </cs:spPr>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48">
  <cs:axisTitle>
    <cs:lnRef idx="0"/>
    <cs:fillRef idx="0"/>
    <cs:effectRef idx="0"/>
    <cs:fontRef idx="minor">
      <a:schemeClr val="lt1">
        <a:lumMod val="75000"/>
      </a:schemeClr>
    </cs:fontRef>
    <cs:defRPr sz="900" b="1" kern="1200" cap="all"/>
  </cs:axisTitle>
  <cs:categoryAxis>
    <cs:lnRef idx="0"/>
    <cs:fillRef idx="0"/>
    <cs:effectRef idx="0"/>
    <cs:fontRef idx="minor">
      <a:schemeClr val="lt1">
        <a:lumMod val="75000"/>
      </a:schemeClr>
    </cs:fontRef>
    <cs:spPr>
      <a:ln w="9525" cap="flat" cmpd="sng" algn="ctr">
        <a:solidFill>
          <a:schemeClr val="lt1">
            <a:lumMod val="50000"/>
          </a:schemeClr>
        </a:solidFill>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9525" cap="rnd">
        <a:solidFill>
          <a:schemeClr val="phClr"/>
        </a:solidFill>
        <a:round/>
      </a:ln>
    </cs:spPr>
  </cs:dataPointLine>
  <cs:dataPointMarker>
    <cs:lnRef idx="0">
      <cs:styleClr val="auto"/>
    </cs:lnRef>
    <cs:fillRef idx="3">
      <cs:styleClr val="auto"/>
    </cs:fillRef>
    <cs:effectRef idx="3"/>
    <cs:fontRef idx="minor">
      <a:schemeClr val="tx1"/>
    </cs:fontRef>
    <cs:spPr>
      <a:ln w="9525" cap="rnd">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spPr>
      <a:ln w="9525" cap="flat" cmpd="sng" algn="ctr">
        <a:solidFill>
          <a:schemeClr val="lt1">
            <a:lumMod val="50000"/>
          </a:schemeClr>
        </a:solidFill>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75000"/>
      </a:schemeClr>
    </cs:fontRef>
    <cs:spPr>
      <a:ln w="9525" cap="flat" cmpd="sng" algn="ctr">
        <a:solidFill>
          <a:schemeClr val="lt1">
            <a:lumMod val="50000"/>
          </a:schemeClr>
        </a:solidFill>
      </a:ln>
    </cs:spPr>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48">
  <cs:axisTitle>
    <cs:lnRef idx="0"/>
    <cs:fillRef idx="0"/>
    <cs:effectRef idx="0"/>
    <cs:fontRef idx="minor">
      <a:schemeClr val="lt1">
        <a:lumMod val="75000"/>
      </a:schemeClr>
    </cs:fontRef>
    <cs:defRPr sz="900" b="1" kern="1200" cap="all"/>
  </cs:axisTitle>
  <cs:categoryAxis>
    <cs:lnRef idx="0"/>
    <cs:fillRef idx="0"/>
    <cs:effectRef idx="0"/>
    <cs:fontRef idx="minor">
      <a:schemeClr val="lt1">
        <a:lumMod val="75000"/>
      </a:schemeClr>
    </cs:fontRef>
    <cs:spPr>
      <a:ln w="9525" cap="flat" cmpd="sng" algn="ctr">
        <a:solidFill>
          <a:schemeClr val="lt1">
            <a:lumMod val="50000"/>
          </a:schemeClr>
        </a:solidFill>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9525" cap="rnd">
        <a:solidFill>
          <a:schemeClr val="phClr"/>
        </a:solidFill>
        <a:round/>
      </a:ln>
    </cs:spPr>
  </cs:dataPointLine>
  <cs:dataPointMarker>
    <cs:lnRef idx="0">
      <cs:styleClr val="auto"/>
    </cs:lnRef>
    <cs:fillRef idx="3">
      <cs:styleClr val="auto"/>
    </cs:fillRef>
    <cs:effectRef idx="3"/>
    <cs:fontRef idx="minor">
      <a:schemeClr val="tx1"/>
    </cs:fontRef>
    <cs:spPr>
      <a:ln w="9525" cap="rnd">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spPr>
      <a:ln w="9525" cap="flat" cmpd="sng" algn="ctr">
        <a:solidFill>
          <a:schemeClr val="lt1">
            <a:lumMod val="50000"/>
          </a:schemeClr>
        </a:solidFill>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75000"/>
      </a:schemeClr>
    </cs:fontRef>
    <cs:spPr>
      <a:ln w="9525" cap="flat" cmpd="sng" algn="ctr">
        <a:solidFill>
          <a:schemeClr val="lt1">
            <a:lumMod val="50000"/>
          </a:schemeClr>
        </a:solidFill>
      </a:ln>
    </cs:spPr>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48">
  <cs:axisTitle>
    <cs:lnRef idx="0"/>
    <cs:fillRef idx="0"/>
    <cs:effectRef idx="0"/>
    <cs:fontRef idx="minor">
      <a:schemeClr val="lt1">
        <a:lumMod val="75000"/>
      </a:schemeClr>
    </cs:fontRef>
    <cs:defRPr sz="900" b="1" kern="1200" cap="all"/>
  </cs:axisTitle>
  <cs:categoryAxis>
    <cs:lnRef idx="0"/>
    <cs:fillRef idx="0"/>
    <cs:effectRef idx="0"/>
    <cs:fontRef idx="minor">
      <a:schemeClr val="lt1">
        <a:lumMod val="75000"/>
      </a:schemeClr>
    </cs:fontRef>
    <cs:spPr>
      <a:ln w="9525" cap="flat" cmpd="sng" algn="ctr">
        <a:solidFill>
          <a:schemeClr val="lt1">
            <a:lumMod val="50000"/>
          </a:schemeClr>
        </a:solidFill>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9525" cap="rnd">
        <a:solidFill>
          <a:schemeClr val="phClr"/>
        </a:solidFill>
        <a:round/>
      </a:ln>
    </cs:spPr>
  </cs:dataPointLine>
  <cs:dataPointMarker>
    <cs:lnRef idx="0">
      <cs:styleClr val="auto"/>
    </cs:lnRef>
    <cs:fillRef idx="3">
      <cs:styleClr val="auto"/>
    </cs:fillRef>
    <cs:effectRef idx="3"/>
    <cs:fontRef idx="minor">
      <a:schemeClr val="tx1"/>
    </cs:fontRef>
    <cs:spPr>
      <a:ln w="9525" cap="rnd">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spPr>
      <a:ln w="9525" cap="flat" cmpd="sng" algn="ctr">
        <a:solidFill>
          <a:schemeClr val="lt1">
            <a:lumMod val="50000"/>
          </a:schemeClr>
        </a:solidFill>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75000"/>
      </a:schemeClr>
    </cs:fontRef>
    <cs:spPr>
      <a:ln w="9525" cap="flat" cmpd="sng" algn="ctr">
        <a:solidFill>
          <a:schemeClr val="lt1">
            <a:lumMod val="50000"/>
          </a:schemeClr>
        </a:solidFill>
      </a:ln>
    </cs:spPr>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6</xdr:col>
      <xdr:colOff>123825</xdr:colOff>
      <xdr:row>0</xdr:row>
      <xdr:rowOff>47625</xdr:rowOff>
    </xdr:from>
    <xdr:to>
      <xdr:col>16</xdr:col>
      <xdr:colOff>28575</xdr:colOff>
      <xdr:row>13</xdr:row>
      <xdr:rowOff>171450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123824</xdr:colOff>
      <xdr:row>14</xdr:row>
      <xdr:rowOff>19050</xdr:rowOff>
    </xdr:from>
    <xdr:to>
      <xdr:col>16</xdr:col>
      <xdr:colOff>57149</xdr:colOff>
      <xdr:row>28</xdr:row>
      <xdr:rowOff>133349</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10</xdr:col>
      <xdr:colOff>163284</xdr:colOff>
      <xdr:row>0</xdr:row>
      <xdr:rowOff>353787</xdr:rowOff>
    </xdr:from>
    <xdr:to>
      <xdr:col>21</xdr:col>
      <xdr:colOff>40819</xdr:colOff>
      <xdr:row>15</xdr:row>
      <xdr:rowOff>149679</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176893</xdr:colOff>
      <xdr:row>15</xdr:row>
      <xdr:rowOff>179613</xdr:rowOff>
    </xdr:from>
    <xdr:to>
      <xdr:col>21</xdr:col>
      <xdr:colOff>81644</xdr:colOff>
      <xdr:row>37</xdr:row>
      <xdr:rowOff>54428</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
  <sheetViews>
    <sheetView zoomScale="85" zoomScaleNormal="85" workbookViewId="0">
      <selection activeCell="D6" sqref="D6"/>
    </sheetView>
  </sheetViews>
  <sheetFormatPr defaultRowHeight="15" x14ac:dyDescent="0.25"/>
  <cols>
    <col min="2" max="2" width="19.28515625" bestFit="1" customWidth="1"/>
    <col min="3" max="3" width="31.85546875" customWidth="1"/>
    <col min="4" max="4" width="30.28515625" customWidth="1"/>
    <col min="5" max="5" width="36.7109375" customWidth="1"/>
    <col min="6" max="6" width="13.140625" customWidth="1"/>
    <col min="7" max="7" width="37.5703125" customWidth="1"/>
    <col min="8" max="8" width="7.7109375" customWidth="1"/>
    <col min="9" max="9" width="11.5703125" customWidth="1"/>
    <col min="10" max="10" width="17.28515625" customWidth="1"/>
  </cols>
  <sheetData>
    <row r="1" spans="1:10" ht="15.75" thickBot="1" x14ac:dyDescent="0.3">
      <c r="A1" s="1" t="s">
        <v>0</v>
      </c>
      <c r="B1" s="2" t="s">
        <v>1</v>
      </c>
      <c r="C1" s="2" t="s">
        <v>2</v>
      </c>
      <c r="D1" s="2" t="s">
        <v>3</v>
      </c>
      <c r="E1" s="2" t="s">
        <v>5</v>
      </c>
      <c r="F1" s="1" t="s">
        <v>4</v>
      </c>
      <c r="G1" s="45" t="s">
        <v>6</v>
      </c>
      <c r="H1" s="46"/>
      <c r="J1" s="7" t="s">
        <v>7</v>
      </c>
    </row>
    <row r="2" spans="1:10" ht="76.5" x14ac:dyDescent="0.25">
      <c r="A2" s="3">
        <v>0</v>
      </c>
      <c r="B2" s="8" t="s">
        <v>46</v>
      </c>
      <c r="C2" s="8" t="s">
        <v>79</v>
      </c>
      <c r="D2" s="8" t="s">
        <v>48</v>
      </c>
      <c r="E2" s="8" t="s">
        <v>47</v>
      </c>
      <c r="F2" s="9" t="s">
        <v>10</v>
      </c>
      <c r="G2" s="47"/>
      <c r="H2" s="48"/>
      <c r="J2" s="5"/>
    </row>
    <row r="3" spans="1:10" ht="51" x14ac:dyDescent="0.25">
      <c r="A3" s="4">
        <f>A2+1</f>
        <v>1</v>
      </c>
      <c r="B3" s="10" t="s">
        <v>49</v>
      </c>
      <c r="C3" s="11" t="s">
        <v>50</v>
      </c>
      <c r="D3" s="8" t="s">
        <v>51</v>
      </c>
      <c r="E3" s="11" t="s">
        <v>52</v>
      </c>
      <c r="F3" s="12" t="s">
        <v>10</v>
      </c>
      <c r="G3" s="43"/>
      <c r="H3" s="44"/>
      <c r="J3" s="5" t="s">
        <v>11</v>
      </c>
    </row>
    <row r="4" spans="1:10" ht="63.75" x14ac:dyDescent="0.25">
      <c r="A4" s="4">
        <f t="shared" ref="A4:A6" si="0">A3+1</f>
        <v>2</v>
      </c>
      <c r="B4" s="10" t="s">
        <v>63</v>
      </c>
      <c r="C4" s="11" t="s">
        <v>75</v>
      </c>
      <c r="D4" s="11" t="s">
        <v>64</v>
      </c>
      <c r="E4" s="11" t="s">
        <v>65</v>
      </c>
      <c r="F4" s="12" t="s">
        <v>10</v>
      </c>
      <c r="G4" s="43" t="s">
        <v>82</v>
      </c>
      <c r="H4" s="44"/>
      <c r="J4" s="5" t="s">
        <v>12</v>
      </c>
    </row>
    <row r="5" spans="1:10" ht="38.25" x14ac:dyDescent="0.25">
      <c r="A5" s="4">
        <f t="shared" si="0"/>
        <v>3</v>
      </c>
      <c r="B5" s="10" t="s">
        <v>66</v>
      </c>
      <c r="C5" s="8" t="s">
        <v>67</v>
      </c>
      <c r="D5" s="8" t="s">
        <v>68</v>
      </c>
      <c r="E5" s="11" t="s">
        <v>69</v>
      </c>
      <c r="F5" s="12" t="s">
        <v>10</v>
      </c>
      <c r="G5" s="43"/>
      <c r="H5" s="44"/>
      <c r="J5" s="5" t="s">
        <v>8</v>
      </c>
    </row>
    <row r="6" spans="1:10" ht="63.75" x14ac:dyDescent="0.25">
      <c r="A6" s="4">
        <f t="shared" si="0"/>
        <v>4</v>
      </c>
      <c r="B6" s="10" t="s">
        <v>76</v>
      </c>
      <c r="C6" s="11" t="s">
        <v>77</v>
      </c>
      <c r="D6" s="8" t="s">
        <v>51</v>
      </c>
      <c r="E6" s="11" t="s">
        <v>52</v>
      </c>
      <c r="F6" s="12" t="s">
        <v>10</v>
      </c>
      <c r="G6" s="43"/>
      <c r="H6" s="44"/>
      <c r="J6" s="5" t="s">
        <v>9</v>
      </c>
    </row>
    <row r="7" spans="1:10" ht="15.75" thickBot="1" x14ac:dyDescent="0.3">
      <c r="A7" s="4">
        <f t="shared" ref="A7:A9" si="1">A6+1</f>
        <v>5</v>
      </c>
      <c r="B7" s="33"/>
      <c r="C7" s="11"/>
      <c r="D7" s="11"/>
      <c r="E7" s="11"/>
      <c r="F7" s="12"/>
      <c r="G7" s="43"/>
      <c r="H7" s="44"/>
      <c r="J7" s="6" t="s">
        <v>10</v>
      </c>
    </row>
    <row r="8" spans="1:10" x14ac:dyDescent="0.25">
      <c r="A8" s="4">
        <f t="shared" si="1"/>
        <v>6</v>
      </c>
      <c r="B8" s="33"/>
      <c r="C8" s="11"/>
      <c r="D8" s="11"/>
      <c r="E8" s="11"/>
      <c r="F8" s="12"/>
      <c r="G8" s="43"/>
      <c r="H8" s="44"/>
    </row>
    <row r="9" spans="1:10" x14ac:dyDescent="0.25">
      <c r="A9" s="4">
        <f t="shared" si="1"/>
        <v>7</v>
      </c>
      <c r="B9" s="33"/>
      <c r="C9" s="11"/>
      <c r="D9" s="11"/>
      <c r="E9" s="11"/>
      <c r="F9" s="12"/>
      <c r="G9" s="43"/>
      <c r="H9" s="44"/>
    </row>
  </sheetData>
  <mergeCells count="9">
    <mergeCell ref="G7:H7"/>
    <mergeCell ref="G8:H8"/>
    <mergeCell ref="G9:H9"/>
    <mergeCell ref="G6:H6"/>
    <mergeCell ref="G1:H1"/>
    <mergeCell ref="G2:H2"/>
    <mergeCell ref="G3:H3"/>
    <mergeCell ref="G4:H4"/>
    <mergeCell ref="G5:H5"/>
  </mergeCells>
  <dataValidations count="1">
    <dataValidation type="list" allowBlank="1" showInputMessage="1" showErrorMessage="1" sqref="F2:F9">
      <formula1>$J$2:$J$7</formula1>
    </dataValidation>
  </dataValidations>
  <pageMargins left="0.7" right="0.7" top="0.75" bottom="0.75" header="0.3" footer="0.3"/>
  <pageSetup orientation="portrait" verticalDpi="0" r:id="rId1"/>
  <extLst>
    <ext xmlns:x14="http://schemas.microsoft.com/office/spreadsheetml/2009/9/main" uri="{78C0D931-6437-407d-A8EE-F0AAD7539E65}">
      <x14:conditionalFormattings>
        <x14:conditionalFormatting xmlns:xm="http://schemas.microsoft.com/office/excel/2006/main">
          <x14:cfRule type="containsText" priority="7" operator="containsText" id="{B0C7C01C-09ED-4DFA-9355-C39EC5A8E4F5}">
            <xm:f>NOT(ISERROR(SEARCH($J$7,F2)))</xm:f>
            <xm:f>$J$7</xm:f>
            <x14:dxf>
              <fill>
                <patternFill>
                  <bgColor rgb="FF92D050"/>
                </patternFill>
              </fill>
            </x14:dxf>
          </x14:cfRule>
          <x14:cfRule type="containsText" priority="8" operator="containsText" id="{70E80A6E-B312-4381-9EE0-A3F83AF7A079}">
            <xm:f>NOT(ISERROR(SEARCH($J$6,F2)))</xm:f>
            <xm:f>$J$6</xm:f>
            <x14:dxf>
              <fill>
                <patternFill>
                  <bgColor rgb="FFFF0000"/>
                </patternFill>
              </fill>
            </x14:dxf>
          </x14:cfRule>
          <x14:cfRule type="containsText" priority="9" operator="containsText" id="{65B62A68-17FC-4008-BCE3-2BAAB211CFB8}">
            <xm:f>NOT(ISERROR(SEARCH($J$5,F2)))</xm:f>
            <xm:f>$J$5</xm:f>
            <x14:dxf>
              <fill>
                <patternFill>
                  <bgColor theme="2" tint="-0.499984740745262"/>
                </patternFill>
              </fill>
            </x14:dxf>
          </x14:cfRule>
          <x14:cfRule type="containsText" priority="10" operator="containsText" id="{DF4504AA-DD32-43EF-BE0F-47441E9AE52B}">
            <xm:f>NOT(ISERROR(SEARCH($J$4,F2)))</xm:f>
            <xm:f>$J$4</xm:f>
            <x14:dxf>
              <fill>
                <patternFill>
                  <bgColor theme="7" tint="0.59996337778862885"/>
                </patternFill>
              </fill>
            </x14:dxf>
          </x14:cfRule>
          <x14:cfRule type="containsText" priority="11" operator="containsText" id="{13309968-575D-4617-A158-B03AD5CACD13}">
            <xm:f>NOT(ISERROR(SEARCH($J$4,F2)))</xm:f>
            <xm:f>$J$4</xm:f>
            <x14:dxf>
              <fill>
                <patternFill>
                  <bgColor theme="2"/>
                </patternFill>
              </fill>
            </x14:dxf>
          </x14:cfRule>
          <x14:cfRule type="containsText" priority="12" operator="containsText" id="{F6F46C59-11C9-4B00-B296-0FE492E365C8}">
            <xm:f>NOT(ISERROR(SEARCH($J$2,F2)))</xm:f>
            <xm:f>$J$2</xm:f>
            <x14:dxf/>
          </x14:cfRule>
          <xm:sqref>F2:F5 F7:F9</xm:sqref>
        </x14:conditionalFormatting>
        <x14:conditionalFormatting xmlns:xm="http://schemas.microsoft.com/office/excel/2006/main">
          <x14:cfRule type="containsText" priority="1" operator="containsText" id="{03F7A04E-EC2C-4217-9429-116C59E84810}">
            <xm:f>NOT(ISERROR(SEARCH($J$7,F6)))</xm:f>
            <xm:f>$J$7</xm:f>
            <x14:dxf>
              <fill>
                <patternFill>
                  <bgColor rgb="FF92D050"/>
                </patternFill>
              </fill>
            </x14:dxf>
          </x14:cfRule>
          <x14:cfRule type="containsText" priority="2" operator="containsText" id="{36BA344A-47D7-447A-B84B-2CCB6086D17A}">
            <xm:f>NOT(ISERROR(SEARCH($J$6,F6)))</xm:f>
            <xm:f>$J$6</xm:f>
            <x14:dxf>
              <fill>
                <patternFill>
                  <bgColor rgb="FFFF0000"/>
                </patternFill>
              </fill>
            </x14:dxf>
          </x14:cfRule>
          <x14:cfRule type="containsText" priority="3" operator="containsText" id="{9341E32A-061E-4F23-AA0F-4849C8E1E85B}">
            <xm:f>NOT(ISERROR(SEARCH($J$5,F6)))</xm:f>
            <xm:f>$J$5</xm:f>
            <x14:dxf>
              <fill>
                <patternFill>
                  <bgColor theme="2" tint="-0.499984740745262"/>
                </patternFill>
              </fill>
            </x14:dxf>
          </x14:cfRule>
          <x14:cfRule type="containsText" priority="4" operator="containsText" id="{B41CB6A0-3B43-4134-AFA3-F12C9B518CB0}">
            <xm:f>NOT(ISERROR(SEARCH($J$4,F6)))</xm:f>
            <xm:f>$J$4</xm:f>
            <x14:dxf>
              <fill>
                <patternFill>
                  <bgColor theme="7" tint="0.59996337778862885"/>
                </patternFill>
              </fill>
            </x14:dxf>
          </x14:cfRule>
          <x14:cfRule type="containsText" priority="5" operator="containsText" id="{BF0D7944-74CB-446C-ABF8-A02D730726EC}">
            <xm:f>NOT(ISERROR(SEARCH($J$4,F6)))</xm:f>
            <xm:f>$J$4</xm:f>
            <x14:dxf>
              <fill>
                <patternFill>
                  <bgColor theme="2"/>
                </patternFill>
              </fill>
            </x14:dxf>
          </x14:cfRule>
          <x14:cfRule type="containsText" priority="6" operator="containsText" id="{9DB2A1A7-D0B8-4251-BF98-7F8D79BFE61F}">
            <xm:f>NOT(ISERROR(SEARCH($J$2,F6)))</xm:f>
            <xm:f>$J$2</xm:f>
            <x14:dxf/>
          </x14:cfRule>
          <xm:sqref>F6</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
  <sheetViews>
    <sheetView workbookViewId="0">
      <selection activeCell="G17" sqref="G17"/>
    </sheetView>
  </sheetViews>
  <sheetFormatPr defaultRowHeight="15" x14ac:dyDescent="0.25"/>
  <cols>
    <col min="1" max="1" width="19.28515625" customWidth="1"/>
    <col min="2" max="2" width="14.85546875" customWidth="1"/>
    <col min="3" max="3" width="10.7109375" customWidth="1"/>
    <col min="4" max="4" width="18" bestFit="1" customWidth="1"/>
    <col min="5" max="5" width="13.42578125" bestFit="1" customWidth="1"/>
    <col min="7" max="7" width="22.5703125" bestFit="1" customWidth="1"/>
    <col min="8" max="8" width="25.85546875" bestFit="1" customWidth="1"/>
    <col min="9" max="9" width="14" bestFit="1" customWidth="1"/>
    <col min="10" max="10" width="14.7109375" bestFit="1" customWidth="1"/>
    <col min="11" max="11" width="8.7109375" customWidth="1"/>
    <col min="12" max="12" width="14.28515625" customWidth="1"/>
    <col min="13" max="13" width="14" customWidth="1"/>
  </cols>
  <sheetData>
    <row r="1" spans="1:12" ht="15.75" thickBot="1" x14ac:dyDescent="0.3">
      <c r="A1" s="51" t="s">
        <v>70</v>
      </c>
      <c r="B1" s="59" t="s">
        <v>53</v>
      </c>
      <c r="C1" s="60"/>
      <c r="D1" s="60"/>
      <c r="E1" s="60"/>
      <c r="F1" s="60"/>
      <c r="G1" s="60"/>
      <c r="H1" s="60"/>
      <c r="I1" s="60"/>
      <c r="J1" s="61"/>
    </row>
    <row r="2" spans="1:12" ht="15.75" thickBot="1" x14ac:dyDescent="0.3">
      <c r="A2" s="52"/>
      <c r="B2" s="59" t="s">
        <v>54</v>
      </c>
      <c r="C2" s="60"/>
      <c r="D2" s="60"/>
      <c r="E2" s="60"/>
      <c r="F2" s="61"/>
      <c r="G2" s="59" t="s">
        <v>58</v>
      </c>
      <c r="H2" s="60"/>
      <c r="I2" s="60"/>
      <c r="J2" s="61"/>
    </row>
    <row r="3" spans="1:12" ht="15.75" thickBot="1" x14ac:dyDescent="0.3">
      <c r="A3" s="52"/>
      <c r="B3" s="16" t="s">
        <v>55</v>
      </c>
      <c r="C3" s="16" t="s">
        <v>13</v>
      </c>
      <c r="D3" s="16" t="s">
        <v>56</v>
      </c>
      <c r="E3" s="16" t="s">
        <v>57</v>
      </c>
      <c r="F3" s="16" t="s">
        <v>22</v>
      </c>
      <c r="G3" s="16" t="s">
        <v>59</v>
      </c>
      <c r="H3" s="16" t="s">
        <v>60</v>
      </c>
      <c r="I3" s="16" t="s">
        <v>62</v>
      </c>
      <c r="J3" s="16" t="s">
        <v>61</v>
      </c>
      <c r="K3" s="62" t="s">
        <v>29</v>
      </c>
      <c r="L3" s="63"/>
    </row>
    <row r="4" spans="1:12" ht="15.75" thickBot="1" x14ac:dyDescent="0.3">
      <c r="A4" s="34" t="s">
        <v>71</v>
      </c>
      <c r="B4" s="36" t="s">
        <v>81</v>
      </c>
      <c r="C4" s="36">
        <v>4790</v>
      </c>
      <c r="D4" s="36">
        <v>1</v>
      </c>
      <c r="E4" s="36">
        <v>50</v>
      </c>
      <c r="F4" s="36">
        <v>0</v>
      </c>
      <c r="G4" s="36">
        <v>46083</v>
      </c>
      <c r="H4" s="42">
        <v>2.5559999999999999E-5</v>
      </c>
      <c r="I4" s="42">
        <v>1.1049999999999999E-5</v>
      </c>
      <c r="J4" s="37">
        <v>0.25</v>
      </c>
      <c r="K4" s="49">
        <v>113.2</v>
      </c>
      <c r="L4" s="50"/>
    </row>
    <row r="5" spans="1:12" ht="15.75" thickBot="1" x14ac:dyDescent="0.3">
      <c r="A5" s="40" t="s">
        <v>72</v>
      </c>
      <c r="B5" s="36" t="s">
        <v>81</v>
      </c>
      <c r="C5" s="36">
        <v>4790</v>
      </c>
      <c r="D5" s="36">
        <v>1</v>
      </c>
      <c r="E5" s="36">
        <v>50</v>
      </c>
      <c r="F5" s="36">
        <v>0</v>
      </c>
      <c r="G5" s="36">
        <v>41152</v>
      </c>
      <c r="H5" s="42">
        <v>1.7600000000000001E-5</v>
      </c>
      <c r="I5" s="42">
        <v>1.2099999999999999E-5</v>
      </c>
      <c r="J5" s="37">
        <v>0.15</v>
      </c>
      <c r="K5" s="49">
        <v>148.30000000000001</v>
      </c>
      <c r="L5" s="50"/>
    </row>
    <row r="6" spans="1:12" ht="15.75" thickBot="1" x14ac:dyDescent="0.3">
      <c r="A6" s="40" t="s">
        <v>73</v>
      </c>
      <c r="B6" s="36" t="s">
        <v>81</v>
      </c>
      <c r="C6" s="36">
        <v>4790</v>
      </c>
      <c r="D6" s="36">
        <v>1</v>
      </c>
      <c r="E6" s="36">
        <v>50</v>
      </c>
      <c r="F6" s="36">
        <v>0</v>
      </c>
      <c r="G6" s="36">
        <v>49505</v>
      </c>
      <c r="H6" s="42">
        <v>9.0400000000000002E-5</v>
      </c>
      <c r="I6" s="42">
        <v>1.04E-5</v>
      </c>
      <c r="J6" s="37">
        <v>0.71250000000000002</v>
      </c>
      <c r="K6" s="49">
        <v>0</v>
      </c>
      <c r="L6" s="50"/>
    </row>
    <row r="7" spans="1:12" ht="15.75" customHeight="1" thickBot="1" x14ac:dyDescent="0.3">
      <c r="A7" s="40" t="s">
        <v>74</v>
      </c>
      <c r="B7" s="36" t="s">
        <v>81</v>
      </c>
      <c r="C7" s="36">
        <v>4790</v>
      </c>
      <c r="D7" s="36">
        <v>1</v>
      </c>
      <c r="E7" s="36">
        <v>50</v>
      </c>
      <c r="F7" s="36">
        <v>0</v>
      </c>
      <c r="G7" s="36" t="s">
        <v>83</v>
      </c>
      <c r="H7" s="42">
        <v>2.9200000000000002E-5</v>
      </c>
      <c r="I7" s="36" t="s">
        <v>83</v>
      </c>
      <c r="J7" s="37" t="s">
        <v>83</v>
      </c>
      <c r="K7" s="49">
        <v>291</v>
      </c>
      <c r="L7" s="50"/>
    </row>
    <row r="8" spans="1:12" ht="15.75" thickBot="1" x14ac:dyDescent="0.3">
      <c r="A8" s="40" t="s">
        <v>78</v>
      </c>
      <c r="B8" s="36" t="s">
        <v>81</v>
      </c>
      <c r="C8" s="36">
        <v>4790</v>
      </c>
      <c r="D8" s="36">
        <v>1</v>
      </c>
      <c r="E8" s="36">
        <v>50</v>
      </c>
      <c r="F8" s="36">
        <v>0</v>
      </c>
      <c r="G8" s="36">
        <v>41528</v>
      </c>
      <c r="H8" s="42">
        <v>1.7399999999999999E-5</v>
      </c>
      <c r="I8" s="42">
        <v>1.165E-5</v>
      </c>
      <c r="J8" s="37">
        <v>0.15</v>
      </c>
      <c r="K8" s="49">
        <v>97.5</v>
      </c>
      <c r="L8" s="50"/>
    </row>
    <row r="9" spans="1:12" ht="15.75" thickBot="1" x14ac:dyDescent="0.3">
      <c r="A9" s="41" t="s">
        <v>84</v>
      </c>
      <c r="B9" s="36" t="s">
        <v>81</v>
      </c>
      <c r="C9" s="36">
        <v>4790</v>
      </c>
      <c r="D9" s="36">
        <v>1</v>
      </c>
      <c r="E9" s="36">
        <v>50</v>
      </c>
      <c r="F9" s="36">
        <v>0</v>
      </c>
      <c r="G9" s="36">
        <v>49020</v>
      </c>
      <c r="H9" s="42">
        <v>4.07E-5</v>
      </c>
      <c r="I9" s="42">
        <v>9.9000000000000001E-6</v>
      </c>
      <c r="J9" s="37">
        <v>0.48</v>
      </c>
      <c r="K9" s="49">
        <v>0</v>
      </c>
      <c r="L9" s="50"/>
    </row>
    <row r="10" spans="1:12" ht="15.75" thickBot="1" x14ac:dyDescent="0.3"/>
    <row r="11" spans="1:12" x14ac:dyDescent="0.25">
      <c r="B11" s="53" t="s">
        <v>80</v>
      </c>
      <c r="C11" s="54"/>
      <c r="D11" s="54"/>
      <c r="E11" s="54"/>
      <c r="F11" s="54"/>
      <c r="G11" s="54"/>
      <c r="H11" s="54"/>
      <c r="I11" s="54"/>
      <c r="J11" s="55"/>
    </row>
    <row r="12" spans="1:12" ht="15.75" thickBot="1" x14ac:dyDescent="0.3">
      <c r="B12" s="56"/>
      <c r="C12" s="57"/>
      <c r="D12" s="57"/>
      <c r="E12" s="57"/>
      <c r="F12" s="57"/>
      <c r="G12" s="57"/>
      <c r="H12" s="57"/>
      <c r="I12" s="57"/>
      <c r="J12" s="58"/>
    </row>
  </sheetData>
  <mergeCells count="12">
    <mergeCell ref="K8:L8"/>
    <mergeCell ref="A1:A3"/>
    <mergeCell ref="K9:L9"/>
    <mergeCell ref="B11:J12"/>
    <mergeCell ref="B2:F2"/>
    <mergeCell ref="G2:J2"/>
    <mergeCell ref="B1:J1"/>
    <mergeCell ref="K3:L3"/>
    <mergeCell ref="K4:L4"/>
    <mergeCell ref="K5:L5"/>
    <mergeCell ref="K6:L6"/>
    <mergeCell ref="K7:L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0"/>
  <sheetViews>
    <sheetView tabSelected="1" topLeftCell="A7" zoomScaleNormal="100" workbookViewId="0">
      <selection activeCell="A2" sqref="A2:F26"/>
    </sheetView>
  </sheetViews>
  <sheetFormatPr defaultRowHeight="15" x14ac:dyDescent="0.25"/>
  <cols>
    <col min="1" max="1" width="18.140625" customWidth="1"/>
    <col min="2" max="2" width="15.140625" customWidth="1"/>
    <col min="3" max="3" width="19.7109375" customWidth="1"/>
    <col min="6" max="6" width="10.85546875" customWidth="1"/>
  </cols>
  <sheetData>
    <row r="1" spans="1:6" ht="15.75" thickBot="1" x14ac:dyDescent="0.3">
      <c r="A1" s="64" t="s">
        <v>16</v>
      </c>
      <c r="B1" s="65"/>
      <c r="C1" s="64" t="s">
        <v>18</v>
      </c>
      <c r="D1" s="65"/>
      <c r="E1" s="64" t="s">
        <v>21</v>
      </c>
      <c r="F1" s="65"/>
    </row>
    <row r="2" spans="1:6" ht="15.75" thickBot="1" x14ac:dyDescent="0.3">
      <c r="A2" s="13" t="s">
        <v>14</v>
      </c>
      <c r="B2" s="14" t="s">
        <v>15</v>
      </c>
      <c r="C2" s="13" t="s">
        <v>14</v>
      </c>
      <c r="D2" s="14" t="s">
        <v>17</v>
      </c>
      <c r="E2" s="13" t="s">
        <v>19</v>
      </c>
      <c r="F2" s="14" t="s">
        <v>20</v>
      </c>
    </row>
    <row r="3" spans="1:6" x14ac:dyDescent="0.25">
      <c r="A3" s="21">
        <v>0.98099999999999998</v>
      </c>
      <c r="B3" s="10">
        <v>4798</v>
      </c>
      <c r="C3" s="21">
        <v>1.03</v>
      </c>
      <c r="D3" s="22">
        <v>-3</v>
      </c>
      <c r="E3" s="10">
        <f t="shared" ref="E3:E23" si="0">IF(ISBLANK(C3), , C3/A3)</f>
        <v>1.0499490316004079</v>
      </c>
      <c r="F3" s="22">
        <f t="shared" ref="F3:F23" si="1">IF(E3 = 0, , 20*LOG10(E3))</f>
        <v>0.42336434650447485</v>
      </c>
    </row>
    <row r="4" spans="1:6" x14ac:dyDescent="0.25">
      <c r="A4" s="21">
        <v>1.01</v>
      </c>
      <c r="B4" s="10">
        <v>959740</v>
      </c>
      <c r="C4" s="21">
        <v>1E-3</v>
      </c>
      <c r="D4" s="22"/>
      <c r="E4" s="10">
        <f t="shared" si="0"/>
        <v>9.9009900990099011E-4</v>
      </c>
      <c r="F4" s="22">
        <f t="shared" si="1"/>
        <v>-60.086427475652854</v>
      </c>
    </row>
    <row r="5" spans="1:6" x14ac:dyDescent="0.25">
      <c r="A5" s="21">
        <v>0.97799999999999998</v>
      </c>
      <c r="B5" s="10">
        <v>1000</v>
      </c>
      <c r="C5" s="21">
        <v>1.0069999999999999</v>
      </c>
      <c r="D5" s="22">
        <v>0</v>
      </c>
      <c r="E5" s="10">
        <f t="shared" si="0"/>
        <v>1.0296523517382412</v>
      </c>
      <c r="F5" s="22">
        <f t="shared" si="1"/>
        <v>0.25381231532033055</v>
      </c>
    </row>
    <row r="6" spans="1:6" x14ac:dyDescent="0.25">
      <c r="A6" s="21">
        <v>0.97799999999999998</v>
      </c>
      <c r="B6" s="10">
        <v>2000</v>
      </c>
      <c r="C6" s="21">
        <v>1.02</v>
      </c>
      <c r="D6" s="22">
        <v>-1</v>
      </c>
      <c r="E6" s="10">
        <f t="shared" si="0"/>
        <v>1.0429447852760736</v>
      </c>
      <c r="F6" s="22">
        <f t="shared" si="1"/>
        <v>0.36522633948632222</v>
      </c>
    </row>
    <row r="7" spans="1:6" x14ac:dyDescent="0.25">
      <c r="A7" s="21">
        <v>0.98</v>
      </c>
      <c r="B7" s="10">
        <v>7000</v>
      </c>
      <c r="C7" s="21">
        <v>1.04</v>
      </c>
      <c r="D7" s="22">
        <v>-8</v>
      </c>
      <c r="E7" s="10">
        <f t="shared" si="0"/>
        <v>1.0612244897959184</v>
      </c>
      <c r="F7" s="22">
        <f t="shared" si="1"/>
        <v>0.51614527212571049</v>
      </c>
    </row>
    <row r="8" spans="1:6" x14ac:dyDescent="0.25">
      <c r="A8" s="21">
        <v>0.99399999999999999</v>
      </c>
      <c r="B8" s="10">
        <v>10000</v>
      </c>
      <c r="C8" s="21">
        <v>1.0583</v>
      </c>
      <c r="D8" s="22">
        <v>-9</v>
      </c>
      <c r="E8" s="10">
        <f t="shared" si="0"/>
        <v>1.0646881287726357</v>
      </c>
      <c r="F8" s="22">
        <f t="shared" si="1"/>
        <v>0.54444823458489044</v>
      </c>
    </row>
    <row r="9" spans="1:6" x14ac:dyDescent="0.25">
      <c r="A9" s="21">
        <v>0.996</v>
      </c>
      <c r="B9" s="10">
        <v>20000</v>
      </c>
      <c r="C9" s="21">
        <v>1.1339999999999999</v>
      </c>
      <c r="D9" s="22">
        <v>-21</v>
      </c>
      <c r="E9" s="10">
        <f t="shared" si="0"/>
        <v>1.1385542168674698</v>
      </c>
      <c r="F9" s="22">
        <f t="shared" si="1"/>
        <v>1.1270743226637805</v>
      </c>
    </row>
    <row r="10" spans="1:6" x14ac:dyDescent="0.25">
      <c r="A10" s="21">
        <v>1.004</v>
      </c>
      <c r="B10" s="10">
        <v>50000</v>
      </c>
      <c r="C10" s="21">
        <v>1.1659999999999999</v>
      </c>
      <c r="D10" s="22">
        <v>-84</v>
      </c>
      <c r="E10" s="10">
        <f t="shared" si="0"/>
        <v>1.1613545816733066</v>
      </c>
      <c r="F10" s="22">
        <f t="shared" si="1"/>
        <v>1.2992967522798939</v>
      </c>
    </row>
    <row r="11" spans="1:6" x14ac:dyDescent="0.25">
      <c r="A11" s="21">
        <v>0.98599999999999999</v>
      </c>
      <c r="B11" s="10">
        <v>100000</v>
      </c>
      <c r="C11" s="21">
        <v>0.3</v>
      </c>
      <c r="D11" s="22">
        <v>-139</v>
      </c>
      <c r="E11" s="10">
        <f t="shared" si="0"/>
        <v>0.3042596348884381</v>
      </c>
      <c r="F11" s="22">
        <f t="shared" si="1"/>
        <v>-10.335113204430977</v>
      </c>
    </row>
    <row r="12" spans="1:6" x14ac:dyDescent="0.25">
      <c r="A12" s="21">
        <v>0.99399999999999999</v>
      </c>
      <c r="B12" s="10">
        <v>200000</v>
      </c>
      <c r="C12" s="21">
        <v>7.0000000000000007E-2</v>
      </c>
      <c r="D12" s="22">
        <v>-151</v>
      </c>
      <c r="E12" s="10">
        <f t="shared" si="0"/>
        <v>7.0422535211267609E-2</v>
      </c>
      <c r="F12" s="22">
        <f t="shared" si="1"/>
        <v>-23.045766887661131</v>
      </c>
    </row>
    <row r="13" spans="1:6" x14ac:dyDescent="0.25">
      <c r="A13" s="21">
        <v>2.9289999999999998</v>
      </c>
      <c r="B13" s="10">
        <v>300000</v>
      </c>
      <c r="C13" s="21">
        <v>8.5000000000000006E-2</v>
      </c>
      <c r="D13" s="22">
        <v>-147</v>
      </c>
      <c r="E13" s="10">
        <f t="shared" si="0"/>
        <v>2.9020143393649715E-2</v>
      </c>
      <c r="F13" s="22">
        <f t="shared" si="1"/>
        <v>-30.746008919346117</v>
      </c>
    </row>
    <row r="14" spans="1:6" x14ac:dyDescent="0.25">
      <c r="A14" s="21">
        <v>1.01</v>
      </c>
      <c r="B14" s="10">
        <v>45000</v>
      </c>
      <c r="C14" s="21">
        <v>1.25</v>
      </c>
      <c r="D14" s="22">
        <v>-73</v>
      </c>
      <c r="E14" s="10">
        <f t="shared" si="0"/>
        <v>1.2376237623762376</v>
      </c>
      <c r="F14" s="22">
        <f t="shared" si="1"/>
        <v>1.8517727845082768</v>
      </c>
    </row>
    <row r="15" spans="1:6" x14ac:dyDescent="0.25">
      <c r="A15" s="21">
        <v>1.002</v>
      </c>
      <c r="B15" s="10">
        <v>55000</v>
      </c>
      <c r="C15" s="21">
        <v>1.0268999999999999</v>
      </c>
      <c r="D15" s="22">
        <v>-97</v>
      </c>
      <c r="E15" s="10">
        <f t="shared" si="0"/>
        <v>1.0248502994011974</v>
      </c>
      <c r="F15" s="22">
        <f t="shared" si="1"/>
        <v>0.21320864652625054</v>
      </c>
    </row>
    <row r="16" spans="1:6" x14ac:dyDescent="0.25">
      <c r="A16" s="21">
        <v>1.0169999999999999</v>
      </c>
      <c r="B16" s="10">
        <v>35000</v>
      </c>
      <c r="C16" s="21">
        <v>1.286</v>
      </c>
      <c r="D16" s="22">
        <v>-47</v>
      </c>
      <c r="E16" s="10">
        <f t="shared" si="0"/>
        <v>1.2645034414945922</v>
      </c>
      <c r="F16" s="22">
        <f t="shared" si="1"/>
        <v>2.0384003133091748</v>
      </c>
    </row>
    <row r="17" spans="1:6" x14ac:dyDescent="0.25">
      <c r="A17" s="21">
        <v>1.01</v>
      </c>
      <c r="B17" s="10">
        <v>25000</v>
      </c>
      <c r="C17" s="21">
        <v>1.1870000000000001</v>
      </c>
      <c r="D17" s="22">
        <v>-28</v>
      </c>
      <c r="E17" s="10">
        <f t="shared" si="0"/>
        <v>1.1752475247524752</v>
      </c>
      <c r="F17" s="22">
        <f t="shared" si="1"/>
        <v>1.4025869034389724</v>
      </c>
    </row>
    <row r="18" spans="1:6" x14ac:dyDescent="0.25">
      <c r="A18" s="21">
        <v>0.97799999999999998</v>
      </c>
      <c r="B18" s="10">
        <v>3500</v>
      </c>
      <c r="C18" s="21">
        <v>1.03</v>
      </c>
      <c r="D18" s="22">
        <v>-3</v>
      </c>
      <c r="E18" s="10">
        <f t="shared" si="0"/>
        <v>1.0531697341513293</v>
      </c>
      <c r="F18" s="22">
        <f t="shared" si="1"/>
        <v>0.4499673983514158</v>
      </c>
    </row>
    <row r="19" spans="1:6" x14ac:dyDescent="0.25">
      <c r="A19" s="21">
        <v>0.999</v>
      </c>
      <c r="B19" s="10">
        <v>60000</v>
      </c>
      <c r="C19" s="21">
        <v>0.89100000000000001</v>
      </c>
      <c r="D19" s="22">
        <v>-106</v>
      </c>
      <c r="E19" s="10">
        <f t="shared" si="0"/>
        <v>0.89189189189189189</v>
      </c>
      <c r="F19" s="22">
        <f t="shared" si="1"/>
        <v>-0.9937556837821504</v>
      </c>
    </row>
    <row r="20" spans="1:6" x14ac:dyDescent="0.25">
      <c r="A20" s="21">
        <v>0.99</v>
      </c>
      <c r="B20" s="10">
        <v>75000</v>
      </c>
      <c r="C20" s="21">
        <v>0.56799999999999995</v>
      </c>
      <c r="D20" s="22">
        <v>-125</v>
      </c>
      <c r="E20" s="10">
        <f t="shared" si="0"/>
        <v>0.57373737373737366</v>
      </c>
      <c r="F20" s="22">
        <f t="shared" si="1"/>
        <v>-4.8257371777306215</v>
      </c>
    </row>
    <row r="21" spans="1:6" x14ac:dyDescent="0.25">
      <c r="A21" s="21">
        <v>0.998</v>
      </c>
      <c r="B21" s="10">
        <v>12000</v>
      </c>
      <c r="C21" s="21">
        <v>1.069</v>
      </c>
      <c r="D21" s="22">
        <v>-11</v>
      </c>
      <c r="E21" s="10">
        <f t="shared" si="0"/>
        <v>1.0711422845691383</v>
      </c>
      <c r="F21" s="22">
        <f t="shared" si="1"/>
        <v>0.59694327842813832</v>
      </c>
    </row>
    <row r="22" spans="1:6" x14ac:dyDescent="0.25">
      <c r="A22" s="21">
        <v>0.99199999999999999</v>
      </c>
      <c r="B22" s="10">
        <v>150000</v>
      </c>
      <c r="C22" s="21">
        <v>0.124</v>
      </c>
      <c r="D22" s="22">
        <v>-149</v>
      </c>
      <c r="E22" s="10">
        <f t="shared" si="0"/>
        <v>0.125</v>
      </c>
      <c r="F22" s="22">
        <f t="shared" si="1"/>
        <v>-18.061799739838872</v>
      </c>
    </row>
    <row r="23" spans="1:6" x14ac:dyDescent="0.25">
      <c r="A23" s="21">
        <v>6.81</v>
      </c>
      <c r="B23" s="10">
        <v>400000</v>
      </c>
      <c r="C23" s="21">
        <v>0.10100000000000001</v>
      </c>
      <c r="D23" s="22">
        <v>-140</v>
      </c>
      <c r="E23" s="10">
        <f t="shared" si="0"/>
        <v>1.4831130690161528E-2</v>
      </c>
      <c r="F23" s="22">
        <f t="shared" si="1"/>
        <v>-36.576514762602848</v>
      </c>
    </row>
    <row r="24" spans="1:6" x14ac:dyDescent="0.25">
      <c r="A24" s="21">
        <v>6.19</v>
      </c>
      <c r="B24" s="10">
        <v>250000</v>
      </c>
      <c r="C24" s="21">
        <v>0.25900000000000001</v>
      </c>
      <c r="D24" s="22">
        <v>-149</v>
      </c>
      <c r="E24" s="10">
        <f t="shared" ref="E24:E29" si="2">IF(ISBLANK(C24), , C24/A24)</f>
        <v>4.1841680129240708E-2</v>
      </c>
      <c r="F24" s="22">
        <f t="shared" ref="F24:F40" si="3">IF(E24 = 0, , 20*LOG10(E24))</f>
        <v>-27.567817698777326</v>
      </c>
    </row>
    <row r="25" spans="1:6" x14ac:dyDescent="0.25">
      <c r="A25" s="21">
        <v>2.17</v>
      </c>
      <c r="B25" s="10">
        <v>100</v>
      </c>
      <c r="C25" s="21">
        <v>2.2000000000000002</v>
      </c>
      <c r="D25" s="22">
        <v>0</v>
      </c>
      <c r="E25" s="10">
        <f t="shared" si="2"/>
        <v>1.0138248847926268</v>
      </c>
      <c r="F25" s="22">
        <f t="shared" si="3"/>
        <v>0.11925893947353494</v>
      </c>
    </row>
    <row r="26" spans="1:6" x14ac:dyDescent="0.25">
      <c r="A26" s="21">
        <v>2.16</v>
      </c>
      <c r="B26" s="10">
        <v>500</v>
      </c>
      <c r="C26" s="21">
        <v>2.19</v>
      </c>
      <c r="D26" s="22">
        <v>0</v>
      </c>
      <c r="E26" s="10">
        <f t="shared" si="2"/>
        <v>1.0138888888888888</v>
      </c>
      <c r="F26" s="22">
        <f t="shared" si="3"/>
        <v>0.11980727378374841</v>
      </c>
    </row>
    <row r="27" spans="1:6" x14ac:dyDescent="0.25">
      <c r="A27" s="21"/>
      <c r="B27" s="10"/>
      <c r="C27" s="21"/>
      <c r="D27" s="22"/>
      <c r="E27" s="10">
        <f t="shared" si="2"/>
        <v>0</v>
      </c>
      <c r="F27" s="22">
        <f t="shared" si="3"/>
        <v>0</v>
      </c>
    </row>
    <row r="28" spans="1:6" x14ac:dyDescent="0.25">
      <c r="A28" s="21"/>
      <c r="B28" s="10"/>
      <c r="C28" s="21"/>
      <c r="D28" s="22"/>
      <c r="E28" s="10">
        <f t="shared" si="2"/>
        <v>0</v>
      </c>
      <c r="F28" s="22">
        <f t="shared" si="3"/>
        <v>0</v>
      </c>
    </row>
    <row r="29" spans="1:6" x14ac:dyDescent="0.25">
      <c r="A29" s="21"/>
      <c r="B29" s="10"/>
      <c r="C29" s="21"/>
      <c r="D29" s="22"/>
      <c r="E29" s="10">
        <f t="shared" si="2"/>
        <v>0</v>
      </c>
      <c r="F29" s="22">
        <f t="shared" si="3"/>
        <v>0</v>
      </c>
    </row>
    <row r="30" spans="1:6" x14ac:dyDescent="0.25">
      <c r="A30" s="21"/>
      <c r="B30" s="10"/>
      <c r="C30" s="21"/>
      <c r="D30" s="22"/>
      <c r="E30" s="10">
        <f t="shared" ref="E30:E40" si="4">IF(ISBLANK(C30), , C30/A30)</f>
        <v>0</v>
      </c>
      <c r="F30" s="22">
        <f t="shared" si="3"/>
        <v>0</v>
      </c>
    </row>
    <row r="31" spans="1:6" x14ac:dyDescent="0.25">
      <c r="A31" s="21"/>
      <c r="B31" s="10"/>
      <c r="C31" s="21"/>
      <c r="D31" s="22"/>
      <c r="E31" s="10">
        <f t="shared" si="4"/>
        <v>0</v>
      </c>
      <c r="F31" s="22">
        <f t="shared" si="3"/>
        <v>0</v>
      </c>
    </row>
    <row r="32" spans="1:6" x14ac:dyDescent="0.25">
      <c r="A32" s="21"/>
      <c r="B32" s="10"/>
      <c r="C32" s="21"/>
      <c r="D32" s="22"/>
      <c r="E32" s="10">
        <f t="shared" si="4"/>
        <v>0</v>
      </c>
      <c r="F32" s="22">
        <f t="shared" si="3"/>
        <v>0</v>
      </c>
    </row>
    <row r="33" spans="1:6" x14ac:dyDescent="0.25">
      <c r="A33" s="21"/>
      <c r="B33" s="10"/>
      <c r="C33" s="21"/>
      <c r="D33" s="22"/>
      <c r="E33" s="10">
        <f t="shared" si="4"/>
        <v>0</v>
      </c>
      <c r="F33" s="22">
        <f t="shared" si="3"/>
        <v>0</v>
      </c>
    </row>
    <row r="34" spans="1:6" x14ac:dyDescent="0.25">
      <c r="A34" s="21"/>
      <c r="B34" s="10"/>
      <c r="C34" s="21"/>
      <c r="D34" s="22"/>
      <c r="E34" s="10">
        <f t="shared" si="4"/>
        <v>0</v>
      </c>
      <c r="F34" s="22">
        <f t="shared" si="3"/>
        <v>0</v>
      </c>
    </row>
    <row r="35" spans="1:6" x14ac:dyDescent="0.25">
      <c r="A35" s="21"/>
      <c r="B35" s="10"/>
      <c r="C35" s="21"/>
      <c r="D35" s="22"/>
      <c r="E35" s="10">
        <f t="shared" si="4"/>
        <v>0</v>
      </c>
      <c r="F35" s="22">
        <f t="shared" si="3"/>
        <v>0</v>
      </c>
    </row>
    <row r="36" spans="1:6" x14ac:dyDescent="0.25">
      <c r="A36" s="21"/>
      <c r="B36" s="10"/>
      <c r="C36" s="21"/>
      <c r="D36" s="22"/>
      <c r="E36" s="10">
        <f t="shared" si="4"/>
        <v>0</v>
      </c>
      <c r="F36" s="22">
        <f t="shared" si="3"/>
        <v>0</v>
      </c>
    </row>
    <row r="37" spans="1:6" x14ac:dyDescent="0.25">
      <c r="A37" s="21"/>
      <c r="B37" s="10"/>
      <c r="C37" s="21"/>
      <c r="D37" s="22"/>
      <c r="E37" s="10">
        <f t="shared" si="4"/>
        <v>0</v>
      </c>
      <c r="F37" s="22">
        <f t="shared" si="3"/>
        <v>0</v>
      </c>
    </row>
    <row r="38" spans="1:6" x14ac:dyDescent="0.25">
      <c r="A38" s="21"/>
      <c r="B38" s="10"/>
      <c r="C38" s="21"/>
      <c r="D38" s="22"/>
      <c r="E38" s="10">
        <f t="shared" si="4"/>
        <v>0</v>
      </c>
      <c r="F38" s="22">
        <f t="shared" si="3"/>
        <v>0</v>
      </c>
    </row>
    <row r="39" spans="1:6" x14ac:dyDescent="0.25">
      <c r="A39" s="21"/>
      <c r="B39" s="10"/>
      <c r="C39" s="21"/>
      <c r="D39" s="22"/>
      <c r="E39" s="10">
        <f t="shared" si="4"/>
        <v>0</v>
      </c>
      <c r="F39" s="22">
        <f t="shared" si="3"/>
        <v>0</v>
      </c>
    </row>
    <row r="40" spans="1:6" x14ac:dyDescent="0.25">
      <c r="A40" s="21"/>
      <c r="B40" s="10"/>
      <c r="C40" s="21"/>
      <c r="D40" s="22"/>
      <c r="E40" s="10">
        <f t="shared" si="4"/>
        <v>0</v>
      </c>
      <c r="F40" s="22">
        <f t="shared" si="3"/>
        <v>0</v>
      </c>
    </row>
  </sheetData>
  <sortState ref="A3:F23">
    <sortCondition ref="B3:B23"/>
  </sortState>
  <mergeCells count="3">
    <mergeCell ref="A1:B1"/>
    <mergeCell ref="C1:D1"/>
    <mergeCell ref="E1:F1"/>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tint="4.9989318521683403E-2"/>
  </sheetPr>
  <dimension ref="B1:J17"/>
  <sheetViews>
    <sheetView zoomScaleNormal="100" workbookViewId="0">
      <selection activeCell="E21" sqref="E21"/>
    </sheetView>
  </sheetViews>
  <sheetFormatPr defaultRowHeight="15" x14ac:dyDescent="0.25"/>
  <cols>
    <col min="1" max="1" width="11" bestFit="1" customWidth="1"/>
    <col min="2" max="2" width="14.7109375" customWidth="1"/>
    <col min="3" max="3" width="14.7109375" bestFit="1" customWidth="1"/>
    <col min="4" max="4" width="18" bestFit="1" customWidth="1"/>
    <col min="5" max="5" width="15.7109375" bestFit="1" customWidth="1"/>
    <col min="6" max="6" width="21.5703125" bestFit="1" customWidth="1"/>
    <col min="7" max="7" width="14.7109375" bestFit="1" customWidth="1"/>
    <col min="8" max="9" width="18" bestFit="1" customWidth="1"/>
    <col min="10" max="10" width="21.5703125" bestFit="1" customWidth="1"/>
    <col min="11" max="11" width="12.85546875" bestFit="1" customWidth="1"/>
    <col min="12" max="12" width="18.7109375" bestFit="1" customWidth="1"/>
  </cols>
  <sheetData>
    <row r="1" spans="2:10" ht="15.75" thickBot="1" x14ac:dyDescent="0.3"/>
    <row r="2" spans="2:10" ht="35.25" customHeight="1" thickBot="1" x14ac:dyDescent="0.3">
      <c r="B2" s="16" t="s">
        <v>29</v>
      </c>
      <c r="C2" s="66" t="s">
        <v>36</v>
      </c>
      <c r="D2" s="68"/>
    </row>
    <row r="3" spans="2:10" ht="15.75" thickBot="1" x14ac:dyDescent="0.3">
      <c r="B3" s="16" t="s">
        <v>15</v>
      </c>
      <c r="C3" s="16" t="s">
        <v>37</v>
      </c>
      <c r="D3" s="16" t="s">
        <v>17</v>
      </c>
    </row>
    <row r="4" spans="2:10" x14ac:dyDescent="0.25">
      <c r="B4" s="35"/>
      <c r="C4" s="36"/>
      <c r="D4" s="37"/>
    </row>
    <row r="5" spans="2:10" ht="15.75" thickBot="1" x14ac:dyDescent="0.3"/>
    <row r="6" spans="2:10" ht="15.75" thickBot="1" x14ac:dyDescent="0.3">
      <c r="B6" s="16" t="s">
        <v>34</v>
      </c>
      <c r="C6" s="66" t="s">
        <v>43</v>
      </c>
      <c r="D6" s="67"/>
      <c r="E6" s="67"/>
      <c r="F6" s="67"/>
      <c r="G6" s="67"/>
      <c r="H6" s="68"/>
    </row>
    <row r="7" spans="2:10" ht="15.75" thickBot="1" x14ac:dyDescent="0.3">
      <c r="B7" s="16" t="s">
        <v>15</v>
      </c>
      <c r="C7" s="16" t="s">
        <v>35</v>
      </c>
      <c r="D7" s="16" t="s">
        <v>44</v>
      </c>
      <c r="E7" s="16" t="s">
        <v>39</v>
      </c>
      <c r="F7" s="16" t="s">
        <v>40</v>
      </c>
      <c r="G7" s="16" t="s">
        <v>41</v>
      </c>
      <c r="H7" s="16" t="s">
        <v>42</v>
      </c>
    </row>
    <row r="8" spans="2:10" x14ac:dyDescent="0.25">
      <c r="B8" s="35"/>
      <c r="C8" s="36"/>
      <c r="D8" s="36"/>
      <c r="E8" s="38"/>
      <c r="F8" s="38"/>
      <c r="G8" s="38"/>
      <c r="H8" s="39"/>
    </row>
    <row r="9" spans="2:10" ht="15.75" thickBot="1" x14ac:dyDescent="0.3"/>
    <row r="10" spans="2:10" ht="15.75" thickBot="1" x14ac:dyDescent="0.3">
      <c r="B10" s="16" t="s">
        <v>30</v>
      </c>
      <c r="C10" s="66" t="s">
        <v>38</v>
      </c>
      <c r="D10" s="67"/>
      <c r="E10" s="67"/>
      <c r="F10" s="67"/>
      <c r="G10" s="67"/>
      <c r="H10" s="68"/>
    </row>
    <row r="11" spans="2:10" ht="15.75" thickBot="1" x14ac:dyDescent="0.3">
      <c r="B11" s="16" t="s">
        <v>15</v>
      </c>
      <c r="C11" s="16" t="s">
        <v>32</v>
      </c>
      <c r="D11" s="16" t="s">
        <v>31</v>
      </c>
      <c r="E11" s="16" t="s">
        <v>39</v>
      </c>
      <c r="F11" s="16" t="s">
        <v>40</v>
      </c>
      <c r="G11" s="16" t="s">
        <v>41</v>
      </c>
      <c r="H11" s="16" t="s">
        <v>42</v>
      </c>
    </row>
    <row r="12" spans="2:10" x14ac:dyDescent="0.25">
      <c r="B12" s="35"/>
      <c r="C12" s="36"/>
      <c r="D12" s="36"/>
      <c r="E12" s="38"/>
      <c r="F12" s="38"/>
      <c r="G12" s="38"/>
      <c r="H12" s="39"/>
    </row>
    <row r="14" spans="2:10" ht="15.75" thickBot="1" x14ac:dyDescent="0.3"/>
    <row r="15" spans="2:10" x14ac:dyDescent="0.25">
      <c r="B15" s="69" t="s">
        <v>45</v>
      </c>
      <c r="C15" s="70"/>
      <c r="D15" s="70"/>
      <c r="E15" s="70"/>
      <c r="F15" s="70"/>
      <c r="G15" s="70"/>
      <c r="H15" s="70"/>
      <c r="I15" s="70"/>
      <c r="J15" s="71"/>
    </row>
    <row r="16" spans="2:10" x14ac:dyDescent="0.25">
      <c r="B16" s="72"/>
      <c r="C16" s="73"/>
      <c r="D16" s="73"/>
      <c r="E16" s="73"/>
      <c r="F16" s="73"/>
      <c r="G16" s="73"/>
      <c r="H16" s="73"/>
      <c r="I16" s="73"/>
      <c r="J16" s="74"/>
    </row>
    <row r="17" spans="2:10" ht="15.75" thickBot="1" x14ac:dyDescent="0.3">
      <c r="B17" s="75"/>
      <c r="C17" s="76"/>
      <c r="D17" s="76"/>
      <c r="E17" s="76"/>
      <c r="F17" s="76"/>
      <c r="G17" s="76"/>
      <c r="H17" s="76"/>
      <c r="I17" s="76"/>
      <c r="J17" s="77"/>
    </row>
  </sheetData>
  <mergeCells count="4">
    <mergeCell ref="C6:H6"/>
    <mergeCell ref="B15:J17"/>
    <mergeCell ref="C2:D2"/>
    <mergeCell ref="C10:H10"/>
  </mergeCells>
  <pageMargins left="0.7" right="0.7" top="0.75" bottom="0.75" header="0.3" footer="0.3"/>
  <pageSetup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tint="-0.89999084444715716"/>
  </sheetPr>
  <dimension ref="A1:J40"/>
  <sheetViews>
    <sheetView zoomScale="70" zoomScaleNormal="70" workbookViewId="0">
      <selection activeCell="E31" sqref="E31"/>
    </sheetView>
  </sheetViews>
  <sheetFormatPr defaultRowHeight="15" x14ac:dyDescent="0.25"/>
  <cols>
    <col min="1" max="2" width="16.7109375" customWidth="1"/>
    <col min="3" max="3" width="22" customWidth="1"/>
    <col min="4" max="4" width="17.42578125" customWidth="1"/>
    <col min="5" max="5" width="18.42578125" customWidth="1"/>
    <col min="6" max="6" width="13.7109375" customWidth="1"/>
    <col min="7" max="7" width="15.5703125" customWidth="1"/>
    <col min="8" max="9" width="16.7109375" customWidth="1"/>
    <col min="10" max="10" width="14.85546875" customWidth="1"/>
    <col min="11" max="11" width="11.140625" customWidth="1"/>
    <col min="15" max="15" width="9.140625" customWidth="1"/>
  </cols>
  <sheetData>
    <row r="1" spans="1:10" ht="31.5" customHeight="1" thickBot="1" x14ac:dyDescent="0.3">
      <c r="A1" s="64" t="s">
        <v>16</v>
      </c>
      <c r="B1" s="65"/>
      <c r="C1" s="64" t="s">
        <v>24</v>
      </c>
      <c r="D1" s="65"/>
      <c r="E1" s="64" t="s">
        <v>23</v>
      </c>
      <c r="F1" s="78"/>
      <c r="G1" s="65"/>
      <c r="H1" s="59" t="s">
        <v>21</v>
      </c>
      <c r="I1" s="60"/>
      <c r="J1" s="61"/>
    </row>
    <row r="2" spans="1:10" ht="39" customHeight="1" thickBot="1" x14ac:dyDescent="0.3">
      <c r="A2" s="13" t="s">
        <v>14</v>
      </c>
      <c r="B2" s="14" t="s">
        <v>15</v>
      </c>
      <c r="C2" s="18" t="s">
        <v>14</v>
      </c>
      <c r="D2" s="17" t="s">
        <v>17</v>
      </c>
      <c r="E2" s="23" t="s">
        <v>33</v>
      </c>
      <c r="F2" s="20" t="s">
        <v>14</v>
      </c>
      <c r="G2" s="15" t="s">
        <v>25</v>
      </c>
      <c r="H2" s="13" t="s">
        <v>26</v>
      </c>
      <c r="I2" s="19" t="s">
        <v>27</v>
      </c>
      <c r="J2" s="14" t="s">
        <v>28</v>
      </c>
    </row>
    <row r="3" spans="1:10" x14ac:dyDescent="0.25">
      <c r="A3" s="29"/>
      <c r="B3" s="30"/>
      <c r="C3" s="29"/>
      <c r="D3" s="24"/>
      <c r="E3" s="25"/>
      <c r="F3" s="26"/>
      <c r="G3" s="27"/>
      <c r="H3" s="24">
        <f>IF(E3 = 0,,F3/E3)</f>
        <v>0</v>
      </c>
      <c r="I3" s="24">
        <f>IF(H3=0,,C3/H3)</f>
        <v>0</v>
      </c>
      <c r="J3" s="28">
        <f xml:space="preserve"> D3-G3</f>
        <v>0</v>
      </c>
    </row>
    <row r="4" spans="1:10" x14ac:dyDescent="0.25">
      <c r="A4" s="31"/>
      <c r="B4" s="32"/>
      <c r="C4" s="31"/>
      <c r="D4" s="26"/>
      <c r="E4" s="25"/>
      <c r="F4" s="26"/>
      <c r="G4" s="27"/>
      <c r="H4" s="24">
        <f t="shared" ref="H4:H21" si="0">IF(E4 = 0,,F4/E4)</f>
        <v>0</v>
      </c>
      <c r="I4" s="24">
        <f t="shared" ref="I4:I21" si="1">IF(H4=0,,C4/H4)</f>
        <v>0</v>
      </c>
      <c r="J4" s="28">
        <f t="shared" ref="J4:J40" si="2" xml:space="preserve"> D4-G4</f>
        <v>0</v>
      </c>
    </row>
    <row r="5" spans="1:10" x14ac:dyDescent="0.25">
      <c r="A5" s="31"/>
      <c r="B5" s="32"/>
      <c r="C5" s="31"/>
      <c r="D5" s="26"/>
      <c r="E5" s="25"/>
      <c r="F5" s="26"/>
      <c r="G5" s="27"/>
      <c r="H5" s="24">
        <f t="shared" si="0"/>
        <v>0</v>
      </c>
      <c r="I5" s="24">
        <f t="shared" si="1"/>
        <v>0</v>
      </c>
      <c r="J5" s="28">
        <f t="shared" si="2"/>
        <v>0</v>
      </c>
    </row>
    <row r="6" spans="1:10" x14ac:dyDescent="0.25">
      <c r="A6" s="31"/>
      <c r="B6" s="32"/>
      <c r="C6" s="31"/>
      <c r="D6" s="26"/>
      <c r="E6" s="25"/>
      <c r="F6" s="26"/>
      <c r="G6" s="27"/>
      <c r="H6" s="24">
        <f t="shared" si="0"/>
        <v>0</v>
      </c>
      <c r="I6" s="24">
        <f t="shared" si="1"/>
        <v>0</v>
      </c>
      <c r="J6" s="28">
        <f t="shared" si="2"/>
        <v>0</v>
      </c>
    </row>
    <row r="7" spans="1:10" x14ac:dyDescent="0.25">
      <c r="A7" s="31"/>
      <c r="B7" s="32"/>
      <c r="C7" s="31"/>
      <c r="D7" s="26"/>
      <c r="E7" s="25"/>
      <c r="F7" s="26"/>
      <c r="G7" s="27"/>
      <c r="H7" s="24">
        <f t="shared" si="0"/>
        <v>0</v>
      </c>
      <c r="I7" s="24">
        <f t="shared" si="1"/>
        <v>0</v>
      </c>
      <c r="J7" s="28">
        <f t="shared" si="2"/>
        <v>0</v>
      </c>
    </row>
    <row r="8" spans="1:10" x14ac:dyDescent="0.25">
      <c r="A8" s="31"/>
      <c r="B8" s="32"/>
      <c r="C8" s="31"/>
      <c r="D8" s="26"/>
      <c r="E8" s="25"/>
      <c r="F8" s="26"/>
      <c r="G8" s="27"/>
      <c r="H8" s="24">
        <f t="shared" si="0"/>
        <v>0</v>
      </c>
      <c r="I8" s="24">
        <f t="shared" si="1"/>
        <v>0</v>
      </c>
      <c r="J8" s="28">
        <f t="shared" si="2"/>
        <v>0</v>
      </c>
    </row>
    <row r="9" spans="1:10" x14ac:dyDescent="0.25">
      <c r="A9" s="31"/>
      <c r="B9" s="32"/>
      <c r="C9" s="31"/>
      <c r="D9" s="26"/>
      <c r="E9" s="25"/>
      <c r="F9" s="26"/>
      <c r="G9" s="27"/>
      <c r="H9" s="24">
        <f t="shared" si="0"/>
        <v>0</v>
      </c>
      <c r="I9" s="24">
        <f t="shared" si="1"/>
        <v>0</v>
      </c>
      <c r="J9" s="28">
        <f t="shared" si="2"/>
        <v>0</v>
      </c>
    </row>
    <row r="10" spans="1:10" x14ac:dyDescent="0.25">
      <c r="A10" s="31"/>
      <c r="B10" s="32"/>
      <c r="C10" s="31"/>
      <c r="D10" s="26"/>
      <c r="E10" s="25"/>
      <c r="F10" s="26"/>
      <c r="G10" s="27"/>
      <c r="H10" s="24">
        <f t="shared" si="0"/>
        <v>0</v>
      </c>
      <c r="I10" s="24">
        <f t="shared" si="1"/>
        <v>0</v>
      </c>
      <c r="J10" s="28">
        <f t="shared" si="2"/>
        <v>0</v>
      </c>
    </row>
    <row r="11" spans="1:10" x14ac:dyDescent="0.25">
      <c r="A11" s="31"/>
      <c r="B11" s="32"/>
      <c r="C11" s="31"/>
      <c r="D11" s="26"/>
      <c r="E11" s="25"/>
      <c r="F11" s="26"/>
      <c r="G11" s="27"/>
      <c r="H11" s="24">
        <f t="shared" si="0"/>
        <v>0</v>
      </c>
      <c r="I11" s="24">
        <f t="shared" si="1"/>
        <v>0</v>
      </c>
      <c r="J11" s="28">
        <f t="shared" si="2"/>
        <v>0</v>
      </c>
    </row>
    <row r="12" spans="1:10" x14ac:dyDescent="0.25">
      <c r="A12" s="31"/>
      <c r="B12" s="32"/>
      <c r="C12" s="31"/>
      <c r="D12" s="26"/>
      <c r="E12" s="25"/>
      <c r="F12" s="26"/>
      <c r="G12" s="27"/>
      <c r="H12" s="24">
        <f t="shared" si="0"/>
        <v>0</v>
      </c>
      <c r="I12" s="24">
        <f t="shared" si="1"/>
        <v>0</v>
      </c>
      <c r="J12" s="28">
        <f t="shared" si="2"/>
        <v>0</v>
      </c>
    </row>
    <row r="13" spans="1:10" x14ac:dyDescent="0.25">
      <c r="A13" s="31"/>
      <c r="B13" s="32"/>
      <c r="C13" s="31"/>
      <c r="D13" s="26"/>
      <c r="E13" s="25"/>
      <c r="F13" s="26"/>
      <c r="G13" s="27"/>
      <c r="H13" s="24">
        <f t="shared" si="0"/>
        <v>0</v>
      </c>
      <c r="I13" s="24">
        <f t="shared" si="1"/>
        <v>0</v>
      </c>
      <c r="J13" s="28">
        <f t="shared" si="2"/>
        <v>0</v>
      </c>
    </row>
    <row r="14" spans="1:10" x14ac:dyDescent="0.25">
      <c r="A14" s="31"/>
      <c r="B14" s="32"/>
      <c r="C14" s="31"/>
      <c r="D14" s="26"/>
      <c r="E14" s="25"/>
      <c r="F14" s="26"/>
      <c r="G14" s="27"/>
      <c r="H14" s="24">
        <f t="shared" si="0"/>
        <v>0</v>
      </c>
      <c r="I14" s="24">
        <f t="shared" si="1"/>
        <v>0</v>
      </c>
      <c r="J14" s="28">
        <f t="shared" si="2"/>
        <v>0</v>
      </c>
    </row>
    <row r="15" spans="1:10" x14ac:dyDescent="0.25">
      <c r="A15" s="31"/>
      <c r="B15" s="32"/>
      <c r="C15" s="31"/>
      <c r="D15" s="26"/>
      <c r="E15" s="25"/>
      <c r="F15" s="26"/>
      <c r="G15" s="27"/>
      <c r="H15" s="24">
        <f t="shared" si="0"/>
        <v>0</v>
      </c>
      <c r="I15" s="24">
        <f t="shared" si="1"/>
        <v>0</v>
      </c>
      <c r="J15" s="28">
        <f t="shared" si="2"/>
        <v>0</v>
      </c>
    </row>
    <row r="16" spans="1:10" x14ac:dyDescent="0.25">
      <c r="A16" s="31"/>
      <c r="B16" s="32"/>
      <c r="C16" s="31"/>
      <c r="D16" s="26"/>
      <c r="E16" s="25"/>
      <c r="F16" s="26"/>
      <c r="G16" s="27"/>
      <c r="H16" s="24">
        <f t="shared" si="0"/>
        <v>0</v>
      </c>
      <c r="I16" s="24">
        <f t="shared" si="1"/>
        <v>0</v>
      </c>
      <c r="J16" s="28">
        <f t="shared" si="2"/>
        <v>0</v>
      </c>
    </row>
    <row r="17" spans="1:10" x14ac:dyDescent="0.25">
      <c r="A17" s="31"/>
      <c r="B17" s="32"/>
      <c r="C17" s="31"/>
      <c r="D17" s="26"/>
      <c r="E17" s="25"/>
      <c r="F17" s="26"/>
      <c r="G17" s="27"/>
      <c r="H17" s="24">
        <f t="shared" si="0"/>
        <v>0</v>
      </c>
      <c r="I17" s="24">
        <f t="shared" si="1"/>
        <v>0</v>
      </c>
      <c r="J17" s="28">
        <f t="shared" si="2"/>
        <v>0</v>
      </c>
    </row>
    <row r="18" spans="1:10" x14ac:dyDescent="0.25">
      <c r="A18" s="31"/>
      <c r="B18" s="32"/>
      <c r="C18" s="31"/>
      <c r="D18" s="26"/>
      <c r="E18" s="25"/>
      <c r="F18" s="26"/>
      <c r="G18" s="27"/>
      <c r="H18" s="24">
        <f t="shared" si="0"/>
        <v>0</v>
      </c>
      <c r="I18" s="24">
        <f t="shared" si="1"/>
        <v>0</v>
      </c>
      <c r="J18" s="28">
        <f t="shared" si="2"/>
        <v>0</v>
      </c>
    </row>
    <row r="19" spans="1:10" x14ac:dyDescent="0.25">
      <c r="A19" s="31"/>
      <c r="B19" s="32"/>
      <c r="C19" s="31"/>
      <c r="D19" s="26"/>
      <c r="E19" s="25"/>
      <c r="F19" s="26"/>
      <c r="G19" s="27"/>
      <c r="H19" s="24">
        <f t="shared" si="0"/>
        <v>0</v>
      </c>
      <c r="I19" s="24">
        <f t="shared" si="1"/>
        <v>0</v>
      </c>
      <c r="J19" s="28">
        <f t="shared" si="2"/>
        <v>0</v>
      </c>
    </row>
    <row r="20" spans="1:10" x14ac:dyDescent="0.25">
      <c r="A20" s="31"/>
      <c r="B20" s="32"/>
      <c r="C20" s="31"/>
      <c r="D20" s="26"/>
      <c r="E20" s="25"/>
      <c r="F20" s="26"/>
      <c r="G20" s="27"/>
      <c r="H20" s="24">
        <f t="shared" si="0"/>
        <v>0</v>
      </c>
      <c r="I20" s="24">
        <f t="shared" si="1"/>
        <v>0</v>
      </c>
      <c r="J20" s="28">
        <f t="shared" si="2"/>
        <v>0</v>
      </c>
    </row>
    <row r="21" spans="1:10" x14ac:dyDescent="0.25">
      <c r="A21" s="31"/>
      <c r="B21" s="32"/>
      <c r="C21" s="31"/>
      <c r="D21" s="26"/>
      <c r="E21" s="25"/>
      <c r="F21" s="26"/>
      <c r="G21" s="27"/>
      <c r="H21" s="24">
        <f t="shared" si="0"/>
        <v>0</v>
      </c>
      <c r="I21" s="24">
        <f t="shared" si="1"/>
        <v>0</v>
      </c>
      <c r="J21" s="28">
        <f t="shared" si="2"/>
        <v>0</v>
      </c>
    </row>
    <row r="22" spans="1:10" x14ac:dyDescent="0.25">
      <c r="A22" s="31"/>
      <c r="B22" s="32"/>
      <c r="C22" s="31"/>
      <c r="D22" s="26"/>
      <c r="E22" s="25"/>
      <c r="F22" s="26"/>
      <c r="G22" s="27"/>
      <c r="H22" s="24">
        <f>IF(E22 = 0,,F22/E22)</f>
        <v>0</v>
      </c>
      <c r="I22" s="24">
        <f>IF(H22=0,,C22/H22)</f>
        <v>0</v>
      </c>
      <c r="J22" s="28">
        <f t="shared" si="2"/>
        <v>0</v>
      </c>
    </row>
    <row r="23" spans="1:10" x14ac:dyDescent="0.25">
      <c r="A23" s="31"/>
      <c r="B23" s="32"/>
      <c r="C23" s="31"/>
      <c r="D23" s="26"/>
      <c r="E23" s="25"/>
      <c r="F23" s="26"/>
      <c r="G23" s="27"/>
      <c r="H23" s="24">
        <f t="shared" ref="H23:H40" si="3">IF(E23 = 0,,F23/E23)</f>
        <v>0</v>
      </c>
      <c r="I23" s="24">
        <f t="shared" ref="I23:I40" si="4">IF(H23=0,,C23/H23)</f>
        <v>0</v>
      </c>
      <c r="J23" s="28">
        <f t="shared" si="2"/>
        <v>0</v>
      </c>
    </row>
    <row r="24" spans="1:10" x14ac:dyDescent="0.25">
      <c r="A24" s="31"/>
      <c r="B24" s="32"/>
      <c r="C24" s="31"/>
      <c r="D24" s="26"/>
      <c r="E24" s="25"/>
      <c r="F24" s="26"/>
      <c r="G24" s="27"/>
      <c r="H24" s="24">
        <f t="shared" si="3"/>
        <v>0</v>
      </c>
      <c r="I24" s="24">
        <f t="shared" si="4"/>
        <v>0</v>
      </c>
      <c r="J24" s="28">
        <f t="shared" si="2"/>
        <v>0</v>
      </c>
    </row>
    <row r="25" spans="1:10" x14ac:dyDescent="0.25">
      <c r="A25" s="31"/>
      <c r="B25" s="32"/>
      <c r="C25" s="31"/>
      <c r="D25" s="26"/>
      <c r="E25" s="25"/>
      <c r="F25" s="26"/>
      <c r="G25" s="27"/>
      <c r="H25" s="24">
        <f t="shared" si="3"/>
        <v>0</v>
      </c>
      <c r="I25" s="24">
        <f t="shared" si="4"/>
        <v>0</v>
      </c>
      <c r="J25" s="28">
        <f t="shared" si="2"/>
        <v>0</v>
      </c>
    </row>
    <row r="26" spans="1:10" x14ac:dyDescent="0.25">
      <c r="A26" s="31"/>
      <c r="B26" s="32"/>
      <c r="C26" s="31"/>
      <c r="D26" s="26"/>
      <c r="E26" s="25"/>
      <c r="F26" s="26"/>
      <c r="G26" s="27"/>
      <c r="H26" s="24">
        <f t="shared" si="3"/>
        <v>0</v>
      </c>
      <c r="I26" s="24">
        <f t="shared" si="4"/>
        <v>0</v>
      </c>
      <c r="J26" s="28">
        <f t="shared" si="2"/>
        <v>0</v>
      </c>
    </row>
    <row r="27" spans="1:10" x14ac:dyDescent="0.25">
      <c r="A27" s="31"/>
      <c r="B27" s="32"/>
      <c r="C27" s="31"/>
      <c r="D27" s="26"/>
      <c r="E27" s="25"/>
      <c r="F27" s="26"/>
      <c r="G27" s="27"/>
      <c r="H27" s="24">
        <f t="shared" si="3"/>
        <v>0</v>
      </c>
      <c r="I27" s="24">
        <f t="shared" si="4"/>
        <v>0</v>
      </c>
      <c r="J27" s="28">
        <f t="shared" si="2"/>
        <v>0</v>
      </c>
    </row>
    <row r="28" spans="1:10" x14ac:dyDescent="0.25">
      <c r="A28" s="31"/>
      <c r="B28" s="32"/>
      <c r="C28" s="31"/>
      <c r="D28" s="26"/>
      <c r="E28" s="25"/>
      <c r="F28" s="26"/>
      <c r="G28" s="27"/>
      <c r="H28" s="24">
        <f t="shared" si="3"/>
        <v>0</v>
      </c>
      <c r="I28" s="24">
        <f t="shared" si="4"/>
        <v>0</v>
      </c>
      <c r="J28" s="28">
        <f t="shared" si="2"/>
        <v>0</v>
      </c>
    </row>
    <row r="29" spans="1:10" x14ac:dyDescent="0.25">
      <c r="A29" s="31"/>
      <c r="B29" s="32"/>
      <c r="C29" s="31"/>
      <c r="D29" s="26"/>
      <c r="E29" s="25"/>
      <c r="F29" s="26"/>
      <c r="G29" s="27"/>
      <c r="H29" s="24">
        <f t="shared" si="3"/>
        <v>0</v>
      </c>
      <c r="I29" s="24">
        <f t="shared" si="4"/>
        <v>0</v>
      </c>
      <c r="J29" s="28">
        <f t="shared" si="2"/>
        <v>0</v>
      </c>
    </row>
    <row r="30" spans="1:10" x14ac:dyDescent="0.25">
      <c r="A30" s="31"/>
      <c r="B30" s="32"/>
      <c r="C30" s="31"/>
      <c r="D30" s="26"/>
      <c r="E30" s="25"/>
      <c r="F30" s="26"/>
      <c r="G30" s="27"/>
      <c r="H30" s="24">
        <f t="shared" si="3"/>
        <v>0</v>
      </c>
      <c r="I30" s="24">
        <f t="shared" si="4"/>
        <v>0</v>
      </c>
      <c r="J30" s="28">
        <f t="shared" si="2"/>
        <v>0</v>
      </c>
    </row>
    <row r="31" spans="1:10" x14ac:dyDescent="0.25">
      <c r="A31" s="31"/>
      <c r="B31" s="32"/>
      <c r="C31" s="31"/>
      <c r="D31" s="26"/>
      <c r="E31" s="25"/>
      <c r="F31" s="26"/>
      <c r="G31" s="27"/>
      <c r="H31" s="24">
        <f t="shared" si="3"/>
        <v>0</v>
      </c>
      <c r="I31" s="24">
        <f t="shared" si="4"/>
        <v>0</v>
      </c>
      <c r="J31" s="28">
        <f t="shared" si="2"/>
        <v>0</v>
      </c>
    </row>
    <row r="32" spans="1:10" x14ac:dyDescent="0.25">
      <c r="A32" s="31"/>
      <c r="B32" s="32"/>
      <c r="C32" s="31"/>
      <c r="D32" s="26"/>
      <c r="E32" s="25"/>
      <c r="F32" s="26"/>
      <c r="G32" s="27"/>
      <c r="H32" s="24">
        <f t="shared" si="3"/>
        <v>0</v>
      </c>
      <c r="I32" s="24">
        <f t="shared" si="4"/>
        <v>0</v>
      </c>
      <c r="J32" s="28">
        <f t="shared" si="2"/>
        <v>0</v>
      </c>
    </row>
    <row r="33" spans="1:10" x14ac:dyDescent="0.25">
      <c r="A33" s="31"/>
      <c r="B33" s="32"/>
      <c r="C33" s="31"/>
      <c r="D33" s="26"/>
      <c r="E33" s="25"/>
      <c r="F33" s="26"/>
      <c r="G33" s="27"/>
      <c r="H33" s="24">
        <f t="shared" si="3"/>
        <v>0</v>
      </c>
      <c r="I33" s="24">
        <f t="shared" si="4"/>
        <v>0</v>
      </c>
      <c r="J33" s="28">
        <f t="shared" si="2"/>
        <v>0</v>
      </c>
    </row>
    <row r="34" spans="1:10" x14ac:dyDescent="0.25">
      <c r="A34" s="31"/>
      <c r="B34" s="32"/>
      <c r="C34" s="31"/>
      <c r="D34" s="26"/>
      <c r="E34" s="25"/>
      <c r="F34" s="26"/>
      <c r="G34" s="27"/>
      <c r="H34" s="24">
        <f t="shared" si="3"/>
        <v>0</v>
      </c>
      <c r="I34" s="24">
        <f t="shared" si="4"/>
        <v>0</v>
      </c>
      <c r="J34" s="28">
        <f t="shared" si="2"/>
        <v>0</v>
      </c>
    </row>
    <row r="35" spans="1:10" x14ac:dyDescent="0.25">
      <c r="A35" s="31"/>
      <c r="B35" s="32"/>
      <c r="C35" s="31"/>
      <c r="D35" s="26"/>
      <c r="E35" s="25"/>
      <c r="F35" s="26"/>
      <c r="G35" s="27"/>
      <c r="H35" s="24">
        <f t="shared" si="3"/>
        <v>0</v>
      </c>
      <c r="I35" s="24">
        <f t="shared" si="4"/>
        <v>0</v>
      </c>
      <c r="J35" s="28">
        <f t="shared" si="2"/>
        <v>0</v>
      </c>
    </row>
    <row r="36" spans="1:10" x14ac:dyDescent="0.25">
      <c r="A36" s="31"/>
      <c r="B36" s="32"/>
      <c r="C36" s="31"/>
      <c r="D36" s="26"/>
      <c r="E36" s="25"/>
      <c r="F36" s="26"/>
      <c r="G36" s="27"/>
      <c r="H36" s="24">
        <f t="shared" si="3"/>
        <v>0</v>
      </c>
      <c r="I36" s="24">
        <f t="shared" si="4"/>
        <v>0</v>
      </c>
      <c r="J36" s="28">
        <f t="shared" si="2"/>
        <v>0</v>
      </c>
    </row>
    <row r="37" spans="1:10" x14ac:dyDescent="0.25">
      <c r="A37" s="31"/>
      <c r="B37" s="32"/>
      <c r="C37" s="31"/>
      <c r="D37" s="26"/>
      <c r="E37" s="25"/>
      <c r="F37" s="26"/>
      <c r="G37" s="27"/>
      <c r="H37" s="24">
        <f t="shared" si="3"/>
        <v>0</v>
      </c>
      <c r="I37" s="24">
        <f t="shared" si="4"/>
        <v>0</v>
      </c>
      <c r="J37" s="28">
        <f t="shared" si="2"/>
        <v>0</v>
      </c>
    </row>
    <row r="38" spans="1:10" x14ac:dyDescent="0.25">
      <c r="A38" s="31"/>
      <c r="B38" s="32"/>
      <c r="C38" s="31"/>
      <c r="D38" s="26"/>
      <c r="E38" s="25"/>
      <c r="F38" s="26"/>
      <c r="G38" s="27"/>
      <c r="H38" s="24">
        <f t="shared" si="3"/>
        <v>0</v>
      </c>
      <c r="I38" s="24">
        <f t="shared" si="4"/>
        <v>0</v>
      </c>
      <c r="J38" s="28">
        <f t="shared" si="2"/>
        <v>0</v>
      </c>
    </row>
    <row r="39" spans="1:10" x14ac:dyDescent="0.25">
      <c r="A39" s="31"/>
      <c r="B39" s="32"/>
      <c r="C39" s="31"/>
      <c r="D39" s="26"/>
      <c r="E39" s="25"/>
      <c r="F39" s="26"/>
      <c r="G39" s="27"/>
      <c r="H39" s="24">
        <f t="shared" si="3"/>
        <v>0</v>
      </c>
      <c r="I39" s="24">
        <f t="shared" si="4"/>
        <v>0</v>
      </c>
      <c r="J39" s="28">
        <f t="shared" si="2"/>
        <v>0</v>
      </c>
    </row>
    <row r="40" spans="1:10" x14ac:dyDescent="0.25">
      <c r="A40" s="31"/>
      <c r="B40" s="32"/>
      <c r="C40" s="31"/>
      <c r="D40" s="26"/>
      <c r="E40" s="25"/>
      <c r="F40" s="26"/>
      <c r="G40" s="27"/>
      <c r="H40" s="24">
        <f t="shared" si="3"/>
        <v>0</v>
      </c>
      <c r="I40" s="24">
        <f t="shared" si="4"/>
        <v>0</v>
      </c>
      <c r="J40" s="28">
        <f t="shared" si="2"/>
        <v>0</v>
      </c>
    </row>
  </sheetData>
  <mergeCells count="4">
    <mergeCell ref="A1:B1"/>
    <mergeCell ref="C1:D1"/>
    <mergeCell ref="H1:J1"/>
    <mergeCell ref="E1:G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Indice</vt:lpstr>
      <vt:lpstr>Caracterización de sistema</vt:lpstr>
      <vt:lpstr>Respuesta en frecuencia</vt:lpstr>
      <vt:lpstr>Plantilla Componentes</vt:lpstr>
      <vt:lpstr>Impedancia de entrada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Lucas Kammann</dc:creator>
  <cp:lastModifiedBy>Lucas Kammann</cp:lastModifiedBy>
  <dcterms:created xsi:type="dcterms:W3CDTF">2019-08-24T20:23:49Z</dcterms:created>
  <dcterms:modified xsi:type="dcterms:W3CDTF">2019-09-13T06:35:22Z</dcterms:modified>
</cp:coreProperties>
</file>