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"/>
    </mc:Choice>
  </mc:AlternateContent>
  <xr:revisionPtr revIDLastSave="0" documentId="8_{547C7F28-6ABD-49E5-B416-9C9246CF14B1}" xr6:coauthVersionLast="47" xr6:coauthVersionMax="47" xr10:uidLastSave="{00000000-0000-0000-0000-000000000000}"/>
  <bookViews>
    <workbookView xWindow="-110" yWindow="-110" windowWidth="19420" windowHeight="11500" activeTab="1" xr2:uid="{9CF36773-3DE7-4E28-A046-3865DC3295AB}"/>
  </bookViews>
  <sheets>
    <sheet name="ACF" sheetId="1" r:id="rId1"/>
    <sheet name="Sheet1" sheetId="2" r:id="rId2"/>
  </sheets>
  <definedNames>
    <definedName name="TLKM.JK__1___1" localSheetId="0">ACF!$A$1:$J$180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2" l="1"/>
  <c r="D3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E10" i="2"/>
  <c r="E11" i="2"/>
  <c r="E12" i="2"/>
  <c r="E13" i="2"/>
  <c r="E22" i="2"/>
  <c r="E23" i="2"/>
  <c r="E24" i="2"/>
  <c r="E25" i="2"/>
  <c r="E26" i="2"/>
  <c r="E34" i="2"/>
  <c r="E35" i="2"/>
  <c r="E36" i="2"/>
  <c r="E2" i="2"/>
  <c r="C9" i="2"/>
  <c r="E9" i="2" s="1"/>
  <c r="C10" i="2"/>
  <c r="C11" i="2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C23" i="2"/>
  <c r="C24" i="2"/>
  <c r="C25" i="2"/>
  <c r="C26" i="2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C35" i="2"/>
  <c r="C36" i="2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2" i="2"/>
  <c r="B147" i="1"/>
  <c r="D82" i="1" s="1"/>
  <c r="J17" i="1"/>
  <c r="L6" i="1" s="1"/>
  <c r="E37" i="2" l="1"/>
  <c r="F119" i="1"/>
  <c r="G104" i="1"/>
  <c r="E21" i="1"/>
  <c r="G127" i="1"/>
  <c r="G67" i="1"/>
  <c r="E17" i="1"/>
  <c r="G90" i="1"/>
  <c r="G18" i="1"/>
  <c r="E109" i="1"/>
  <c r="E61" i="1"/>
  <c r="E13" i="1"/>
  <c r="F107" i="1"/>
  <c r="F59" i="1"/>
  <c r="F11" i="1"/>
  <c r="G137" i="1"/>
  <c r="G125" i="1"/>
  <c r="G113" i="1"/>
  <c r="G101" i="1"/>
  <c r="G89" i="1"/>
  <c r="G77" i="1"/>
  <c r="G65" i="1"/>
  <c r="G53" i="1"/>
  <c r="G41" i="1"/>
  <c r="G29" i="1"/>
  <c r="G17" i="1"/>
  <c r="E105" i="1"/>
  <c r="E57" i="1"/>
  <c r="E9" i="1"/>
  <c r="F103" i="1"/>
  <c r="F55" i="1"/>
  <c r="F7" i="1"/>
  <c r="G136" i="1"/>
  <c r="G124" i="1"/>
  <c r="G112" i="1"/>
  <c r="G100" i="1"/>
  <c r="G88" i="1"/>
  <c r="G76" i="1"/>
  <c r="G64" i="1"/>
  <c r="G52" i="1"/>
  <c r="G40" i="1"/>
  <c r="G28" i="1"/>
  <c r="G16" i="1"/>
  <c r="E101" i="1"/>
  <c r="E53" i="1"/>
  <c r="E5" i="1"/>
  <c r="F99" i="1"/>
  <c r="F51" i="1"/>
  <c r="G6" i="1"/>
  <c r="G135" i="1"/>
  <c r="G123" i="1"/>
  <c r="G111" i="1"/>
  <c r="G99" i="1"/>
  <c r="G87" i="1"/>
  <c r="G75" i="1"/>
  <c r="G63" i="1"/>
  <c r="G51" i="1"/>
  <c r="G39" i="1"/>
  <c r="G27" i="1"/>
  <c r="G15" i="1"/>
  <c r="E73" i="1"/>
  <c r="G128" i="1"/>
  <c r="G56" i="1"/>
  <c r="G44" i="1"/>
  <c r="E117" i="1"/>
  <c r="G139" i="1"/>
  <c r="G79" i="1"/>
  <c r="G43" i="1"/>
  <c r="E113" i="1"/>
  <c r="G138" i="1"/>
  <c r="G78" i="1"/>
  <c r="G42" i="1"/>
  <c r="E145" i="1"/>
  <c r="E97" i="1"/>
  <c r="E49" i="1"/>
  <c r="F143" i="1"/>
  <c r="F95" i="1"/>
  <c r="F47" i="1"/>
  <c r="G7" i="1"/>
  <c r="G134" i="1"/>
  <c r="G122" i="1"/>
  <c r="G110" i="1"/>
  <c r="G98" i="1"/>
  <c r="G86" i="1"/>
  <c r="G74" i="1"/>
  <c r="G62" i="1"/>
  <c r="G50" i="1"/>
  <c r="G38" i="1"/>
  <c r="G26" i="1"/>
  <c r="G14" i="1"/>
  <c r="F23" i="1"/>
  <c r="G140" i="1"/>
  <c r="G92" i="1"/>
  <c r="G32" i="1"/>
  <c r="F115" i="1"/>
  <c r="G115" i="1"/>
  <c r="G31" i="1"/>
  <c r="E65" i="1"/>
  <c r="F15" i="1"/>
  <c r="G102" i="1"/>
  <c r="G30" i="1"/>
  <c r="E141" i="1"/>
  <c r="E93" i="1"/>
  <c r="E45" i="1"/>
  <c r="F139" i="1"/>
  <c r="F91" i="1"/>
  <c r="F43" i="1"/>
  <c r="G145" i="1"/>
  <c r="G133" i="1"/>
  <c r="G121" i="1"/>
  <c r="G109" i="1"/>
  <c r="G97" i="1"/>
  <c r="G85" i="1"/>
  <c r="G73" i="1"/>
  <c r="G61" i="1"/>
  <c r="G49" i="1"/>
  <c r="G37" i="1"/>
  <c r="G25" i="1"/>
  <c r="G13" i="1"/>
  <c r="F71" i="1"/>
  <c r="G80" i="1"/>
  <c r="G8" i="1"/>
  <c r="E69" i="1"/>
  <c r="F19" i="1"/>
  <c r="G91" i="1"/>
  <c r="G19" i="1"/>
  <c r="F63" i="1"/>
  <c r="G114" i="1"/>
  <c r="G54" i="1"/>
  <c r="E137" i="1"/>
  <c r="E89" i="1"/>
  <c r="E41" i="1"/>
  <c r="F135" i="1"/>
  <c r="F87" i="1"/>
  <c r="F39" i="1"/>
  <c r="G144" i="1"/>
  <c r="G132" i="1"/>
  <c r="G120" i="1"/>
  <c r="G108" i="1"/>
  <c r="G96" i="1"/>
  <c r="G84" i="1"/>
  <c r="G72" i="1"/>
  <c r="G60" i="1"/>
  <c r="G48" i="1"/>
  <c r="G36" i="1"/>
  <c r="G24" i="1"/>
  <c r="G12" i="1"/>
  <c r="E25" i="1"/>
  <c r="G116" i="1"/>
  <c r="G20" i="1"/>
  <c r="F67" i="1"/>
  <c r="G103" i="1"/>
  <c r="G55" i="1"/>
  <c r="F111" i="1"/>
  <c r="G126" i="1"/>
  <c r="G66" i="1"/>
  <c r="E133" i="1"/>
  <c r="E85" i="1"/>
  <c r="E37" i="1"/>
  <c r="F131" i="1"/>
  <c r="F83" i="1"/>
  <c r="F35" i="1"/>
  <c r="G143" i="1"/>
  <c r="G131" i="1"/>
  <c r="G119" i="1"/>
  <c r="G107" i="1"/>
  <c r="G95" i="1"/>
  <c r="G83" i="1"/>
  <c r="G71" i="1"/>
  <c r="G59" i="1"/>
  <c r="G47" i="1"/>
  <c r="G35" i="1"/>
  <c r="G23" i="1"/>
  <c r="G11" i="1"/>
  <c r="E121" i="1"/>
  <c r="G68" i="1"/>
  <c r="E129" i="1"/>
  <c r="E81" i="1"/>
  <c r="E33" i="1"/>
  <c r="F127" i="1"/>
  <c r="F79" i="1"/>
  <c r="F31" i="1"/>
  <c r="G142" i="1"/>
  <c r="G130" i="1"/>
  <c r="G118" i="1"/>
  <c r="G106" i="1"/>
  <c r="G94" i="1"/>
  <c r="G82" i="1"/>
  <c r="G70" i="1"/>
  <c r="G58" i="1"/>
  <c r="G46" i="1"/>
  <c r="G34" i="1"/>
  <c r="G22" i="1"/>
  <c r="G10" i="1"/>
  <c r="E125" i="1"/>
  <c r="E77" i="1"/>
  <c r="E29" i="1"/>
  <c r="F123" i="1"/>
  <c r="F75" i="1"/>
  <c r="F27" i="1"/>
  <c r="G141" i="1"/>
  <c r="G129" i="1"/>
  <c r="G117" i="1"/>
  <c r="G105" i="1"/>
  <c r="G93" i="1"/>
  <c r="G81" i="1"/>
  <c r="G69" i="1"/>
  <c r="G57" i="1"/>
  <c r="G45" i="1"/>
  <c r="G33" i="1"/>
  <c r="G21" i="1"/>
  <c r="G9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F5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E135" i="1"/>
  <c r="E127" i="1"/>
  <c r="E115" i="1"/>
  <c r="E107" i="1"/>
  <c r="E95" i="1"/>
  <c r="E87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E143" i="1"/>
  <c r="E139" i="1"/>
  <c r="E131" i="1"/>
  <c r="E123" i="1"/>
  <c r="E119" i="1"/>
  <c r="E111" i="1"/>
  <c r="E103" i="1"/>
  <c r="E99" i="1"/>
  <c r="E91" i="1"/>
  <c r="E83" i="1"/>
  <c r="E4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D142" i="1"/>
  <c r="D126" i="1"/>
  <c r="D110" i="1"/>
  <c r="D94" i="1"/>
  <c r="D138" i="1"/>
  <c r="D122" i="1"/>
  <c r="D106" i="1"/>
  <c r="D90" i="1"/>
  <c r="D134" i="1"/>
  <c r="D118" i="1"/>
  <c r="D102" i="1"/>
  <c r="D86" i="1"/>
  <c r="D130" i="1"/>
  <c r="D114" i="1"/>
  <c r="D98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3" i="1"/>
  <c r="D6" i="1"/>
  <c r="D10" i="1"/>
  <c r="D14" i="1"/>
  <c r="D18" i="1"/>
  <c r="D22" i="1"/>
  <c r="D26" i="1"/>
  <c r="D30" i="1"/>
  <c r="D34" i="1"/>
  <c r="D38" i="1"/>
  <c r="D42" i="1"/>
  <c r="D46" i="1"/>
  <c r="D50" i="1"/>
  <c r="D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2" i="1"/>
  <c r="D7" i="1"/>
  <c r="D11" i="1"/>
  <c r="D15" i="1"/>
  <c r="D19" i="1"/>
  <c r="D23" i="1"/>
  <c r="D27" i="1"/>
  <c r="D31" i="1"/>
  <c r="D35" i="1"/>
  <c r="D39" i="1"/>
  <c r="D43" i="1"/>
  <c r="D145" i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133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5" i="1"/>
  <c r="D29" i="1"/>
  <c r="D13" i="1"/>
  <c r="C141" i="1"/>
  <c r="C125" i="1"/>
  <c r="C109" i="1"/>
  <c r="C93" i="1"/>
  <c r="C77" i="1"/>
  <c r="C61" i="1"/>
  <c r="C45" i="1"/>
  <c r="C29" i="1"/>
  <c r="C13" i="1"/>
  <c r="D74" i="1"/>
  <c r="D66" i="1"/>
  <c r="D54" i="1"/>
  <c r="D33" i="1"/>
  <c r="C145" i="1"/>
  <c r="C113" i="1"/>
  <c r="C81" i="1"/>
  <c r="C33" i="1"/>
  <c r="D137" i="1"/>
  <c r="D144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1" i="1"/>
  <c r="D41" i="1"/>
  <c r="D25" i="1"/>
  <c r="D9" i="1"/>
  <c r="C137" i="1"/>
  <c r="C121" i="1"/>
  <c r="C105" i="1"/>
  <c r="C89" i="1"/>
  <c r="C73" i="1"/>
  <c r="C57" i="1"/>
  <c r="C41" i="1"/>
  <c r="C25" i="1"/>
  <c r="C9" i="1"/>
  <c r="D78" i="1"/>
  <c r="D70" i="1"/>
  <c r="D62" i="1"/>
  <c r="D58" i="1"/>
  <c r="D47" i="1"/>
  <c r="D17" i="1"/>
  <c r="C129" i="1"/>
  <c r="C97" i="1"/>
  <c r="C65" i="1"/>
  <c r="C49" i="1"/>
  <c r="C17" i="1"/>
  <c r="D141" i="1"/>
  <c r="D129" i="1"/>
  <c r="D140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49" i="1"/>
  <c r="D37" i="1"/>
  <c r="D21" i="1"/>
  <c r="D5" i="1"/>
  <c r="C133" i="1"/>
  <c r="C117" i="1"/>
  <c r="C101" i="1"/>
  <c r="C85" i="1"/>
  <c r="C69" i="1"/>
  <c r="C53" i="1"/>
  <c r="C37" i="1"/>
  <c r="C21" i="1"/>
  <c r="C5" i="1"/>
  <c r="H22" i="1"/>
  <c r="H141" i="1"/>
  <c r="H117" i="1"/>
  <c r="H96" i="1"/>
  <c r="H77" i="1"/>
  <c r="H53" i="1"/>
  <c r="H32" i="1"/>
  <c r="H128" i="1"/>
  <c r="H109" i="1"/>
  <c r="H45" i="1"/>
  <c r="H144" i="1"/>
  <c r="H125" i="1"/>
  <c r="H101" i="1"/>
  <c r="H80" i="1"/>
  <c r="H61" i="1"/>
  <c r="H37" i="1"/>
  <c r="H133" i="1"/>
  <c r="H112" i="1"/>
  <c r="H93" i="1"/>
  <c r="H69" i="1"/>
  <c r="H48" i="1"/>
  <c r="H29" i="1"/>
  <c r="H85" i="1"/>
  <c r="H64" i="1"/>
  <c r="H30" i="1"/>
  <c r="H25" i="1"/>
  <c r="H136" i="1"/>
  <c r="H120" i="1"/>
  <c r="H104" i="1"/>
  <c r="H88" i="1"/>
  <c r="H72" i="1"/>
  <c r="H56" i="1"/>
  <c r="H40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6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1" i="1"/>
  <c r="H24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K3" i="1"/>
  <c r="M13" i="1"/>
  <c r="K15" i="1"/>
  <c r="L9" i="1"/>
  <c r="K11" i="1"/>
  <c r="L15" i="1"/>
  <c r="K7" i="1"/>
  <c r="L11" i="1"/>
  <c r="M9" i="1"/>
  <c r="K16" i="1"/>
  <c r="K12" i="1"/>
  <c r="K8" i="1"/>
  <c r="K4" i="1"/>
  <c r="L10" i="1"/>
  <c r="L16" i="1"/>
  <c r="L12" i="1"/>
  <c r="M11" i="1"/>
  <c r="M15" i="1"/>
  <c r="K14" i="1"/>
  <c r="L14" i="1"/>
  <c r="M12" i="1"/>
  <c r="M16" i="1"/>
  <c r="M8" i="1"/>
  <c r="M4" i="1"/>
  <c r="M14" i="1"/>
  <c r="M6" i="1"/>
  <c r="M10" i="1"/>
  <c r="L5" i="1"/>
  <c r="K10" i="1"/>
  <c r="K6" i="1"/>
  <c r="L8" i="1"/>
  <c r="M7" i="1"/>
  <c r="K2" i="1"/>
  <c r="K13" i="1"/>
  <c r="K9" i="1"/>
  <c r="K5" i="1"/>
  <c r="L3" i="1"/>
  <c r="L7" i="1"/>
  <c r="L13" i="1"/>
  <c r="L4" i="1"/>
  <c r="M5" i="1"/>
  <c r="D158" i="1" l="1"/>
  <c r="C158" i="1"/>
  <c r="F147" i="1"/>
  <c r="D157" i="1"/>
  <c r="D156" i="1"/>
  <c r="C157" i="1"/>
  <c r="C156" i="1"/>
  <c r="C147" i="1"/>
  <c r="C155" i="1"/>
  <c r="D154" i="1"/>
  <c r="C154" i="1"/>
  <c r="D155" i="1"/>
  <c r="D147" i="1"/>
  <c r="E147" i="1"/>
  <c r="H147" i="1"/>
  <c r="K17" i="1"/>
  <c r="L17" i="1"/>
  <c r="E161" i="1" l="1"/>
  <c r="E154" i="1"/>
  <c r="F162" i="1"/>
  <c r="H164" i="1"/>
  <c r="G163" i="1"/>
  <c r="E162" i="1"/>
  <c r="H163" i="1"/>
  <c r="G162" i="1"/>
  <c r="F161" i="1"/>
  <c r="E155" i="1"/>
  <c r="F164" i="1"/>
  <c r="F163" i="1"/>
  <c r="H162" i="1"/>
  <c r="E163" i="1"/>
  <c r="G161" i="1"/>
  <c r="E156" i="1"/>
  <c r="G164" i="1"/>
  <c r="E164" i="1"/>
  <c r="H161" i="1"/>
  <c r="E157" i="1"/>
  <c r="E158" i="1"/>
  <c r="F155" i="1"/>
  <c r="N17" i="1"/>
  <c r="H148" i="1"/>
  <c r="E167" i="1" l="1" a="1"/>
  <c r="F167" i="1" l="1"/>
  <c r="H169" i="1"/>
  <c r="H168" i="1"/>
  <c r="H167" i="1"/>
  <c r="G170" i="1"/>
  <c r="G169" i="1"/>
  <c r="G168" i="1"/>
  <c r="F168" i="1"/>
  <c r="H170" i="1"/>
  <c r="G167" i="1"/>
  <c r="E170" i="1"/>
  <c r="F170" i="1"/>
  <c r="E168" i="1"/>
  <c r="E169" i="1"/>
  <c r="F169" i="1"/>
  <c r="E1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AB2EDB-1F48-4824-A3D5-F8C5B52E762B}" name="TLKM.JK (1) (1)" type="6" refreshedVersion="8" background="1" saveData="1">
    <textPr codePage="850" sourceFile="C:\Users\Aguskurr\Downloads\TLKM.JK (1) (1).csv" decimal="," thousands="." comma="1">
      <textFields count="7">
        <textField type="DMY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<sst xmlns="http://schemas.openxmlformats.org/spreadsheetml/2006/main" count="26" uniqueCount="26">
  <si>
    <t>Close</t>
  </si>
  <si>
    <t>z</t>
  </si>
  <si>
    <t>DATE</t>
  </si>
  <si>
    <t>periode</t>
  </si>
  <si>
    <t>data</t>
  </si>
  <si>
    <t>LG0</t>
  </si>
  <si>
    <t>LG1</t>
  </si>
  <si>
    <t>LAG0</t>
  </si>
  <si>
    <t>LAG1</t>
  </si>
  <si>
    <t>LAG20</t>
  </si>
  <si>
    <t>LAG2</t>
  </si>
  <si>
    <t>LAG3</t>
  </si>
  <si>
    <t>Denominator</t>
  </si>
  <si>
    <t>Numerator</t>
  </si>
  <si>
    <t>ACF</t>
  </si>
  <si>
    <t>LAG4</t>
  </si>
  <si>
    <t>PACF1</t>
  </si>
  <si>
    <t>PACF2</t>
  </si>
  <si>
    <t>{=MMULT(MINVERSE(MMULT(E161:E161;E161:E161));E155:E156)}</t>
  </si>
  <si>
    <t>aktual</t>
  </si>
  <si>
    <t>fore</t>
  </si>
  <si>
    <t>err</t>
  </si>
  <si>
    <t>mape</t>
  </si>
  <si>
    <t>n</t>
  </si>
  <si>
    <t>err^2</t>
  </si>
  <si>
    <t>mse=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</si>
</sst>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"/>
    <numFmt numFmtId="165" formatCode="#,##0.0000000"/>
    <numFmt numFmtId="166" formatCode="#,##0.000000000000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4"/>
      <color rgb="FF545454"/>
      <name val="Open Sans"/>
      <family val="2"/>
    </font>
    <font>
      <sz val="7"/>
      <color rgb="FF000000"/>
      <name val="Courier New"/>
      <family val="3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DDDDDD"/>
      </top>
      <bottom style="thick">
        <color rgb="FFDDDDDD"/>
      </bottom>
      <diagonal/>
    </border>
    <border>
      <left/>
      <right/>
      <top/>
      <bottom style="medium">
        <color rgb="FF1111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3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 applyAlignment="1">
      <alignment horizontal="left" indent="1"/>
    </xf>
    <xf numFmtId="3" fontId="0" fillId="3" borderId="0" xfId="0" applyNumberFormat="1" applyFill="1"/>
    <xf numFmtId="3" fontId="0" fillId="4" borderId="0" xfId="0" applyNumberFormat="1" applyFill="1" applyAlignment="1">
      <alignment horizontal="left" indent="1"/>
    </xf>
    <xf numFmtId="3" fontId="0" fillId="4" borderId="0" xfId="0" applyNumberFormat="1" applyFill="1"/>
    <xf numFmtId="3" fontId="0" fillId="5" borderId="0" xfId="0" applyNumberFormat="1" applyFill="1" applyAlignment="1">
      <alignment horizontal="left" indent="1"/>
    </xf>
    <xf numFmtId="3" fontId="0" fillId="5" borderId="0" xfId="0" applyNumberFormat="1" applyFill="1"/>
    <xf numFmtId="3" fontId="0" fillId="3" borderId="0" xfId="0" applyNumberFormat="1" applyFill="1" applyAlignment="1">
      <alignment horizontal="center"/>
    </xf>
    <xf numFmtId="165" fontId="0" fillId="3" borderId="0" xfId="0" applyNumberFormat="1" applyFill="1"/>
    <xf numFmtId="165" fontId="0" fillId="6" borderId="3" xfId="0" applyNumberFormat="1" applyFill="1" applyBorder="1"/>
    <xf numFmtId="165" fontId="0" fillId="6" borderId="4" xfId="0" applyNumberFormat="1" applyFill="1" applyBorder="1"/>
    <xf numFmtId="1" fontId="0" fillId="0" borderId="0" xfId="0" applyNumberFormat="1"/>
    <xf numFmtId="0" fontId="3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left" indent="1"/>
    </xf>
    <xf numFmtId="3" fontId="0" fillId="4" borderId="0" xfId="0" applyNumberFormat="1" applyFill="1" applyBorder="1" applyAlignment="1">
      <alignment horizontal="left" indent="1"/>
    </xf>
    <xf numFmtId="3" fontId="0" fillId="5" borderId="0" xfId="0" applyNumberFormat="1" applyFill="1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Border="1"/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1" fillId="0" borderId="0" xfId="0" applyFont="1" applyBorder="1" applyAlignment="1">
      <alignment horizontal="left" inden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LKM.JK (1) (1)" connectionId="1" xr16:uid="{45C08B82-AF41-4FBD-84BB-56FC37B8A07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BD1D-A274-47B1-9A84-3035647EEBDE}">
  <dimension ref="A1:U181"/>
  <sheetViews>
    <sheetView topLeftCell="B43" zoomScaleNormal="100" workbookViewId="0">
      <selection activeCell="C147" sqref="C147"/>
    </sheetView>
  </sheetViews>
  <sheetFormatPr defaultRowHeight="14.5" x14ac:dyDescent="0.35"/>
  <cols>
    <col min="1" max="1" width="22.54296875" customWidth="1"/>
    <col min="2" max="2" width="14.81640625" style="9" bestFit="1" customWidth="1"/>
    <col min="3" max="3" width="28.1796875" customWidth="1"/>
    <col min="4" max="4" width="26.1796875" customWidth="1"/>
    <col min="5" max="5" width="32.26953125" bestFit="1" customWidth="1"/>
    <col min="6" max="7" width="32.26953125" customWidth="1"/>
    <col min="8" max="8" width="48.1796875" bestFit="1" customWidth="1"/>
    <col min="9" max="9" width="33" bestFit="1" customWidth="1"/>
    <col min="10" max="10" width="11" bestFit="1" customWidth="1"/>
  </cols>
  <sheetData>
    <row r="1" spans="1:21" ht="18" thickBot="1" x14ac:dyDescent="0.4">
      <c r="A1" t="s">
        <v>2</v>
      </c>
      <c r="B1" s="9" t="s">
        <v>0</v>
      </c>
      <c r="C1" t="s">
        <v>7</v>
      </c>
      <c r="D1" t="s">
        <v>8</v>
      </c>
      <c r="E1" t="s">
        <v>10</v>
      </c>
      <c r="F1" t="s">
        <v>11</v>
      </c>
      <c r="G1" t="s">
        <v>15</v>
      </c>
      <c r="H1" t="s">
        <v>9</v>
      </c>
      <c r="I1" s="3" t="s">
        <v>3</v>
      </c>
      <c r="J1" s="3" t="s">
        <v>4</v>
      </c>
      <c r="K1" t="s">
        <v>5</v>
      </c>
      <c r="L1" t="s">
        <v>6</v>
      </c>
    </row>
    <row r="2" spans="1:21" ht="18" thickTop="1" x14ac:dyDescent="0.35">
      <c r="A2" s="1">
        <v>43466</v>
      </c>
      <c r="B2" s="10">
        <v>3770000000</v>
      </c>
      <c r="C2" s="2">
        <f t="shared" ref="C2:C33" si="0">(B2-$B$147)*(B2-$B$147)</f>
        <v>5.8067611882716104E+16</v>
      </c>
      <c r="D2" s="2"/>
      <c r="E2" s="2"/>
      <c r="F2" s="2"/>
      <c r="G2" s="2"/>
      <c r="H2" s="2"/>
      <c r="I2" s="4">
        <v>1</v>
      </c>
      <c r="J2" s="4">
        <v>89</v>
      </c>
      <c r="K2">
        <f>(J2-$J$17)^2</f>
        <v>282.2399999999999</v>
      </c>
    </row>
    <row r="3" spans="1:21" ht="17.5" x14ac:dyDescent="0.35">
      <c r="A3" s="1">
        <v>43473</v>
      </c>
      <c r="B3" s="10">
        <v>3850000000</v>
      </c>
      <c r="C3" s="2">
        <f t="shared" si="0"/>
        <v>1.0302316743827168E+17</v>
      </c>
      <c r="D3" s="2">
        <f t="shared" ref="D3:D34" si="1">(B2-$B$147)*(B3-$B$147)</f>
        <v>7.7345389660493888E+16</v>
      </c>
      <c r="E3" s="2"/>
      <c r="F3" s="2"/>
      <c r="G3" s="2"/>
      <c r="H3" s="2"/>
      <c r="I3" s="4">
        <v>2</v>
      </c>
      <c r="J3" s="4">
        <v>77</v>
      </c>
      <c r="K3">
        <f t="shared" ref="K3:K16" si="2">(J3-$J$17)^2</f>
        <v>23.039999999999974</v>
      </c>
      <c r="L3">
        <f>(J3-$J$17)*($J$2-$J$17)</f>
        <v>80.639999999999944</v>
      </c>
    </row>
    <row r="4" spans="1:21" ht="17.5" x14ac:dyDescent="0.35">
      <c r="A4" s="1">
        <v>43480</v>
      </c>
      <c r="B4" s="10">
        <v>4030000000</v>
      </c>
      <c r="C4" s="2">
        <f t="shared" si="0"/>
        <v>2.5097316743827171E+17</v>
      </c>
      <c r="D4" s="2">
        <f t="shared" si="1"/>
        <v>1.6079816743827168E+17</v>
      </c>
      <c r="E4" s="2">
        <f>(B4-$B$147)*(B2-$B$147)</f>
        <v>1.207203896604939E+17</v>
      </c>
      <c r="F4" s="2"/>
      <c r="G4" s="2"/>
      <c r="H4" s="2"/>
      <c r="I4" s="4">
        <v>3</v>
      </c>
      <c r="J4" s="4">
        <v>86</v>
      </c>
      <c r="K4">
        <f t="shared" si="2"/>
        <v>190.43999999999991</v>
      </c>
      <c r="L4">
        <f>(J4-$J$17)*(J3-$J$17)</f>
        <v>66.239999999999952</v>
      </c>
      <c r="M4">
        <f>(J4-$J$17)*(J2-$J$17)</f>
        <v>231.83999999999992</v>
      </c>
    </row>
    <row r="5" spans="1:21" ht="17.5" x14ac:dyDescent="0.35">
      <c r="A5" s="1">
        <v>43487</v>
      </c>
      <c r="B5" s="10">
        <v>3780000000</v>
      </c>
      <c r="C5" s="2">
        <f t="shared" si="0"/>
        <v>6.2987056327160544E+16</v>
      </c>
      <c r="D5" s="2">
        <f t="shared" si="1"/>
        <v>1.2573011188271613E+17</v>
      </c>
      <c r="E5" s="2">
        <f t="shared" ref="E5:E68" si="3">(B5-$B$147)*(B3-$B$147)</f>
        <v>8.0555111882716112E+16</v>
      </c>
      <c r="F5" s="2">
        <f>(B5-$B$147)*(B2-$B$147)</f>
        <v>6.047733410493832E+16</v>
      </c>
      <c r="G5" s="2"/>
      <c r="H5" s="2"/>
      <c r="I5" s="4">
        <v>4</v>
      </c>
      <c r="J5" s="4">
        <v>43</v>
      </c>
      <c r="K5">
        <f t="shared" si="2"/>
        <v>852.64000000000021</v>
      </c>
      <c r="L5">
        <f t="shared" ref="L5:L16" si="4">(J5-$J$17)*(J4-$J$17)</f>
        <v>-402.96</v>
      </c>
      <c r="M5">
        <f t="shared" ref="M5:M16" si="5">(J5-$J$17)*(J3-$J$17)</f>
        <v>-140.15999999999994</v>
      </c>
    </row>
    <row r="6" spans="1:21" ht="17.5" x14ac:dyDescent="0.35">
      <c r="A6" s="1">
        <v>43494</v>
      </c>
      <c r="B6" s="10">
        <v>3780000000</v>
      </c>
      <c r="C6" s="2">
        <f t="shared" si="0"/>
        <v>6.2987056327160544E+16</v>
      </c>
      <c r="D6" s="2">
        <f t="shared" si="1"/>
        <v>6.2987056327160544E+16</v>
      </c>
      <c r="E6" s="2">
        <f t="shared" si="3"/>
        <v>1.2573011188271613E+17</v>
      </c>
      <c r="F6" s="2">
        <f t="shared" ref="F6:F69" si="6">(B6-$B$147)*(B3-$B$147)</f>
        <v>8.0555111882716112E+16</v>
      </c>
      <c r="G6" s="2">
        <f>(B6-$B$147)*(B2-$B$147)</f>
        <v>6.047733410493832E+16</v>
      </c>
      <c r="H6" s="2"/>
      <c r="I6" s="4">
        <v>5</v>
      </c>
      <c r="J6" s="4">
        <v>90</v>
      </c>
      <c r="K6">
        <f t="shared" si="2"/>
        <v>316.83999999999992</v>
      </c>
      <c r="L6">
        <f t="shared" si="4"/>
        <v>-519.76</v>
      </c>
      <c r="M6">
        <f t="shared" si="5"/>
        <v>245.6399999999999</v>
      </c>
    </row>
    <row r="7" spans="1:21" ht="17.5" x14ac:dyDescent="0.35">
      <c r="A7" s="1">
        <v>43501</v>
      </c>
      <c r="B7" s="10">
        <v>3930000000</v>
      </c>
      <c r="C7" s="2">
        <f t="shared" si="0"/>
        <v>1.6077872299382723E+17</v>
      </c>
      <c r="D7" s="2">
        <f t="shared" si="1"/>
        <v>1.006328896604939E+17</v>
      </c>
      <c r="E7" s="2">
        <f t="shared" si="3"/>
        <v>1.006328896604939E+17</v>
      </c>
      <c r="F7" s="2">
        <f t="shared" si="6"/>
        <v>2.0087594521604947E+17</v>
      </c>
      <c r="G7" s="2">
        <f>(B7-$B$147)*(B3-$B$147)</f>
        <v>1.2870094521604946E+17</v>
      </c>
      <c r="H7" s="2"/>
      <c r="I7" s="4">
        <v>6</v>
      </c>
      <c r="J7" s="4">
        <v>71</v>
      </c>
      <c r="K7">
        <f t="shared" si="2"/>
        <v>1.4400000000000068</v>
      </c>
      <c r="L7">
        <f t="shared" si="4"/>
        <v>-21.360000000000046</v>
      </c>
      <c r="M7">
        <f t="shared" si="5"/>
        <v>35.040000000000084</v>
      </c>
    </row>
    <row r="8" spans="1:21" ht="17.5" x14ac:dyDescent="0.35">
      <c r="A8" s="1">
        <v>43508</v>
      </c>
      <c r="B8" s="10">
        <v>3900000000</v>
      </c>
      <c r="C8" s="2">
        <f t="shared" si="0"/>
        <v>1.376203896604939E+17</v>
      </c>
      <c r="D8" s="2">
        <f t="shared" si="1"/>
        <v>1.4874955632716058E+17</v>
      </c>
      <c r="E8" s="2">
        <f t="shared" si="3"/>
        <v>9.3103722993827232E+16</v>
      </c>
      <c r="F8" s="2">
        <f t="shared" si="6"/>
        <v>9.3103722993827232E+16</v>
      </c>
      <c r="G8" s="2">
        <f t="shared" ref="G8:G71" si="7">(B8-$B$147)*(B4-$B$147)</f>
        <v>1.8584677854938282E+17</v>
      </c>
      <c r="H8" s="2"/>
      <c r="I8" s="4">
        <v>7</v>
      </c>
      <c r="J8" s="4">
        <v>54</v>
      </c>
      <c r="K8">
        <f t="shared" si="2"/>
        <v>331.24000000000012</v>
      </c>
      <c r="L8">
        <f t="shared" si="4"/>
        <v>21.840000000000057</v>
      </c>
      <c r="M8">
        <f t="shared" si="5"/>
        <v>-323.95999999999998</v>
      </c>
    </row>
    <row r="9" spans="1:21" ht="17.5" x14ac:dyDescent="0.35">
      <c r="A9" s="1">
        <v>43515</v>
      </c>
      <c r="B9" s="10">
        <v>3910000000</v>
      </c>
      <c r="C9" s="2">
        <f t="shared" si="0"/>
        <v>1.4513983410493837E+17</v>
      </c>
      <c r="D9" s="2">
        <f t="shared" si="1"/>
        <v>1.4133011188271613E+17</v>
      </c>
      <c r="E9" s="2">
        <f t="shared" si="3"/>
        <v>1.5275927854938278E+17</v>
      </c>
      <c r="F9" s="2">
        <f t="shared" si="6"/>
        <v>9.5613445216049456E+16</v>
      </c>
      <c r="G9" s="2">
        <f t="shared" si="7"/>
        <v>9.5613445216049456E+16</v>
      </c>
      <c r="H9" s="2"/>
      <c r="I9" s="4">
        <v>8</v>
      </c>
      <c r="J9" s="4">
        <v>98</v>
      </c>
      <c r="K9">
        <f t="shared" si="2"/>
        <v>665.63999999999987</v>
      </c>
      <c r="L9">
        <f t="shared" si="4"/>
        <v>-469.56</v>
      </c>
      <c r="M9">
        <f t="shared" si="5"/>
        <v>-30.960000000000068</v>
      </c>
    </row>
    <row r="10" spans="1:21" ht="17.5" x14ac:dyDescent="0.35">
      <c r="A10" s="1">
        <v>43522</v>
      </c>
      <c r="B10" s="10">
        <v>3850000000</v>
      </c>
      <c r="C10" s="2">
        <f t="shared" si="0"/>
        <v>1.0302316743827168E+17</v>
      </c>
      <c r="D10" s="2">
        <f t="shared" si="1"/>
        <v>1.2228150077160501E+17</v>
      </c>
      <c r="E10" s="2">
        <f t="shared" si="3"/>
        <v>1.1907177854938278E+17</v>
      </c>
      <c r="F10" s="2">
        <f t="shared" si="6"/>
        <v>1.2870094521604946E+17</v>
      </c>
      <c r="G10" s="2">
        <f t="shared" si="7"/>
        <v>8.0555111882716112E+16</v>
      </c>
      <c r="H10" s="2"/>
      <c r="I10" s="4">
        <v>9</v>
      </c>
      <c r="J10" s="4">
        <v>53</v>
      </c>
      <c r="K10">
        <f t="shared" si="2"/>
        <v>368.6400000000001</v>
      </c>
      <c r="L10">
        <f t="shared" si="4"/>
        <v>-495.36</v>
      </c>
      <c r="M10">
        <f t="shared" si="5"/>
        <v>349.44000000000011</v>
      </c>
    </row>
    <row r="11" spans="1:21" ht="17.5" x14ac:dyDescent="0.35">
      <c r="A11" s="1">
        <v>43529</v>
      </c>
      <c r="B11" s="10">
        <v>3800000000</v>
      </c>
      <c r="C11" s="2">
        <f t="shared" si="0"/>
        <v>7.342594521604944E+16</v>
      </c>
      <c r="D11" s="2">
        <f t="shared" si="1"/>
        <v>8.697455632716056E+16</v>
      </c>
      <c r="E11" s="2">
        <f t="shared" si="3"/>
        <v>1.032328896604939E+17</v>
      </c>
      <c r="F11" s="2">
        <f t="shared" si="6"/>
        <v>1.0052316743827168E+17</v>
      </c>
      <c r="G11" s="2">
        <f t="shared" si="7"/>
        <v>1.0865233410493834E+17</v>
      </c>
      <c r="H11" s="2"/>
      <c r="I11" s="4">
        <v>10</v>
      </c>
      <c r="J11" s="4">
        <v>86</v>
      </c>
      <c r="K11">
        <f t="shared" si="2"/>
        <v>190.43999999999991</v>
      </c>
      <c r="L11">
        <f>(J11-$J$17)*(J10-$J$17)</f>
        <v>-264.95999999999998</v>
      </c>
      <c r="M11">
        <f t="shared" si="5"/>
        <v>356.03999999999991</v>
      </c>
    </row>
    <row r="12" spans="1:21" ht="17.5" x14ac:dyDescent="0.35">
      <c r="A12" s="1">
        <v>43536</v>
      </c>
      <c r="B12" s="10">
        <v>3820000000</v>
      </c>
      <c r="C12" s="2">
        <f t="shared" si="0"/>
        <v>8.4664834104938336E+16</v>
      </c>
      <c r="D12" s="2">
        <f t="shared" si="1"/>
        <v>7.8845389660493888E+16</v>
      </c>
      <c r="E12" s="2">
        <f t="shared" si="3"/>
        <v>9.3394000771605008E+16</v>
      </c>
      <c r="F12" s="2">
        <f t="shared" si="6"/>
        <v>1.1085233410493834E+17</v>
      </c>
      <c r="G12" s="2">
        <f t="shared" si="7"/>
        <v>1.0794261188271611E+17</v>
      </c>
      <c r="H12" s="2"/>
      <c r="I12" s="4">
        <v>11</v>
      </c>
      <c r="J12" s="4">
        <v>96</v>
      </c>
      <c r="K12">
        <f t="shared" si="2"/>
        <v>566.43999999999983</v>
      </c>
      <c r="L12">
        <f t="shared" si="4"/>
        <v>328.43999999999988</v>
      </c>
      <c r="M12">
        <f>(J12-$J$17)*(J10-$J$17)</f>
        <v>-456.96000000000004</v>
      </c>
    </row>
    <row r="13" spans="1:21" ht="17.5" x14ac:dyDescent="0.35">
      <c r="A13" s="1">
        <v>43543</v>
      </c>
      <c r="B13" s="10">
        <v>3790000000</v>
      </c>
      <c r="C13" s="2">
        <f t="shared" si="0"/>
        <v>6.8106500771604992E+16</v>
      </c>
      <c r="D13" s="2">
        <f t="shared" si="1"/>
        <v>7.5935667438271664E+16</v>
      </c>
      <c r="E13" s="2">
        <f t="shared" si="3"/>
        <v>7.0716222993827216E+16</v>
      </c>
      <c r="F13" s="2">
        <f t="shared" si="6"/>
        <v>8.3764834104938336E+16</v>
      </c>
      <c r="G13" s="2">
        <f t="shared" si="7"/>
        <v>9.942316743827168E+16</v>
      </c>
      <c r="H13" s="2"/>
      <c r="I13" s="4">
        <v>12</v>
      </c>
      <c r="J13" s="4">
        <v>65</v>
      </c>
      <c r="K13">
        <f t="shared" si="2"/>
        <v>51.840000000000039</v>
      </c>
      <c r="L13">
        <f t="shared" si="4"/>
        <v>-171.36000000000004</v>
      </c>
      <c r="M13">
        <f t="shared" si="5"/>
        <v>-99.360000000000014</v>
      </c>
    </row>
    <row r="14" spans="1:21" ht="17.5" x14ac:dyDescent="0.35">
      <c r="A14" s="1">
        <v>43550</v>
      </c>
      <c r="B14" s="10">
        <v>3930000000</v>
      </c>
      <c r="C14" s="2">
        <f t="shared" si="0"/>
        <v>1.6077872299382723E+17</v>
      </c>
      <c r="D14" s="2">
        <f t="shared" si="1"/>
        <v>1.0464261188271611E+17</v>
      </c>
      <c r="E14" s="2">
        <f t="shared" si="3"/>
        <v>1.1667177854938278E+17</v>
      </c>
      <c r="F14" s="2">
        <f t="shared" si="6"/>
        <v>1.0865233410493834E+17</v>
      </c>
      <c r="G14" s="2">
        <f t="shared" si="7"/>
        <v>1.2870094521604946E+17</v>
      </c>
      <c r="H14" s="2"/>
      <c r="I14" s="4">
        <v>13</v>
      </c>
      <c r="J14" s="4">
        <v>58</v>
      </c>
      <c r="K14">
        <f t="shared" si="2"/>
        <v>201.64000000000007</v>
      </c>
      <c r="L14">
        <f t="shared" si="4"/>
        <v>102.24000000000007</v>
      </c>
      <c r="M14">
        <f t="shared" si="5"/>
        <v>-337.96000000000004</v>
      </c>
      <c r="U14" t="s">
        <v>1</v>
      </c>
    </row>
    <row r="15" spans="1:21" ht="17.5" x14ac:dyDescent="0.35">
      <c r="A15" s="1">
        <v>43557</v>
      </c>
      <c r="B15" s="10">
        <v>3950000000</v>
      </c>
      <c r="C15" s="2">
        <f t="shared" si="0"/>
        <v>1.7721761188271613E+17</v>
      </c>
      <c r="D15" s="2">
        <f t="shared" si="1"/>
        <v>1.6879816743827168E+17</v>
      </c>
      <c r="E15" s="2">
        <f t="shared" si="3"/>
        <v>1.0986205632716056E+17</v>
      </c>
      <c r="F15" s="2">
        <f t="shared" si="6"/>
        <v>1.2249122299382723E+17</v>
      </c>
      <c r="G15" s="2">
        <f t="shared" si="7"/>
        <v>1.1407177854938278E+17</v>
      </c>
      <c r="H15" s="2"/>
      <c r="I15" s="4">
        <v>14</v>
      </c>
      <c r="J15" s="4">
        <v>72</v>
      </c>
      <c r="K15">
        <f t="shared" si="2"/>
        <v>4.0000000000001139E-2</v>
      </c>
      <c r="L15">
        <f t="shared" si="4"/>
        <v>2.8400000000000407</v>
      </c>
      <c r="M15">
        <f t="shared" si="5"/>
        <v>1.440000000000021</v>
      </c>
    </row>
    <row r="16" spans="1:21" ht="18" thickBot="1" x14ac:dyDescent="0.4">
      <c r="A16" s="1">
        <v>43564</v>
      </c>
      <c r="B16" s="10">
        <v>3830000000</v>
      </c>
      <c r="C16" s="2">
        <f t="shared" si="0"/>
        <v>9.0584278549382784E+16</v>
      </c>
      <c r="D16" s="2">
        <f t="shared" si="1"/>
        <v>1.2670094521604946E+17</v>
      </c>
      <c r="E16" s="2">
        <f t="shared" si="3"/>
        <v>1.2068150077160501E+17</v>
      </c>
      <c r="F16" s="2">
        <f t="shared" si="6"/>
        <v>7.8545389660493888E+16</v>
      </c>
      <c r="G16" s="2">
        <f t="shared" si="7"/>
        <v>8.757455632716056E+16</v>
      </c>
      <c r="H16" s="2"/>
      <c r="I16" s="5">
        <v>15</v>
      </c>
      <c r="J16" s="5">
        <v>45</v>
      </c>
      <c r="K16">
        <f t="shared" si="2"/>
        <v>739.84000000000015</v>
      </c>
      <c r="L16">
        <f t="shared" si="4"/>
        <v>5.4400000000000777</v>
      </c>
      <c r="M16">
        <f t="shared" si="5"/>
        <v>386.24000000000012</v>
      </c>
    </row>
    <row r="17" spans="1:14" x14ac:dyDescent="0.35">
      <c r="A17" s="1">
        <v>43571</v>
      </c>
      <c r="B17" s="10">
        <v>3780000000</v>
      </c>
      <c r="C17" s="2">
        <f t="shared" si="0"/>
        <v>6.2987056327160544E+16</v>
      </c>
      <c r="D17" s="2">
        <f t="shared" si="1"/>
        <v>7.5535667438271664E+16</v>
      </c>
      <c r="E17" s="2">
        <f t="shared" si="3"/>
        <v>1.0565233410493834E+17</v>
      </c>
      <c r="F17" s="2">
        <f t="shared" si="6"/>
        <v>1.006328896604939E+17</v>
      </c>
      <c r="G17" s="2">
        <f t="shared" si="7"/>
        <v>6.5496778549382768E+16</v>
      </c>
      <c r="H17" s="2"/>
      <c r="I17" s="2"/>
      <c r="J17">
        <f>AVERAGE(J2:J16)</f>
        <v>72.2</v>
      </c>
      <c r="K17">
        <f>SUM(K2:K16)</f>
        <v>4782.3999999999996</v>
      </c>
      <c r="L17">
        <f>SUM(L2:L16)</f>
        <v>-1737.6400000000003</v>
      </c>
      <c r="N17">
        <f>L17/K17</f>
        <v>-0.36334058213449322</v>
      </c>
    </row>
    <row r="18" spans="1:14" x14ac:dyDescent="0.35">
      <c r="A18" s="1">
        <v>43578</v>
      </c>
      <c r="B18" s="10">
        <v>3860000000</v>
      </c>
      <c r="C18" s="2">
        <f t="shared" si="0"/>
        <v>1.0954261188271611E+17</v>
      </c>
      <c r="D18" s="2">
        <f t="shared" si="1"/>
        <v>8.3064834104938336E+16</v>
      </c>
      <c r="E18" s="2">
        <f t="shared" si="3"/>
        <v>9.9613445216049456E+16</v>
      </c>
      <c r="F18" s="2">
        <f t="shared" si="6"/>
        <v>1.3933011188271613E+17</v>
      </c>
      <c r="G18" s="2">
        <f t="shared" si="7"/>
        <v>1.3271066743827168E+17</v>
      </c>
      <c r="H18" s="2"/>
      <c r="I18" s="2"/>
    </row>
    <row r="19" spans="1:14" x14ac:dyDescent="0.35">
      <c r="A19" s="1">
        <v>43585</v>
      </c>
      <c r="B19" s="10">
        <v>3840000000</v>
      </c>
      <c r="C19" s="2">
        <f t="shared" si="0"/>
        <v>9.6703722993827232E+16</v>
      </c>
      <c r="D19" s="2">
        <f t="shared" si="1"/>
        <v>1.0292316743827168E+17</v>
      </c>
      <c r="E19" s="2">
        <f t="shared" si="3"/>
        <v>7.8045389660493888E+16</v>
      </c>
      <c r="F19" s="2">
        <f t="shared" si="6"/>
        <v>9.3594000771605008E+16</v>
      </c>
      <c r="G19" s="2">
        <f t="shared" si="7"/>
        <v>1.3091066743827168E+17</v>
      </c>
      <c r="H19" s="2"/>
      <c r="I19" s="2"/>
    </row>
    <row r="20" spans="1:14" x14ac:dyDescent="0.35">
      <c r="A20" s="1">
        <v>43592</v>
      </c>
      <c r="B20" s="10">
        <v>3770000000</v>
      </c>
      <c r="C20" s="2">
        <f t="shared" si="0"/>
        <v>5.8067611882716104E+16</v>
      </c>
      <c r="D20" s="2">
        <f t="shared" si="1"/>
        <v>7.4935667438271664E+16</v>
      </c>
      <c r="E20" s="2">
        <f t="shared" si="3"/>
        <v>7.9755111882716112E+16</v>
      </c>
      <c r="F20" s="2">
        <f t="shared" si="6"/>
        <v>6.047733410493832E+16</v>
      </c>
      <c r="G20" s="2">
        <f t="shared" si="7"/>
        <v>7.252594521604944E+16</v>
      </c>
      <c r="H20" s="2"/>
      <c r="I20" s="2"/>
    </row>
    <row r="21" spans="1:14" x14ac:dyDescent="0.35">
      <c r="A21" s="1">
        <v>43599</v>
      </c>
      <c r="B21" s="10">
        <v>3600000000</v>
      </c>
      <c r="C21" s="2">
        <f t="shared" si="0"/>
        <v>5037056327160509</v>
      </c>
      <c r="D21" s="2">
        <f t="shared" si="1"/>
        <v>1.7102334104938304E+16</v>
      </c>
      <c r="E21" s="2">
        <f t="shared" si="3"/>
        <v>2.2070389660493868E+16</v>
      </c>
      <c r="F21" s="2">
        <f t="shared" si="6"/>
        <v>2.3489834104938316E+16</v>
      </c>
      <c r="G21" s="2">
        <f t="shared" si="7"/>
        <v>1.7812056327160528E+16</v>
      </c>
      <c r="H21" s="2">
        <f t="shared" ref="H21:H52" si="8">(B21-$B$147)*(B2-$B$147)</f>
        <v>1.7102334104938304E+16</v>
      </c>
      <c r="I21" s="2"/>
    </row>
    <row r="22" spans="1:14" x14ac:dyDescent="0.35">
      <c r="A22" s="1">
        <v>43606</v>
      </c>
      <c r="B22" s="10">
        <v>3820000000</v>
      </c>
      <c r="C22" s="2">
        <f t="shared" si="0"/>
        <v>8.4664834104938336E+16</v>
      </c>
      <c r="D22" s="2">
        <f t="shared" si="1"/>
        <v>2.065094521604942E+16</v>
      </c>
      <c r="E22" s="2">
        <f t="shared" si="3"/>
        <v>7.0116222993827216E+16</v>
      </c>
      <c r="F22" s="2">
        <f t="shared" si="6"/>
        <v>9.0484278549382784E+16</v>
      </c>
      <c r="G22" s="2">
        <f t="shared" si="7"/>
        <v>9.6303722993827232E+16</v>
      </c>
      <c r="H22" s="2">
        <f t="shared" si="8"/>
        <v>9.3394000771605008E+16</v>
      </c>
      <c r="I22" s="2"/>
    </row>
    <row r="23" spans="1:14" x14ac:dyDescent="0.35">
      <c r="A23" s="1">
        <v>43613</v>
      </c>
      <c r="B23" s="10">
        <v>3900000000</v>
      </c>
      <c r="C23" s="2">
        <f t="shared" si="0"/>
        <v>1.376203896604939E+17</v>
      </c>
      <c r="D23" s="2">
        <f t="shared" si="1"/>
        <v>1.0794261188271611E+17</v>
      </c>
      <c r="E23" s="2">
        <f t="shared" si="3"/>
        <v>2.6328722993827208E+16</v>
      </c>
      <c r="F23" s="2">
        <f t="shared" si="6"/>
        <v>8.9394000771605008E+16</v>
      </c>
      <c r="G23" s="2">
        <f t="shared" si="7"/>
        <v>1.1536205632716056E+17</v>
      </c>
      <c r="H23" s="2">
        <f t="shared" si="8"/>
        <v>1.8584677854938282E+17</v>
      </c>
      <c r="I23" s="2"/>
    </row>
    <row r="24" spans="1:14" x14ac:dyDescent="0.35">
      <c r="A24" s="1">
        <v>43620</v>
      </c>
      <c r="B24" s="10">
        <v>4040000000</v>
      </c>
      <c r="C24" s="2">
        <f t="shared" si="0"/>
        <v>2.6109261188271616E+17</v>
      </c>
      <c r="D24" s="2">
        <f t="shared" si="1"/>
        <v>1.8955650077160502E+17</v>
      </c>
      <c r="E24" s="2">
        <f t="shared" si="3"/>
        <v>1.4867872299382723E+17</v>
      </c>
      <c r="F24" s="2">
        <f t="shared" si="6"/>
        <v>3.6264834104938336E+16</v>
      </c>
      <c r="G24" s="2">
        <f t="shared" si="7"/>
        <v>1.2313011188271613E+17</v>
      </c>
      <c r="H24" s="2">
        <f t="shared" si="8"/>
        <v>1.2823983410493835E+17</v>
      </c>
      <c r="I24" s="2"/>
    </row>
    <row r="25" spans="1:14" x14ac:dyDescent="0.35">
      <c r="A25" s="1">
        <v>43627</v>
      </c>
      <c r="B25" s="10">
        <v>3900000000</v>
      </c>
      <c r="C25" s="2">
        <f t="shared" si="0"/>
        <v>1.376203896604939E+17</v>
      </c>
      <c r="D25" s="2">
        <f t="shared" si="1"/>
        <v>1.8955650077160502E+17</v>
      </c>
      <c r="E25" s="2">
        <f t="shared" si="3"/>
        <v>1.376203896604939E+17</v>
      </c>
      <c r="F25" s="2">
        <f t="shared" si="6"/>
        <v>1.0794261188271611E+17</v>
      </c>
      <c r="G25" s="2">
        <f t="shared" si="7"/>
        <v>2.6328722993827208E+16</v>
      </c>
      <c r="H25" s="2">
        <f t="shared" si="8"/>
        <v>9.3103722993827232E+16</v>
      </c>
      <c r="I25" s="2"/>
    </row>
    <row r="26" spans="1:14" x14ac:dyDescent="0.35">
      <c r="A26" s="1">
        <v>43634</v>
      </c>
      <c r="B26" s="10">
        <v>3980000000</v>
      </c>
      <c r="C26" s="2">
        <f t="shared" si="0"/>
        <v>2.0337594521604947E+17</v>
      </c>
      <c r="D26" s="2">
        <f t="shared" si="1"/>
        <v>1.6729816743827168E+17</v>
      </c>
      <c r="E26" s="2">
        <f t="shared" si="3"/>
        <v>2.3043427854938282E+17</v>
      </c>
      <c r="F26" s="2">
        <f t="shared" si="6"/>
        <v>1.6729816743827168E+17</v>
      </c>
      <c r="G26" s="2">
        <f t="shared" si="7"/>
        <v>1.312203896604939E+17</v>
      </c>
      <c r="H26" s="2">
        <f t="shared" si="8"/>
        <v>1.8082733410493837E+17</v>
      </c>
      <c r="I26" s="2"/>
    </row>
    <row r="27" spans="1:14" x14ac:dyDescent="0.35">
      <c r="A27" s="1">
        <v>43641</v>
      </c>
      <c r="B27" s="10">
        <v>4220000000</v>
      </c>
      <c r="C27" s="2">
        <f t="shared" si="0"/>
        <v>4.7744261188271622E+17</v>
      </c>
      <c r="D27" s="2">
        <f t="shared" si="1"/>
        <v>3.1160927854938285E+17</v>
      </c>
      <c r="E27" s="2">
        <f t="shared" si="3"/>
        <v>2.5633150077160506E+17</v>
      </c>
      <c r="F27" s="2">
        <f t="shared" si="6"/>
        <v>3.5306761188271616E+17</v>
      </c>
      <c r="G27" s="2">
        <f t="shared" si="7"/>
        <v>2.5633150077160506E+17</v>
      </c>
      <c r="H27" s="2">
        <f t="shared" si="8"/>
        <v>2.5633150077160506E+17</v>
      </c>
      <c r="I27" s="2"/>
    </row>
    <row r="28" spans="1:14" x14ac:dyDescent="0.35">
      <c r="A28" s="1">
        <v>43648</v>
      </c>
      <c r="B28" s="10">
        <v>4270000000</v>
      </c>
      <c r="C28" s="2">
        <f t="shared" si="0"/>
        <v>5.4903983410493843E+17</v>
      </c>
      <c r="D28" s="2">
        <f t="shared" si="1"/>
        <v>5.1199122299382733E+17</v>
      </c>
      <c r="E28" s="2">
        <f t="shared" si="3"/>
        <v>3.3415788966049395E+17</v>
      </c>
      <c r="F28" s="2">
        <f t="shared" si="6"/>
        <v>2.7488011188271616E+17</v>
      </c>
      <c r="G28" s="2">
        <f t="shared" si="7"/>
        <v>3.7861622299382726E+17</v>
      </c>
      <c r="H28" s="2">
        <f t="shared" si="8"/>
        <v>2.822898341049384E+17</v>
      </c>
      <c r="I28" s="2"/>
    </row>
    <row r="29" spans="1:14" x14ac:dyDescent="0.35">
      <c r="A29" s="1">
        <v>43655</v>
      </c>
      <c r="B29" s="10">
        <v>4280000000</v>
      </c>
      <c r="C29" s="2">
        <f t="shared" si="0"/>
        <v>5.6395927854938285E+17</v>
      </c>
      <c r="D29" s="2">
        <f t="shared" si="1"/>
        <v>5.5644955632716064E+17</v>
      </c>
      <c r="E29" s="2">
        <f t="shared" si="3"/>
        <v>5.1890094521604954E+17</v>
      </c>
      <c r="F29" s="2">
        <f t="shared" si="6"/>
        <v>3.3866761188271616E+17</v>
      </c>
      <c r="G29" s="2">
        <f t="shared" si="7"/>
        <v>2.785898341049384E+17</v>
      </c>
      <c r="H29" s="2">
        <f t="shared" si="8"/>
        <v>2.4104122299382726E+17</v>
      </c>
      <c r="I29" s="2"/>
    </row>
    <row r="30" spans="1:14" x14ac:dyDescent="0.35">
      <c r="A30" s="1">
        <v>43662</v>
      </c>
      <c r="B30" s="10">
        <v>4260000000</v>
      </c>
      <c r="C30" s="2">
        <f t="shared" si="0"/>
        <v>5.3432038966049395E+17</v>
      </c>
      <c r="D30" s="2">
        <f t="shared" si="1"/>
        <v>5.4893983410493843E+17</v>
      </c>
      <c r="E30" s="2">
        <f t="shared" si="3"/>
        <v>5.4163011188271622E+17</v>
      </c>
      <c r="F30" s="2">
        <f t="shared" si="6"/>
        <v>5.0508150077160512E+17</v>
      </c>
      <c r="G30" s="2">
        <f t="shared" si="7"/>
        <v>3.2964816743827174E+17</v>
      </c>
      <c r="H30" s="2">
        <f t="shared" si="8"/>
        <v>1.9807316743827171E+17</v>
      </c>
      <c r="I30" s="2"/>
    </row>
    <row r="31" spans="1:14" x14ac:dyDescent="0.35">
      <c r="A31" s="1">
        <v>43669</v>
      </c>
      <c r="B31" s="10">
        <v>4200000000</v>
      </c>
      <c r="C31" s="2">
        <f t="shared" si="0"/>
        <v>4.5020372299382733E+17</v>
      </c>
      <c r="D31" s="2">
        <f t="shared" si="1"/>
        <v>4.9046205632716064E+17</v>
      </c>
      <c r="E31" s="2">
        <f t="shared" si="3"/>
        <v>5.0388150077160512E+17</v>
      </c>
      <c r="F31" s="2">
        <f t="shared" si="6"/>
        <v>4.9717177854938285E+17</v>
      </c>
      <c r="G31" s="2">
        <f t="shared" si="7"/>
        <v>4.6362316743827174E+17</v>
      </c>
      <c r="H31" s="2">
        <f t="shared" si="8"/>
        <v>1.9523427854938282E+17</v>
      </c>
      <c r="I31" s="2"/>
    </row>
    <row r="32" spans="1:14" x14ac:dyDescent="0.35">
      <c r="A32" s="1">
        <v>43676</v>
      </c>
      <c r="B32" s="10">
        <v>4080000000</v>
      </c>
      <c r="C32" s="2">
        <f t="shared" si="0"/>
        <v>3.0357038966049395E+17</v>
      </c>
      <c r="D32" s="2">
        <f t="shared" si="1"/>
        <v>3.6968705632716064E+17</v>
      </c>
      <c r="E32" s="2">
        <f t="shared" si="3"/>
        <v>4.0274538966049395E+17</v>
      </c>
      <c r="F32" s="2">
        <f t="shared" si="6"/>
        <v>4.1376483410493843E+17</v>
      </c>
      <c r="G32" s="2">
        <f t="shared" si="7"/>
        <v>4.0825511188271616E+17</v>
      </c>
      <c r="H32" s="2">
        <f t="shared" si="8"/>
        <v>1.4378844521604947E+17</v>
      </c>
      <c r="I32" s="2"/>
    </row>
    <row r="33" spans="1:9" x14ac:dyDescent="0.35">
      <c r="A33" s="1">
        <v>43683</v>
      </c>
      <c r="B33" s="10">
        <v>4260000000</v>
      </c>
      <c r="C33" s="2">
        <f t="shared" si="0"/>
        <v>5.3432038966049395E+17</v>
      </c>
      <c r="D33" s="2">
        <f t="shared" si="1"/>
        <v>4.0274538966049395E+17</v>
      </c>
      <c r="E33" s="2">
        <f t="shared" si="3"/>
        <v>4.9046205632716064E+17</v>
      </c>
      <c r="F33" s="2">
        <f t="shared" si="6"/>
        <v>5.3432038966049395E+17</v>
      </c>
      <c r="G33" s="2">
        <f t="shared" si="7"/>
        <v>5.4893983410493843E+17</v>
      </c>
      <c r="H33" s="2">
        <f t="shared" si="8"/>
        <v>2.9309955632716064E+17</v>
      </c>
      <c r="I33" s="2"/>
    </row>
    <row r="34" spans="1:9" x14ac:dyDescent="0.35">
      <c r="A34" s="1">
        <v>43690</v>
      </c>
      <c r="B34" s="10">
        <v>4340000000</v>
      </c>
      <c r="C34" s="2">
        <f t="shared" ref="C34:C65" si="9">(B34-$B$147)*(B34-$B$147)</f>
        <v>6.5767594521604954E+17</v>
      </c>
      <c r="D34" s="2">
        <f t="shared" si="1"/>
        <v>5.9279816743827174E+17</v>
      </c>
      <c r="E34" s="2">
        <f t="shared" si="3"/>
        <v>4.4682316743827174E+17</v>
      </c>
      <c r="F34" s="2">
        <f t="shared" si="6"/>
        <v>5.4413983410493843E+17</v>
      </c>
      <c r="G34" s="2">
        <f t="shared" si="7"/>
        <v>5.9279816743827174E+17</v>
      </c>
      <c r="H34" s="2">
        <f t="shared" si="8"/>
        <v>3.4139677854938285E+17</v>
      </c>
      <c r="I34" s="2"/>
    </row>
    <row r="35" spans="1:9" x14ac:dyDescent="0.35">
      <c r="A35" s="1">
        <v>43697</v>
      </c>
      <c r="B35" s="10">
        <v>4330000000</v>
      </c>
      <c r="C35" s="2">
        <f t="shared" si="9"/>
        <v>6.4155650077160512E+17</v>
      </c>
      <c r="D35" s="2">
        <f t="shared" ref="D35:D66" si="10">(B34-$B$147)*(B35-$B$147)</f>
        <v>6.4956622299382733E+17</v>
      </c>
      <c r="E35" s="2">
        <f t="shared" si="3"/>
        <v>5.8548844521604954E+17</v>
      </c>
      <c r="F35" s="2">
        <f t="shared" si="6"/>
        <v>4.4131344521604954E+17</v>
      </c>
      <c r="G35" s="2">
        <f t="shared" si="7"/>
        <v>5.3743011188271622E+17</v>
      </c>
      <c r="H35" s="2">
        <f t="shared" si="8"/>
        <v>2.4107038966049395E+17</v>
      </c>
      <c r="I35" s="2"/>
    </row>
    <row r="36" spans="1:9" x14ac:dyDescent="0.35">
      <c r="A36" s="1">
        <v>43704</v>
      </c>
      <c r="B36" s="10">
        <v>4410000000</v>
      </c>
      <c r="C36" s="2">
        <f t="shared" si="9"/>
        <v>7.761120563271607E+17</v>
      </c>
      <c r="D36" s="2">
        <f t="shared" si="10"/>
        <v>7.0563427854938291E+17</v>
      </c>
      <c r="E36" s="2">
        <f t="shared" si="3"/>
        <v>7.1444400077160512E+17</v>
      </c>
      <c r="F36" s="2">
        <f t="shared" si="6"/>
        <v>6.4396622299382733E+17</v>
      </c>
      <c r="G36" s="2">
        <f t="shared" si="7"/>
        <v>4.8539122299382733E+17</v>
      </c>
      <c r="H36" s="2">
        <f t="shared" si="8"/>
        <v>2.2109955632716061E+17</v>
      </c>
      <c r="I36" s="2"/>
    </row>
    <row r="37" spans="1:9" x14ac:dyDescent="0.35">
      <c r="A37" s="1">
        <v>43711</v>
      </c>
      <c r="B37" s="10">
        <v>4270000000</v>
      </c>
      <c r="C37" s="2">
        <f t="shared" si="9"/>
        <v>5.4903983410493843E+17</v>
      </c>
      <c r="D37" s="2">
        <f t="shared" si="10"/>
        <v>6.5277594521604954E+17</v>
      </c>
      <c r="E37" s="2">
        <f t="shared" si="3"/>
        <v>5.9349816743827174E+17</v>
      </c>
      <c r="F37" s="2">
        <f t="shared" si="6"/>
        <v>6.0090788966049395E+17</v>
      </c>
      <c r="G37" s="2">
        <f t="shared" si="7"/>
        <v>5.4163011188271622E+17</v>
      </c>
      <c r="H37" s="2">
        <f t="shared" si="8"/>
        <v>2.4524122299382726E+17</v>
      </c>
      <c r="I37" s="2"/>
    </row>
    <row r="38" spans="1:9" x14ac:dyDescent="0.35">
      <c r="A38" s="1">
        <v>43718</v>
      </c>
      <c r="B38" s="10">
        <v>4220000000</v>
      </c>
      <c r="C38" s="2">
        <f t="shared" si="9"/>
        <v>4.7744261188271622E+17</v>
      </c>
      <c r="D38" s="2">
        <f t="shared" si="10"/>
        <v>5.1199122299382733E+17</v>
      </c>
      <c r="E38" s="2">
        <f t="shared" si="3"/>
        <v>6.087273341049385E+17</v>
      </c>
      <c r="F38" s="2">
        <f t="shared" si="6"/>
        <v>5.5344955632716064E+17</v>
      </c>
      <c r="G38" s="2">
        <f t="shared" si="7"/>
        <v>5.6035927854938285E+17</v>
      </c>
      <c r="H38" s="2">
        <f t="shared" si="8"/>
        <v>2.1487316743827171E+17</v>
      </c>
      <c r="I38" s="2"/>
    </row>
    <row r="39" spans="1:9" x14ac:dyDescent="0.35">
      <c r="A39" s="1">
        <v>43725</v>
      </c>
      <c r="B39" s="10">
        <v>4250000000</v>
      </c>
      <c r="C39" s="2">
        <f t="shared" si="9"/>
        <v>5.1980094521604954E+17</v>
      </c>
      <c r="D39" s="2">
        <f t="shared" si="10"/>
        <v>4.9817177854938285E+17</v>
      </c>
      <c r="E39" s="2">
        <f t="shared" si="3"/>
        <v>5.3422038966049395E+17</v>
      </c>
      <c r="F39" s="2">
        <f t="shared" si="6"/>
        <v>6.3515650077160512E+17</v>
      </c>
      <c r="G39" s="2">
        <f t="shared" si="7"/>
        <v>5.7747872299382733E+17</v>
      </c>
      <c r="H39" s="2">
        <f t="shared" si="8"/>
        <v>1.7373427854938282E+17</v>
      </c>
      <c r="I39" s="2"/>
    </row>
    <row r="40" spans="1:9" x14ac:dyDescent="0.35">
      <c r="A40" s="1">
        <v>43732</v>
      </c>
      <c r="B40" s="10">
        <v>4310000000</v>
      </c>
      <c r="C40" s="2">
        <f t="shared" si="9"/>
        <v>6.0991761188271616E+17</v>
      </c>
      <c r="D40" s="2">
        <f t="shared" si="10"/>
        <v>5.6305927854938285E+17</v>
      </c>
      <c r="E40" s="2">
        <f t="shared" si="3"/>
        <v>5.3963011188271622E+17</v>
      </c>
      <c r="F40" s="2">
        <f t="shared" si="6"/>
        <v>5.7867872299382733E+17</v>
      </c>
      <c r="G40" s="2">
        <f t="shared" si="7"/>
        <v>6.880148341049385E+17</v>
      </c>
      <c r="H40" s="2">
        <f t="shared" si="8"/>
        <v>5.542733410493836E+16</v>
      </c>
      <c r="I40" s="2"/>
    </row>
    <row r="41" spans="1:9" x14ac:dyDescent="0.35">
      <c r="A41" s="1">
        <v>43739</v>
      </c>
      <c r="B41" s="10">
        <v>4110000000</v>
      </c>
      <c r="C41" s="2">
        <f t="shared" si="9"/>
        <v>3.3752872299382726E+17</v>
      </c>
      <c r="D41" s="2">
        <f t="shared" si="10"/>
        <v>4.5372316743827174E+17</v>
      </c>
      <c r="E41" s="2">
        <f t="shared" si="3"/>
        <v>4.1886483410493843E+17</v>
      </c>
      <c r="F41" s="2">
        <f t="shared" si="6"/>
        <v>4.0143566743827174E+17</v>
      </c>
      <c r="G41" s="2">
        <f t="shared" si="7"/>
        <v>4.3048427854938285E+17</v>
      </c>
      <c r="H41" s="2">
        <f t="shared" si="8"/>
        <v>1.6904677854938282E+17</v>
      </c>
      <c r="I41" s="2"/>
    </row>
    <row r="42" spans="1:9" x14ac:dyDescent="0.35">
      <c r="A42" s="1">
        <v>43746</v>
      </c>
      <c r="B42" s="10">
        <v>4190000000</v>
      </c>
      <c r="C42" s="2">
        <f t="shared" si="9"/>
        <v>4.3688427854938285E+17</v>
      </c>
      <c r="D42" s="2">
        <f t="shared" si="10"/>
        <v>3.8400650077160506E+17</v>
      </c>
      <c r="E42" s="2">
        <f t="shared" si="3"/>
        <v>5.1620094521604954E+17</v>
      </c>
      <c r="F42" s="2">
        <f t="shared" si="6"/>
        <v>4.7654261188271622E+17</v>
      </c>
      <c r="G42" s="2">
        <f t="shared" si="7"/>
        <v>4.5671344521604954E+17</v>
      </c>
      <c r="H42" s="2">
        <f t="shared" si="8"/>
        <v>2.4520233410493837E+17</v>
      </c>
      <c r="I42" s="2"/>
    </row>
    <row r="43" spans="1:9" x14ac:dyDescent="0.35">
      <c r="A43" s="1">
        <v>43753</v>
      </c>
      <c r="B43" s="10">
        <v>4200000000</v>
      </c>
      <c r="C43" s="2">
        <f t="shared" si="9"/>
        <v>4.5020372299382733E+17</v>
      </c>
      <c r="D43" s="2">
        <f t="shared" si="10"/>
        <v>4.4349400077160506E+17</v>
      </c>
      <c r="E43" s="2">
        <f t="shared" si="3"/>
        <v>3.8981622299382726E+17</v>
      </c>
      <c r="F43" s="2">
        <f t="shared" si="6"/>
        <v>5.2401066743827174E+17</v>
      </c>
      <c r="G43" s="2">
        <f t="shared" si="7"/>
        <v>4.8375233410493843E+17</v>
      </c>
      <c r="H43" s="2">
        <f t="shared" si="8"/>
        <v>3.4284816743827174E+17</v>
      </c>
      <c r="I43" s="2"/>
    </row>
    <row r="44" spans="1:9" x14ac:dyDescent="0.35">
      <c r="A44" s="1">
        <v>43760</v>
      </c>
      <c r="B44" s="10">
        <v>4260000000</v>
      </c>
      <c r="C44" s="2">
        <f t="shared" si="9"/>
        <v>5.3432038966049395E+17</v>
      </c>
      <c r="D44" s="2">
        <f t="shared" si="10"/>
        <v>4.9046205632716064E+17</v>
      </c>
      <c r="E44" s="2">
        <f t="shared" si="3"/>
        <v>4.8315233410493843E+17</v>
      </c>
      <c r="F44" s="2">
        <f t="shared" si="6"/>
        <v>4.2467455632716064E+17</v>
      </c>
      <c r="G44" s="2">
        <f t="shared" si="7"/>
        <v>5.7086900077160512E+17</v>
      </c>
      <c r="H44" s="2">
        <f t="shared" si="8"/>
        <v>2.7117038966049395E+17</v>
      </c>
      <c r="I44" s="2"/>
    </row>
    <row r="45" spans="1:9" x14ac:dyDescent="0.35">
      <c r="A45" s="1">
        <v>43767</v>
      </c>
      <c r="B45" s="10">
        <v>4150000000</v>
      </c>
      <c r="C45" s="2">
        <f t="shared" si="9"/>
        <v>3.8560650077160506E+17</v>
      </c>
      <c r="D45" s="2">
        <f t="shared" si="10"/>
        <v>4.5391344521604954E+17</v>
      </c>
      <c r="E45" s="2">
        <f t="shared" si="3"/>
        <v>4.1665511188271616E+17</v>
      </c>
      <c r="F45" s="2">
        <f t="shared" si="6"/>
        <v>4.1044538966049395E+17</v>
      </c>
      <c r="G45" s="2">
        <f t="shared" si="7"/>
        <v>3.6076761188271616E+17</v>
      </c>
      <c r="H45" s="2">
        <f t="shared" si="8"/>
        <v>2.8004122299382726E+17</v>
      </c>
      <c r="I45" s="2"/>
    </row>
    <row r="46" spans="1:9" x14ac:dyDescent="0.35">
      <c r="A46" s="1">
        <v>43774</v>
      </c>
      <c r="B46" s="10">
        <v>4100000000</v>
      </c>
      <c r="C46" s="2">
        <f t="shared" si="9"/>
        <v>3.2600927854938285E+17</v>
      </c>
      <c r="D46" s="2">
        <f t="shared" si="10"/>
        <v>3.5455788966049395E+17</v>
      </c>
      <c r="E46" s="2">
        <f t="shared" si="3"/>
        <v>4.1736483410493843E+17</v>
      </c>
      <c r="F46" s="2">
        <f t="shared" si="6"/>
        <v>3.8310650077160506E+17</v>
      </c>
      <c r="G46" s="2">
        <f t="shared" si="7"/>
        <v>3.7739677854938285E+17</v>
      </c>
      <c r="H46" s="2">
        <f t="shared" si="8"/>
        <v>3.9452594521604954E+17</v>
      </c>
      <c r="I46" s="2"/>
    </row>
    <row r="47" spans="1:9" x14ac:dyDescent="0.35">
      <c r="A47" s="1">
        <v>43781</v>
      </c>
      <c r="B47" s="10">
        <v>4000000000</v>
      </c>
      <c r="C47" s="2">
        <f t="shared" si="9"/>
        <v>2.2181483410493837E+17</v>
      </c>
      <c r="D47" s="2">
        <f t="shared" si="10"/>
        <v>2.6891205632716061E+17</v>
      </c>
      <c r="E47" s="2">
        <f t="shared" si="3"/>
        <v>2.9246066743827174E+17</v>
      </c>
      <c r="F47" s="2">
        <f t="shared" si="6"/>
        <v>3.4426761188271616E+17</v>
      </c>
      <c r="G47" s="2">
        <f t="shared" si="7"/>
        <v>3.1600927854938285E+17</v>
      </c>
      <c r="H47" s="2">
        <f t="shared" si="8"/>
        <v>3.4897733410493843E+17</v>
      </c>
      <c r="I47" s="2"/>
    </row>
    <row r="48" spans="1:9" x14ac:dyDescent="0.35">
      <c r="A48" s="1">
        <v>43788</v>
      </c>
      <c r="B48" s="10">
        <v>3950000000</v>
      </c>
      <c r="C48" s="2">
        <f t="shared" si="9"/>
        <v>1.7721761188271613E+17</v>
      </c>
      <c r="D48" s="2">
        <f t="shared" si="10"/>
        <v>1.9826622299382726E+17</v>
      </c>
      <c r="E48" s="2">
        <f t="shared" si="3"/>
        <v>2.4036344521604947E+17</v>
      </c>
      <c r="F48" s="2">
        <f t="shared" si="6"/>
        <v>2.6141205632716061E+17</v>
      </c>
      <c r="G48" s="2">
        <f t="shared" si="7"/>
        <v>3.0771900077160506E+17</v>
      </c>
      <c r="H48" s="2">
        <f t="shared" si="8"/>
        <v>3.1613844521604954E+17</v>
      </c>
      <c r="I48" s="2"/>
    </row>
    <row r="49" spans="1:9" x14ac:dyDescent="0.35">
      <c r="A49" s="1">
        <v>43795</v>
      </c>
      <c r="B49" s="10">
        <v>3950000000</v>
      </c>
      <c r="C49" s="2">
        <f t="shared" si="9"/>
        <v>1.7721761188271613E+17</v>
      </c>
      <c r="D49" s="2">
        <f t="shared" si="10"/>
        <v>1.7721761188271613E+17</v>
      </c>
      <c r="E49" s="2">
        <f t="shared" si="3"/>
        <v>1.9826622299382726E+17</v>
      </c>
      <c r="F49" s="2">
        <f t="shared" si="6"/>
        <v>2.4036344521604947E+17</v>
      </c>
      <c r="G49" s="2">
        <f t="shared" si="7"/>
        <v>2.6141205632716061E+17</v>
      </c>
      <c r="H49" s="2">
        <f t="shared" si="8"/>
        <v>3.0771900077160506E+17</v>
      </c>
      <c r="I49" s="2"/>
    </row>
    <row r="50" spans="1:9" x14ac:dyDescent="0.35">
      <c r="A50" s="1">
        <v>43802</v>
      </c>
      <c r="B50" s="10">
        <v>4070000000</v>
      </c>
      <c r="C50" s="2">
        <f t="shared" si="9"/>
        <v>2.9265094521604947E+17</v>
      </c>
      <c r="D50" s="2">
        <f t="shared" si="10"/>
        <v>2.2773427854938282E+17</v>
      </c>
      <c r="E50" s="2">
        <f t="shared" si="3"/>
        <v>2.2773427854938282E+17</v>
      </c>
      <c r="F50" s="2">
        <f t="shared" si="6"/>
        <v>2.5478288966049392E+17</v>
      </c>
      <c r="G50" s="2">
        <f t="shared" si="7"/>
        <v>3.0888011188271616E+17</v>
      </c>
      <c r="H50" s="2">
        <f t="shared" si="8"/>
        <v>3.6297733410493843E+17</v>
      </c>
      <c r="I50" s="2"/>
    </row>
    <row r="51" spans="1:9" x14ac:dyDescent="0.35">
      <c r="A51" s="1">
        <v>43809</v>
      </c>
      <c r="B51" s="10">
        <v>3970000000</v>
      </c>
      <c r="C51" s="2">
        <f t="shared" si="9"/>
        <v>1.9445650077160502E+17</v>
      </c>
      <c r="D51" s="2">
        <f t="shared" si="10"/>
        <v>2.3855372299382726E+17</v>
      </c>
      <c r="E51" s="2">
        <f t="shared" si="3"/>
        <v>1.8563705632716058E+17</v>
      </c>
      <c r="F51" s="2">
        <f t="shared" si="6"/>
        <v>1.8563705632716058E+17</v>
      </c>
      <c r="G51" s="2">
        <f t="shared" si="7"/>
        <v>2.0768566743827171E+17</v>
      </c>
      <c r="H51" s="2">
        <f t="shared" si="8"/>
        <v>2.4296344521604947E+17</v>
      </c>
      <c r="I51" s="2"/>
    </row>
    <row r="52" spans="1:9" x14ac:dyDescent="0.35">
      <c r="A52" s="1">
        <v>43816</v>
      </c>
      <c r="B52" s="10">
        <v>4020000000</v>
      </c>
      <c r="C52" s="2">
        <f t="shared" si="9"/>
        <v>2.4105372299382726E+17</v>
      </c>
      <c r="D52" s="2">
        <f t="shared" si="10"/>
        <v>2.1650511188271616E+17</v>
      </c>
      <c r="E52" s="2">
        <f t="shared" si="3"/>
        <v>2.6560233410493837E+17</v>
      </c>
      <c r="F52" s="2">
        <f t="shared" si="6"/>
        <v>2.0668566743827171E+17</v>
      </c>
      <c r="G52" s="2">
        <f t="shared" si="7"/>
        <v>2.0668566743827171E+17</v>
      </c>
      <c r="H52" s="2">
        <f t="shared" si="8"/>
        <v>3.5888705632716064E+17</v>
      </c>
      <c r="I52" s="2"/>
    </row>
    <row r="53" spans="1:9" x14ac:dyDescent="0.35">
      <c r="A53" s="1">
        <v>43823</v>
      </c>
      <c r="B53" s="10">
        <v>3970000000</v>
      </c>
      <c r="C53" s="2">
        <f t="shared" si="9"/>
        <v>1.9445650077160502E+17</v>
      </c>
      <c r="D53" s="2">
        <f t="shared" si="10"/>
        <v>2.1650511188271616E+17</v>
      </c>
      <c r="E53" s="2">
        <f t="shared" si="3"/>
        <v>1.9445650077160502E+17</v>
      </c>
      <c r="F53" s="2">
        <f t="shared" si="6"/>
        <v>2.3855372299382726E+17</v>
      </c>
      <c r="G53" s="2">
        <f t="shared" si="7"/>
        <v>1.8563705632716058E+17</v>
      </c>
      <c r="H53" s="2">
        <f t="shared" ref="H53:H84" si="11">(B53-$B$147)*(B34-$B$147)</f>
        <v>3.5761622299382726E+17</v>
      </c>
      <c r="I53" s="2"/>
    </row>
    <row r="54" spans="1:9" x14ac:dyDescent="0.35">
      <c r="A54" s="1">
        <v>43830</v>
      </c>
      <c r="B54" s="10">
        <v>3960000000</v>
      </c>
      <c r="C54" s="2">
        <f t="shared" si="9"/>
        <v>1.8573705632716058E+17</v>
      </c>
      <c r="D54" s="2">
        <f t="shared" si="10"/>
        <v>1.9004677854938282E+17</v>
      </c>
      <c r="E54" s="2">
        <f t="shared" si="3"/>
        <v>2.1159538966049392E+17</v>
      </c>
      <c r="F54" s="2">
        <f t="shared" si="6"/>
        <v>1.9004677854938282E+17</v>
      </c>
      <c r="G54" s="2">
        <f t="shared" si="7"/>
        <v>2.3314400077160506E+17</v>
      </c>
      <c r="H54" s="2">
        <f t="shared" si="11"/>
        <v>3.4519677854938285E+17</v>
      </c>
      <c r="I54" s="2"/>
    </row>
    <row r="55" spans="1:9" x14ac:dyDescent="0.35">
      <c r="A55" s="1">
        <v>43837</v>
      </c>
      <c r="B55" s="10">
        <v>4030000000</v>
      </c>
      <c r="C55" s="2">
        <f t="shared" si="9"/>
        <v>2.5097316743827171E+17</v>
      </c>
      <c r="D55" s="2">
        <f t="shared" si="10"/>
        <v>2.1590511188271616E+17</v>
      </c>
      <c r="E55" s="2">
        <f t="shared" si="3"/>
        <v>2.2091483410493837E+17</v>
      </c>
      <c r="F55" s="2">
        <f t="shared" si="6"/>
        <v>2.4596344521604947E+17</v>
      </c>
      <c r="G55" s="2">
        <f t="shared" si="7"/>
        <v>2.2091483410493837E+17</v>
      </c>
      <c r="H55" s="2">
        <f t="shared" si="11"/>
        <v>4.4134261188271622E+17</v>
      </c>
      <c r="I55" s="2"/>
    </row>
    <row r="56" spans="1:9" x14ac:dyDescent="0.35">
      <c r="A56" s="1">
        <v>43844</v>
      </c>
      <c r="B56" s="10">
        <v>3810000000</v>
      </c>
      <c r="C56" s="2">
        <f t="shared" si="9"/>
        <v>7.8945389660493888E+16</v>
      </c>
      <c r="D56" s="2">
        <f t="shared" si="10"/>
        <v>1.407592785493828E+17</v>
      </c>
      <c r="E56" s="2">
        <f t="shared" si="3"/>
        <v>1.2109122299382723E+17</v>
      </c>
      <c r="F56" s="2">
        <f t="shared" si="6"/>
        <v>1.2390094521604946E+17</v>
      </c>
      <c r="G56" s="2">
        <f t="shared" si="7"/>
        <v>1.3794955632716058E+17</v>
      </c>
      <c r="H56" s="2">
        <f t="shared" si="11"/>
        <v>2.0819261188271616E+17</v>
      </c>
      <c r="I56" s="2"/>
    </row>
    <row r="57" spans="1:9" x14ac:dyDescent="0.35">
      <c r="A57" s="1">
        <v>43851</v>
      </c>
      <c r="B57" s="10">
        <v>3840000000</v>
      </c>
      <c r="C57" s="2">
        <f t="shared" si="9"/>
        <v>9.6703722993827232E+16</v>
      </c>
      <c r="D57" s="2">
        <f t="shared" si="10"/>
        <v>8.737455632716056E+16</v>
      </c>
      <c r="E57" s="2">
        <f t="shared" si="3"/>
        <v>1.5578844521604947E+17</v>
      </c>
      <c r="F57" s="2">
        <f t="shared" si="6"/>
        <v>1.340203896604939E+17</v>
      </c>
      <c r="G57" s="2">
        <f t="shared" si="7"/>
        <v>1.3713011188271613E+17</v>
      </c>
      <c r="H57" s="2">
        <f t="shared" si="11"/>
        <v>2.1487316743827171E+17</v>
      </c>
      <c r="I57" s="2"/>
    </row>
    <row r="58" spans="1:9" x14ac:dyDescent="0.35">
      <c r="A58" s="1">
        <v>43858</v>
      </c>
      <c r="B58" s="10">
        <v>3740000000</v>
      </c>
      <c r="C58" s="2">
        <f t="shared" si="9"/>
        <v>4.450927854938276E+16</v>
      </c>
      <c r="D58" s="2">
        <f t="shared" si="10"/>
        <v>6.5606500771604992E+16</v>
      </c>
      <c r="E58" s="2">
        <f t="shared" si="3"/>
        <v>5.927733410493832E+16</v>
      </c>
      <c r="F58" s="2">
        <f t="shared" si="6"/>
        <v>1.0569122299382723E+17</v>
      </c>
      <c r="G58" s="2">
        <f t="shared" si="7"/>
        <v>9.092316743827168E+16</v>
      </c>
      <c r="H58" s="2">
        <f t="shared" si="11"/>
        <v>1.5210511188271616E+17</v>
      </c>
      <c r="I58" s="2"/>
    </row>
    <row r="59" spans="1:9" x14ac:dyDescent="0.35">
      <c r="A59" s="1">
        <v>43865</v>
      </c>
      <c r="B59" s="10">
        <v>3810000000</v>
      </c>
      <c r="C59" s="2">
        <f t="shared" si="9"/>
        <v>7.8945389660493888E+16</v>
      </c>
      <c r="D59" s="2">
        <f t="shared" si="10"/>
        <v>5.927733410493832E+16</v>
      </c>
      <c r="E59" s="2">
        <f t="shared" si="3"/>
        <v>8.737455632716056E+16</v>
      </c>
      <c r="F59" s="2">
        <f t="shared" si="6"/>
        <v>7.8945389660493888E+16</v>
      </c>
      <c r="G59" s="2">
        <f t="shared" si="7"/>
        <v>1.407592785493828E+17</v>
      </c>
      <c r="H59" s="2">
        <f t="shared" si="11"/>
        <v>2.1943150077160506E+17</v>
      </c>
      <c r="I59" s="2"/>
    </row>
    <row r="60" spans="1:9" x14ac:dyDescent="0.35">
      <c r="A60" s="1">
        <v>43872</v>
      </c>
      <c r="B60" s="10">
        <v>3610000000</v>
      </c>
      <c r="C60" s="2">
        <f t="shared" si="9"/>
        <v>6556500771604955</v>
      </c>
      <c r="D60" s="2">
        <f t="shared" si="10"/>
        <v>2.275094521604942E+16</v>
      </c>
      <c r="E60" s="2">
        <f t="shared" si="3"/>
        <v>1.7082889660493858E+16</v>
      </c>
      <c r="F60" s="2">
        <f t="shared" si="6"/>
        <v>2.5180111882716092E+16</v>
      </c>
      <c r="G60" s="2">
        <f t="shared" si="7"/>
        <v>2.275094521604942E+16</v>
      </c>
      <c r="H60" s="2">
        <f t="shared" si="11"/>
        <v>4.704261188271612E+16</v>
      </c>
      <c r="I60" s="2"/>
    </row>
    <row r="61" spans="1:9" x14ac:dyDescent="0.35">
      <c r="A61" s="1">
        <v>43879</v>
      </c>
      <c r="B61" s="10">
        <v>3640000000</v>
      </c>
      <c r="C61" s="2">
        <f t="shared" si="9"/>
        <v>1.2314834104938296E+16</v>
      </c>
      <c r="D61" s="2">
        <f t="shared" si="10"/>
        <v>8985667438271625</v>
      </c>
      <c r="E61" s="2">
        <f t="shared" si="3"/>
        <v>3.1180111882716092E+16</v>
      </c>
      <c r="F61" s="2">
        <f t="shared" si="6"/>
        <v>2.3412056327160528E+16</v>
      </c>
      <c r="G61" s="2">
        <f t="shared" si="7"/>
        <v>3.450927854938276E+16</v>
      </c>
      <c r="H61" s="2">
        <f t="shared" si="11"/>
        <v>7.3349556327160576E+16</v>
      </c>
      <c r="I61" s="2"/>
    </row>
    <row r="62" spans="1:9" x14ac:dyDescent="0.35">
      <c r="A62" s="1">
        <v>43886</v>
      </c>
      <c r="B62" s="10">
        <v>3440000000</v>
      </c>
      <c r="C62" s="2">
        <f t="shared" si="9"/>
        <v>7925945216049364</v>
      </c>
      <c r="D62" s="2">
        <f t="shared" si="10"/>
        <v>-9879610339506170</v>
      </c>
      <c r="E62" s="2">
        <f t="shared" si="3"/>
        <v>-7208777006172840</v>
      </c>
      <c r="F62" s="2">
        <f t="shared" si="6"/>
        <v>-2.5014332561728376E+16</v>
      </c>
      <c r="G62" s="2">
        <f t="shared" si="7"/>
        <v>-1.8782388117283936E+16</v>
      </c>
      <c r="H62" s="2">
        <f t="shared" si="11"/>
        <v>-5.9735165895061664E+16</v>
      </c>
      <c r="I62" s="2"/>
    </row>
    <row r="63" spans="1:9" x14ac:dyDescent="0.35">
      <c r="A63" s="1">
        <v>43893</v>
      </c>
      <c r="B63" s="10">
        <v>3500000000</v>
      </c>
      <c r="C63" s="2">
        <f t="shared" si="9"/>
        <v>842611882716043.25</v>
      </c>
      <c r="D63" s="2">
        <f t="shared" si="10"/>
        <v>2584278549382703.5</v>
      </c>
      <c r="E63" s="2">
        <f t="shared" si="3"/>
        <v>-3221277006172831</v>
      </c>
      <c r="F63" s="2">
        <f t="shared" si="6"/>
        <v>-2350443672839500.5</v>
      </c>
      <c r="G63" s="2">
        <f t="shared" si="7"/>
        <v>-8155999228395035</v>
      </c>
      <c r="H63" s="2">
        <f t="shared" si="11"/>
        <v>-2.1218499228394988E+16</v>
      </c>
      <c r="I63" s="2"/>
    </row>
    <row r="64" spans="1:9" x14ac:dyDescent="0.35">
      <c r="A64" s="1">
        <v>43900</v>
      </c>
      <c r="B64" s="10">
        <v>3160000000</v>
      </c>
      <c r="C64" s="2">
        <f t="shared" si="9"/>
        <v>1.3618150077160486E+17</v>
      </c>
      <c r="D64" s="2">
        <f t="shared" si="10"/>
        <v>1.0712056327160452E+16</v>
      </c>
      <c r="E64" s="2">
        <f t="shared" si="3"/>
        <v>3.2853722993827112E+16</v>
      </c>
      <c r="F64" s="2">
        <f t="shared" si="6"/>
        <v>-4.0951832561728424E+16</v>
      </c>
      <c r="G64" s="2">
        <f t="shared" si="7"/>
        <v>-2.9880999228395092E+16</v>
      </c>
      <c r="H64" s="2">
        <f t="shared" si="11"/>
        <v>-2.2915599922839504E+17</v>
      </c>
      <c r="I64" s="2"/>
    </row>
    <row r="65" spans="1:9" x14ac:dyDescent="0.35">
      <c r="A65" s="1">
        <v>43907</v>
      </c>
      <c r="B65" s="10">
        <v>2680000000</v>
      </c>
      <c r="C65" s="2">
        <f t="shared" si="9"/>
        <v>7.2084816743827149E+17</v>
      </c>
      <c r="D65" s="2">
        <f t="shared" si="10"/>
        <v>3.1331483410493811E+17</v>
      </c>
      <c r="E65" s="2">
        <f t="shared" si="3"/>
        <v>2.4645389660493736E+16</v>
      </c>
      <c r="F65" s="2">
        <f t="shared" si="6"/>
        <v>7.55870563271604E+16</v>
      </c>
      <c r="G65" s="2">
        <f t="shared" si="7"/>
        <v>-9.4218499228395136E+16</v>
      </c>
      <c r="H65" s="2">
        <f t="shared" si="11"/>
        <v>-4.8477127700617286E+17</v>
      </c>
      <c r="I65" s="2"/>
    </row>
    <row r="66" spans="1:9" x14ac:dyDescent="0.35">
      <c r="A66" s="1">
        <v>43914</v>
      </c>
      <c r="B66" s="10">
        <v>3140000000</v>
      </c>
      <c r="C66" s="2">
        <f t="shared" ref="C66:C97" si="12">(B66-$B$147)*(B66-$B$147)</f>
        <v>1.5134261188271597E+17</v>
      </c>
      <c r="D66" s="2">
        <f t="shared" si="10"/>
        <v>3.302953896604937E+17</v>
      </c>
      <c r="E66" s="2">
        <f t="shared" si="3"/>
        <v>1.4356205632716042E+17</v>
      </c>
      <c r="F66" s="2">
        <f t="shared" si="6"/>
        <v>1.1292611882716006E+16</v>
      </c>
      <c r="G66" s="2">
        <f t="shared" si="7"/>
        <v>3.4634278549382664E+16</v>
      </c>
      <c r="H66" s="2">
        <f t="shared" si="11"/>
        <v>-1.8322127700617283E+17</v>
      </c>
      <c r="I66" s="2"/>
    </row>
    <row r="67" spans="1:9" x14ac:dyDescent="0.35">
      <c r="A67" s="1">
        <v>43921</v>
      </c>
      <c r="B67" s="10">
        <v>3330000000</v>
      </c>
      <c r="C67" s="2">
        <f t="shared" si="12"/>
        <v>3.9612056327160448E+16</v>
      </c>
      <c r="D67" s="2">
        <f t="shared" ref="D67:D98" si="13">(B66-$B$147)*(B67-$B$147)</f>
        <v>7.7427334104938208E+16</v>
      </c>
      <c r="E67" s="2">
        <f t="shared" si="3"/>
        <v>1.6898011188271594E+17</v>
      </c>
      <c r="F67" s="2">
        <f t="shared" si="6"/>
        <v>7.3446778549382656E+16</v>
      </c>
      <c r="G67" s="2">
        <f t="shared" si="7"/>
        <v>5777334104938247</v>
      </c>
      <c r="H67" s="2">
        <f t="shared" si="11"/>
        <v>-8.3785165895061712E+16</v>
      </c>
      <c r="I67" s="2"/>
    </row>
    <row r="68" spans="1:9" x14ac:dyDescent="0.35">
      <c r="A68" s="1">
        <v>43928</v>
      </c>
      <c r="B68" s="10">
        <v>3180000000</v>
      </c>
      <c r="C68" s="2">
        <f t="shared" si="12"/>
        <v>1.2182038966049376E+17</v>
      </c>
      <c r="D68" s="2">
        <f t="shared" si="13"/>
        <v>6.9466222993827104E+16</v>
      </c>
      <c r="E68" s="2">
        <f t="shared" si="3"/>
        <v>1.3578150077160486E+17</v>
      </c>
      <c r="F68" s="2">
        <f t="shared" si="6"/>
        <v>2.9633427854938259E+17</v>
      </c>
      <c r="G68" s="2">
        <f t="shared" si="7"/>
        <v>1.2880094521604931E+17</v>
      </c>
      <c r="H68" s="2">
        <f t="shared" si="11"/>
        <v>-1.4693099922839504E+17</v>
      </c>
      <c r="I68" s="2"/>
    </row>
    <row r="69" spans="1:9" x14ac:dyDescent="0.35">
      <c r="A69" s="1">
        <v>43935</v>
      </c>
      <c r="B69" s="10">
        <v>3120000000</v>
      </c>
      <c r="C69" s="2">
        <f t="shared" si="12"/>
        <v>1.6730372299382707E+17</v>
      </c>
      <c r="D69" s="2">
        <f t="shared" si="13"/>
        <v>1.4276205632716042E+17</v>
      </c>
      <c r="E69" s="2">
        <f t="shared" ref="E69:E132" si="14">(B69-$B$147)*(B67-$B$147)</f>
        <v>8.140788966049376E+16</v>
      </c>
      <c r="F69" s="2">
        <f t="shared" si="6"/>
        <v>1.5912316743827152E+17</v>
      </c>
      <c r="G69" s="2">
        <f t="shared" si="7"/>
        <v>3.4727594521604928E+17</v>
      </c>
      <c r="H69" s="2">
        <f t="shared" si="11"/>
        <v>-2.2127266589506173E+17</v>
      </c>
      <c r="I69" s="2"/>
    </row>
    <row r="70" spans="1:9" x14ac:dyDescent="0.35">
      <c r="A70" s="1">
        <v>43942</v>
      </c>
      <c r="B70" s="10">
        <v>3150000000</v>
      </c>
      <c r="C70" s="2">
        <f t="shared" si="12"/>
        <v>1.4366205632716042E+17</v>
      </c>
      <c r="D70" s="2">
        <f t="shared" si="13"/>
        <v>1.5503288966049373E+17</v>
      </c>
      <c r="E70" s="2">
        <f t="shared" si="14"/>
        <v>1.3229122299382709E+17</v>
      </c>
      <c r="F70" s="2">
        <f t="shared" ref="F70:F133" si="15">(B70-$B$147)*(B67-$B$147)</f>
        <v>7.5437056327160432E+16</v>
      </c>
      <c r="G70" s="2">
        <f t="shared" si="7"/>
        <v>1.4745233410493818E+17</v>
      </c>
      <c r="H70" s="2">
        <f t="shared" si="11"/>
        <v>-1.6714072145061728E+17</v>
      </c>
      <c r="I70" s="2"/>
    </row>
    <row r="71" spans="1:9" x14ac:dyDescent="0.35">
      <c r="A71" s="1">
        <v>43949</v>
      </c>
      <c r="B71" s="10">
        <v>3320000000</v>
      </c>
      <c r="C71" s="2">
        <f t="shared" si="12"/>
        <v>4.3692611882716008E+16</v>
      </c>
      <c r="D71" s="2">
        <f t="shared" si="13"/>
        <v>7.9227334104938208E+16</v>
      </c>
      <c r="E71" s="2">
        <f t="shared" si="14"/>
        <v>8.5498167438271536E+16</v>
      </c>
      <c r="F71" s="2">
        <f t="shared" si="15"/>
        <v>7.295650077160488E+16</v>
      </c>
      <c r="G71" s="2">
        <f t="shared" si="7"/>
        <v>4.1602334104938232E+16</v>
      </c>
      <c r="H71" s="2">
        <f t="shared" si="11"/>
        <v>-1.0262683256172837E+17</v>
      </c>
      <c r="I71" s="2"/>
    </row>
    <row r="72" spans="1:9" x14ac:dyDescent="0.35">
      <c r="A72" s="1">
        <v>43956</v>
      </c>
      <c r="B72" s="10">
        <v>3220000000</v>
      </c>
      <c r="C72" s="2">
        <f t="shared" si="12"/>
        <v>9.5498167438271536E+16</v>
      </c>
      <c r="D72" s="2">
        <f t="shared" si="13"/>
        <v>6.4595389660493776E+16</v>
      </c>
      <c r="E72" s="2">
        <f t="shared" si="14"/>
        <v>1.1713011188271598E+17</v>
      </c>
      <c r="F72" s="2">
        <f t="shared" si="15"/>
        <v>1.2640094521604931E+17</v>
      </c>
      <c r="G72" s="2">
        <f t="shared" ref="G72:G135" si="16">(B72-$B$147)*(B68-$B$147)</f>
        <v>1.0785927854938264E+17</v>
      </c>
      <c r="H72" s="2">
        <f t="shared" si="11"/>
        <v>-1.3627266589506171E+17</v>
      </c>
      <c r="I72" s="2"/>
    </row>
    <row r="73" spans="1:9" x14ac:dyDescent="0.35">
      <c r="A73" s="1">
        <v>43963</v>
      </c>
      <c r="B73" s="10">
        <v>3220000000</v>
      </c>
      <c r="C73" s="2">
        <f t="shared" si="12"/>
        <v>9.5498167438271536E+16</v>
      </c>
      <c r="D73" s="2">
        <f t="shared" si="13"/>
        <v>9.5498167438271536E+16</v>
      </c>
      <c r="E73" s="2">
        <f t="shared" si="14"/>
        <v>6.4595389660493776E+16</v>
      </c>
      <c r="F73" s="2">
        <f t="shared" si="15"/>
        <v>1.1713011188271598E+17</v>
      </c>
      <c r="G73" s="2">
        <f t="shared" si="16"/>
        <v>1.2640094521604931E+17</v>
      </c>
      <c r="H73" s="2">
        <f t="shared" si="11"/>
        <v>-1.3318238811728394E+17</v>
      </c>
      <c r="I73" s="2"/>
    </row>
    <row r="74" spans="1:9" x14ac:dyDescent="0.35">
      <c r="A74" s="1">
        <v>43970</v>
      </c>
      <c r="B74" s="10">
        <v>3180000000</v>
      </c>
      <c r="C74" s="2">
        <f t="shared" si="12"/>
        <v>1.2182038966049376E+17</v>
      </c>
      <c r="D74" s="2">
        <f t="shared" si="13"/>
        <v>1.0785927854938264E+17</v>
      </c>
      <c r="E74" s="2">
        <f t="shared" si="14"/>
        <v>1.0785927854938264E+17</v>
      </c>
      <c r="F74" s="2">
        <f t="shared" si="15"/>
        <v>7.295650077160488E+16</v>
      </c>
      <c r="G74" s="2">
        <f t="shared" si="16"/>
        <v>1.3229122299382709E+17</v>
      </c>
      <c r="H74" s="2">
        <f t="shared" si="11"/>
        <v>-1.7485322145061728E+17</v>
      </c>
      <c r="I74" s="2"/>
    </row>
    <row r="75" spans="1:9" x14ac:dyDescent="0.35">
      <c r="A75" s="1">
        <v>43977</v>
      </c>
      <c r="B75" s="10">
        <v>3150000000</v>
      </c>
      <c r="C75" s="2">
        <f t="shared" si="12"/>
        <v>1.4366205632716042E+17</v>
      </c>
      <c r="D75" s="2">
        <f t="shared" si="13"/>
        <v>1.3229122299382709E+17</v>
      </c>
      <c r="E75" s="2">
        <f t="shared" si="14"/>
        <v>1.1713011188271598E+17</v>
      </c>
      <c r="F75" s="2">
        <f t="shared" si="15"/>
        <v>1.1713011188271598E+17</v>
      </c>
      <c r="G75" s="2">
        <f t="shared" si="16"/>
        <v>7.9227334104938208E+16</v>
      </c>
      <c r="H75" s="2">
        <f t="shared" si="11"/>
        <v>-1.0649627700617285E+17</v>
      </c>
      <c r="I75" s="2"/>
    </row>
    <row r="76" spans="1:9" x14ac:dyDescent="0.35">
      <c r="A76" s="1">
        <v>43984</v>
      </c>
      <c r="B76" s="10">
        <v>3230000000</v>
      </c>
      <c r="C76" s="2">
        <f t="shared" si="12"/>
        <v>8.9417611882715984E+16</v>
      </c>
      <c r="D76" s="2">
        <f t="shared" si="13"/>
        <v>1.1333983410493819E+17</v>
      </c>
      <c r="E76" s="2">
        <f t="shared" si="14"/>
        <v>1.0436900077160486E+17</v>
      </c>
      <c r="F76" s="2">
        <f t="shared" si="15"/>
        <v>9.240788966049376E+16</v>
      </c>
      <c r="G76" s="2">
        <f t="shared" si="16"/>
        <v>9.240788966049376E+16</v>
      </c>
      <c r="H76" s="2">
        <f t="shared" si="11"/>
        <v>-9.29893325617284E+16</v>
      </c>
      <c r="I76" s="2"/>
    </row>
    <row r="77" spans="1:9" x14ac:dyDescent="0.35">
      <c r="A77" s="1">
        <v>43991</v>
      </c>
      <c r="B77" s="10">
        <v>3090000000</v>
      </c>
      <c r="C77" s="2">
        <f t="shared" si="12"/>
        <v>1.9274538966049373E+17</v>
      </c>
      <c r="D77" s="2">
        <f t="shared" si="13"/>
        <v>1.3128150077160486E+17</v>
      </c>
      <c r="E77" s="2">
        <f t="shared" si="14"/>
        <v>1.6640372299382707E+17</v>
      </c>
      <c r="F77" s="2">
        <f t="shared" si="15"/>
        <v>1.5323288966049373E+17</v>
      </c>
      <c r="G77" s="2">
        <f t="shared" si="16"/>
        <v>1.3567177854938264E+17</v>
      </c>
      <c r="H77" s="2">
        <f t="shared" si="11"/>
        <v>-9.262266589506176E+16</v>
      </c>
      <c r="I77" s="2"/>
    </row>
    <row r="78" spans="1:9" x14ac:dyDescent="0.35">
      <c r="A78" s="1">
        <v>43998</v>
      </c>
      <c r="B78" s="10">
        <v>3200000000</v>
      </c>
      <c r="C78" s="2">
        <f t="shared" si="12"/>
        <v>1.0825927854938264E+17</v>
      </c>
      <c r="D78" s="2">
        <f t="shared" si="13"/>
        <v>1.4445233410493818E+17</v>
      </c>
      <c r="E78" s="2">
        <f t="shared" si="14"/>
        <v>9.8388445216049312E+16</v>
      </c>
      <c r="F78" s="2">
        <f t="shared" si="15"/>
        <v>1.2471066743827154E+17</v>
      </c>
      <c r="G78" s="2">
        <f t="shared" si="16"/>
        <v>1.1483983410493819E+17</v>
      </c>
      <c r="H78" s="2">
        <f t="shared" si="11"/>
        <v>-9.2447665895061728E+16</v>
      </c>
      <c r="I78" s="2"/>
    </row>
    <row r="79" spans="1:9" x14ac:dyDescent="0.35">
      <c r="A79" s="1">
        <v>44005</v>
      </c>
      <c r="B79" s="10">
        <v>3180000000</v>
      </c>
      <c r="C79" s="2">
        <f t="shared" si="12"/>
        <v>1.2182038966049376E+17</v>
      </c>
      <c r="D79" s="2">
        <f t="shared" si="13"/>
        <v>1.1483983410493819E+17</v>
      </c>
      <c r="E79" s="2">
        <f t="shared" si="14"/>
        <v>1.5323288966049373E+17</v>
      </c>
      <c r="F79" s="2">
        <f t="shared" si="15"/>
        <v>1.0436900077160486E+17</v>
      </c>
      <c r="G79" s="2">
        <f t="shared" si="16"/>
        <v>1.3229122299382709E+17</v>
      </c>
      <c r="H79" s="2">
        <f t="shared" si="11"/>
        <v>-2.8261554783950644E+16</v>
      </c>
      <c r="I79" s="2"/>
    </row>
    <row r="80" spans="1:9" x14ac:dyDescent="0.35">
      <c r="A80" s="1">
        <v>44012</v>
      </c>
      <c r="B80" s="10">
        <v>3050000000</v>
      </c>
      <c r="C80" s="2">
        <f t="shared" si="12"/>
        <v>2.2946761188271594E+17</v>
      </c>
      <c r="D80" s="2">
        <f t="shared" si="13"/>
        <v>1.6719400077160486E+17</v>
      </c>
      <c r="E80" s="2">
        <f t="shared" si="14"/>
        <v>1.5761344521604931E+17</v>
      </c>
      <c r="F80" s="2">
        <f t="shared" si="15"/>
        <v>2.1030650077160483E+17</v>
      </c>
      <c r="G80" s="2">
        <f t="shared" si="16"/>
        <v>1.4324261188271597E+17</v>
      </c>
      <c r="H80" s="2">
        <f t="shared" si="11"/>
        <v>-5.315877700617288E+16</v>
      </c>
      <c r="I80" s="2"/>
    </row>
    <row r="81" spans="1:9" x14ac:dyDescent="0.35">
      <c r="A81" s="1">
        <v>44019</v>
      </c>
      <c r="B81" s="10">
        <v>3090000000</v>
      </c>
      <c r="C81" s="2">
        <f t="shared" si="12"/>
        <v>1.9274538966049373E+17</v>
      </c>
      <c r="D81" s="2">
        <f t="shared" si="13"/>
        <v>2.1030650077160483E+17</v>
      </c>
      <c r="E81" s="2">
        <f t="shared" si="14"/>
        <v>1.5323288966049373E+17</v>
      </c>
      <c r="F81" s="2">
        <f t="shared" si="15"/>
        <v>1.4445233410493818E+17</v>
      </c>
      <c r="G81" s="2">
        <f t="shared" si="16"/>
        <v>1.9274538966049373E+17</v>
      </c>
      <c r="H81" s="2">
        <f t="shared" si="11"/>
        <v>3.9085667438271552E+16</v>
      </c>
      <c r="I81" s="2"/>
    </row>
    <row r="82" spans="1:9" x14ac:dyDescent="0.35">
      <c r="A82" s="1">
        <v>44026</v>
      </c>
      <c r="B82" s="10">
        <v>3060000000</v>
      </c>
      <c r="C82" s="2">
        <f t="shared" si="12"/>
        <v>2.1998705632716038E+17</v>
      </c>
      <c r="D82" s="2">
        <f t="shared" si="13"/>
        <v>2.0591622299382707E+17</v>
      </c>
      <c r="E82" s="2">
        <f t="shared" si="14"/>
        <v>2.2467733410493818E+17</v>
      </c>
      <c r="F82" s="2">
        <f t="shared" si="15"/>
        <v>1.6370372299382707E+17</v>
      </c>
      <c r="G82" s="2">
        <f t="shared" si="16"/>
        <v>1.5432316743827152E+17</v>
      </c>
      <c r="H82" s="2">
        <f t="shared" si="11"/>
        <v>1.3614834104938218E+16</v>
      </c>
      <c r="I82" s="2"/>
    </row>
    <row r="83" spans="1:9" x14ac:dyDescent="0.35">
      <c r="A83" s="1">
        <v>44033</v>
      </c>
      <c r="B83" s="10">
        <v>3040000000</v>
      </c>
      <c r="C83" s="2">
        <f t="shared" si="12"/>
        <v>2.3914816743827149E+17</v>
      </c>
      <c r="D83" s="2">
        <f t="shared" si="13"/>
        <v>2.2936761188271594E+17</v>
      </c>
      <c r="E83" s="2">
        <f t="shared" si="14"/>
        <v>2.1469677854938262E+17</v>
      </c>
      <c r="F83" s="2">
        <f t="shared" si="15"/>
        <v>2.3425788966049373E+17</v>
      </c>
      <c r="G83" s="2">
        <f t="shared" si="16"/>
        <v>1.7068427854938262E+17</v>
      </c>
      <c r="H83" s="2">
        <f t="shared" si="11"/>
        <v>1.8046483410493818E+17</v>
      </c>
      <c r="I83" s="2"/>
    </row>
    <row r="84" spans="1:9" x14ac:dyDescent="0.35">
      <c r="A84" s="1">
        <v>44040</v>
      </c>
      <c r="B84" s="10">
        <v>2920000000</v>
      </c>
      <c r="C84" s="2">
        <f t="shared" si="12"/>
        <v>3.7091483410493811E+17</v>
      </c>
      <c r="D84" s="2">
        <f t="shared" si="13"/>
        <v>2.978315007716048E+17</v>
      </c>
      <c r="E84" s="2">
        <f t="shared" si="14"/>
        <v>2.8565094521604928E+17</v>
      </c>
      <c r="F84" s="2">
        <f t="shared" si="15"/>
        <v>2.6738011188271594E+17</v>
      </c>
      <c r="G84" s="2">
        <f t="shared" si="16"/>
        <v>2.9174122299382707E+17</v>
      </c>
      <c r="H84" s="2">
        <f t="shared" si="11"/>
        <v>5.170815007716048E+17</v>
      </c>
      <c r="I84" s="2"/>
    </row>
    <row r="85" spans="1:9" x14ac:dyDescent="0.35">
      <c r="A85" s="1">
        <v>44047</v>
      </c>
      <c r="B85" s="10">
        <v>2970000000</v>
      </c>
      <c r="C85" s="2">
        <f t="shared" si="12"/>
        <v>3.1251205632716038E+17</v>
      </c>
      <c r="D85" s="2">
        <f t="shared" si="13"/>
        <v>3.4046344521604928E+17</v>
      </c>
      <c r="E85" s="2">
        <f t="shared" si="14"/>
        <v>2.7338011188271594E+17</v>
      </c>
      <c r="F85" s="2">
        <f t="shared" si="15"/>
        <v>2.6219955632716038E+17</v>
      </c>
      <c r="G85" s="2">
        <f t="shared" si="16"/>
        <v>2.4542872299382704E+17</v>
      </c>
      <c r="H85" s="2">
        <f t="shared" ref="H85:H116" si="17">(B85-$B$147)*(B66-$B$147)</f>
        <v>2.1747733410493818E+17</v>
      </c>
      <c r="I85" s="2"/>
    </row>
    <row r="86" spans="1:9" x14ac:dyDescent="0.35">
      <c r="A86" s="1">
        <v>44054</v>
      </c>
      <c r="B86" s="10">
        <v>3030000000</v>
      </c>
      <c r="C86" s="2">
        <f t="shared" si="12"/>
        <v>2.4902872299382704E+17</v>
      </c>
      <c r="D86" s="2">
        <f t="shared" si="13"/>
        <v>2.7897038966049373E+17</v>
      </c>
      <c r="E86" s="2">
        <f t="shared" si="14"/>
        <v>3.0392177854938259E+17</v>
      </c>
      <c r="F86" s="2">
        <f t="shared" si="15"/>
        <v>2.4403844521604928E+17</v>
      </c>
      <c r="G86" s="2">
        <f t="shared" si="16"/>
        <v>2.3405788966049373E+17</v>
      </c>
      <c r="H86" s="2">
        <f t="shared" si="17"/>
        <v>9.932038966049376E+16</v>
      </c>
      <c r="I86" s="2"/>
    </row>
    <row r="87" spans="1:9" x14ac:dyDescent="0.35">
      <c r="A87" s="1">
        <v>44061</v>
      </c>
      <c r="B87" s="10">
        <v>3000000000</v>
      </c>
      <c r="C87" s="2">
        <f t="shared" si="12"/>
        <v>2.7987038966049373E+17</v>
      </c>
      <c r="D87" s="2">
        <f t="shared" si="13"/>
        <v>2.6399955632716038E+17</v>
      </c>
      <c r="E87" s="2">
        <f t="shared" si="14"/>
        <v>2.9574122299382707E+17</v>
      </c>
      <c r="F87" s="2">
        <f t="shared" si="15"/>
        <v>3.221926118827159E+17</v>
      </c>
      <c r="G87" s="2">
        <f t="shared" si="16"/>
        <v>2.5870927854938262E+17</v>
      </c>
      <c r="H87" s="2">
        <f t="shared" si="17"/>
        <v>1.8464538966049373E+17</v>
      </c>
      <c r="I87" s="2"/>
    </row>
    <row r="88" spans="1:9" x14ac:dyDescent="0.35">
      <c r="A88" s="1">
        <v>44068</v>
      </c>
      <c r="B88" s="10">
        <v>2860000000</v>
      </c>
      <c r="C88" s="2">
        <f t="shared" si="12"/>
        <v>4.4759816743827149E+17</v>
      </c>
      <c r="D88" s="2">
        <f t="shared" si="13"/>
        <v>3.5393427854938259E+17</v>
      </c>
      <c r="E88" s="2">
        <f t="shared" si="14"/>
        <v>3.3386344521604928E+17</v>
      </c>
      <c r="F88" s="2">
        <f t="shared" si="15"/>
        <v>3.740051118827159E+17</v>
      </c>
      <c r="G88" s="2">
        <f t="shared" si="16"/>
        <v>4.074565007716048E+17</v>
      </c>
      <c r="H88" s="2">
        <f t="shared" si="17"/>
        <v>2.7365094521604928E+17</v>
      </c>
      <c r="I88" s="2"/>
    </row>
    <row r="89" spans="1:9" x14ac:dyDescent="0.35">
      <c r="A89" s="1">
        <v>44075</v>
      </c>
      <c r="B89" s="10">
        <v>2900000000</v>
      </c>
      <c r="C89" s="2">
        <f t="shared" si="12"/>
        <v>3.9567594521604928E+17</v>
      </c>
      <c r="D89" s="2">
        <f t="shared" si="13"/>
        <v>4.2083705632716038E+17</v>
      </c>
      <c r="E89" s="2">
        <f t="shared" si="14"/>
        <v>3.3277316743827149E+17</v>
      </c>
      <c r="F89" s="2">
        <f t="shared" si="15"/>
        <v>3.1390233410493818E+17</v>
      </c>
      <c r="G89" s="2">
        <f t="shared" si="16"/>
        <v>3.516440007716048E+17</v>
      </c>
      <c r="H89" s="2">
        <f t="shared" si="17"/>
        <v>2.3841900077160483E+17</v>
      </c>
      <c r="I89" s="2"/>
    </row>
    <row r="90" spans="1:9" x14ac:dyDescent="0.35">
      <c r="A90" s="1">
        <v>44082</v>
      </c>
      <c r="B90" s="10">
        <v>2890000000</v>
      </c>
      <c r="C90" s="2">
        <f t="shared" si="12"/>
        <v>4.083565007716048E+17</v>
      </c>
      <c r="D90" s="2">
        <f t="shared" si="13"/>
        <v>4.0196622299382701E+17</v>
      </c>
      <c r="E90" s="2">
        <f t="shared" si="14"/>
        <v>4.2752733410493811E+17</v>
      </c>
      <c r="F90" s="2">
        <f t="shared" si="15"/>
        <v>3.3806344521604928E+17</v>
      </c>
      <c r="G90" s="2">
        <f t="shared" si="16"/>
        <v>3.188926118827159E+17</v>
      </c>
      <c r="H90" s="2">
        <f t="shared" si="17"/>
        <v>1.335745563271604E+17</v>
      </c>
      <c r="I90" s="2"/>
    </row>
    <row r="91" spans="1:9" x14ac:dyDescent="0.35">
      <c r="A91" s="1">
        <v>44089</v>
      </c>
      <c r="B91" s="10">
        <v>2810000000</v>
      </c>
      <c r="C91" s="2">
        <f t="shared" si="12"/>
        <v>5.1700094521604922E+17</v>
      </c>
      <c r="D91" s="2">
        <f t="shared" si="13"/>
        <v>4.5947872299382701E+17</v>
      </c>
      <c r="E91" s="2">
        <f t="shared" si="14"/>
        <v>4.5228844521604922E+17</v>
      </c>
      <c r="F91" s="2">
        <f t="shared" si="15"/>
        <v>4.8104955632716032E+17</v>
      </c>
      <c r="G91" s="2">
        <f t="shared" si="16"/>
        <v>3.8038566743827149E+17</v>
      </c>
      <c r="H91" s="2">
        <f t="shared" si="17"/>
        <v>2.2219955632716038E+17</v>
      </c>
      <c r="I91" s="2"/>
    </row>
    <row r="92" spans="1:9" x14ac:dyDescent="0.35">
      <c r="A92" s="1">
        <v>44096</v>
      </c>
      <c r="B92" s="10">
        <v>2660000000</v>
      </c>
      <c r="C92" s="2">
        <f t="shared" si="12"/>
        <v>7.5520927854938253E+17</v>
      </c>
      <c r="D92" s="2">
        <f t="shared" si="13"/>
        <v>6.248551118827159E+17</v>
      </c>
      <c r="E92" s="2">
        <f t="shared" si="14"/>
        <v>5.553328896604937E+17</v>
      </c>
      <c r="F92" s="2">
        <f t="shared" si="15"/>
        <v>5.466426118827159E+17</v>
      </c>
      <c r="G92" s="2">
        <f t="shared" si="16"/>
        <v>5.8140372299382694E+17</v>
      </c>
      <c r="H92" s="2">
        <f t="shared" si="17"/>
        <v>2.6855372299382704E+17</v>
      </c>
      <c r="I92" s="2"/>
    </row>
    <row r="93" spans="1:9" x14ac:dyDescent="0.35">
      <c r="A93" s="1">
        <v>44103</v>
      </c>
      <c r="B93" s="10">
        <v>2650000000</v>
      </c>
      <c r="C93" s="2">
        <f t="shared" si="12"/>
        <v>7.7268983410493811E+17</v>
      </c>
      <c r="D93" s="2">
        <f t="shared" si="13"/>
        <v>7.6389955632716032E+17</v>
      </c>
      <c r="E93" s="2">
        <f t="shared" si="14"/>
        <v>6.320453896604937E+17</v>
      </c>
      <c r="F93" s="2">
        <f t="shared" si="15"/>
        <v>5.6172316743827142E+17</v>
      </c>
      <c r="G93" s="2">
        <f t="shared" si="16"/>
        <v>5.529328896604937E+17</v>
      </c>
      <c r="H93" s="2">
        <f t="shared" si="17"/>
        <v>3.068051118827159E+17</v>
      </c>
      <c r="I93" s="2"/>
    </row>
    <row r="94" spans="1:9" x14ac:dyDescent="0.35">
      <c r="A94" s="1">
        <v>44110</v>
      </c>
      <c r="B94" s="10">
        <v>2730000000</v>
      </c>
      <c r="C94" s="2">
        <f t="shared" si="12"/>
        <v>6.384453896604937E+17</v>
      </c>
      <c r="D94" s="2">
        <f t="shared" si="13"/>
        <v>7.023676118827159E+17</v>
      </c>
      <c r="E94" s="2">
        <f t="shared" si="14"/>
        <v>6.9437733410493811E+17</v>
      </c>
      <c r="F94" s="2">
        <f t="shared" si="15"/>
        <v>5.7452316743827142E+17</v>
      </c>
      <c r="G94" s="2">
        <f t="shared" si="16"/>
        <v>5.1060094521604922E+17</v>
      </c>
      <c r="H94" s="2">
        <f t="shared" si="17"/>
        <v>3.0285372299382701E+17</v>
      </c>
      <c r="I94" s="2"/>
    </row>
    <row r="95" spans="1:9" x14ac:dyDescent="0.35">
      <c r="A95" s="1">
        <v>44117</v>
      </c>
      <c r="B95" s="10">
        <v>2710000000</v>
      </c>
      <c r="C95" s="2">
        <f t="shared" si="12"/>
        <v>6.7080650077160474E+17</v>
      </c>
      <c r="D95" s="2">
        <f t="shared" si="13"/>
        <v>6.5442594521604915E+17</v>
      </c>
      <c r="E95" s="2">
        <f t="shared" si="14"/>
        <v>7.1994816743827149E+17</v>
      </c>
      <c r="F95" s="2">
        <f t="shared" si="15"/>
        <v>7.117578896604937E+17</v>
      </c>
      <c r="G95" s="2">
        <f t="shared" si="16"/>
        <v>5.8890372299382694E+17</v>
      </c>
      <c r="H95" s="2">
        <f t="shared" si="17"/>
        <v>2.4491205632716038E+17</v>
      </c>
      <c r="I95" s="2"/>
    </row>
    <row r="96" spans="1:9" x14ac:dyDescent="0.35">
      <c r="A96" s="1">
        <v>44124</v>
      </c>
      <c r="B96" s="10">
        <v>2650000000</v>
      </c>
      <c r="C96" s="2">
        <f t="shared" si="12"/>
        <v>7.7268983410493811E+17</v>
      </c>
      <c r="D96" s="2">
        <f t="shared" si="13"/>
        <v>7.1994816743827149E+17</v>
      </c>
      <c r="E96" s="2">
        <f t="shared" si="14"/>
        <v>7.023676118827159E+17</v>
      </c>
      <c r="F96" s="2">
        <f t="shared" si="15"/>
        <v>7.7268983410493811E+17</v>
      </c>
      <c r="G96" s="2">
        <f t="shared" si="16"/>
        <v>7.6389955632716032E+17</v>
      </c>
      <c r="H96" s="2">
        <f t="shared" si="17"/>
        <v>3.859176118827159E+17</v>
      </c>
      <c r="I96" s="2"/>
    </row>
    <row r="97" spans="1:9" x14ac:dyDescent="0.35">
      <c r="A97" s="1">
        <v>44131</v>
      </c>
      <c r="B97" s="10">
        <v>2560000000</v>
      </c>
      <c r="C97" s="2">
        <f t="shared" si="12"/>
        <v>9.3901483410493811E+17</v>
      </c>
      <c r="D97" s="2">
        <f t="shared" si="13"/>
        <v>8.5180233410493811E+17</v>
      </c>
      <c r="E97" s="2">
        <f t="shared" si="14"/>
        <v>7.9366066743827136E+17</v>
      </c>
      <c r="F97" s="2">
        <f t="shared" si="15"/>
        <v>7.742801118827159E+17</v>
      </c>
      <c r="G97" s="2">
        <f t="shared" si="16"/>
        <v>8.5180233410493811E+17</v>
      </c>
      <c r="H97" s="2">
        <f t="shared" si="17"/>
        <v>3.1883705632716038E+17</v>
      </c>
      <c r="I97" s="2"/>
    </row>
    <row r="98" spans="1:9" x14ac:dyDescent="0.35">
      <c r="A98" s="1">
        <v>44138</v>
      </c>
      <c r="B98" s="10">
        <v>2880000000</v>
      </c>
      <c r="C98" s="2">
        <f t="shared" ref="C98:C129" si="18">(B98-$B$147)*(B98-$B$147)</f>
        <v>4.2123705632716038E+17</v>
      </c>
      <c r="D98" s="2">
        <f t="shared" si="13"/>
        <v>6.2892594521604915E+17</v>
      </c>
      <c r="E98" s="2">
        <f t="shared" si="14"/>
        <v>5.7051344521604922E+17</v>
      </c>
      <c r="F98" s="2">
        <f t="shared" si="15"/>
        <v>5.3157177854938259E+17</v>
      </c>
      <c r="G98" s="2">
        <f t="shared" si="16"/>
        <v>5.1859122299382701E+17</v>
      </c>
      <c r="H98" s="2">
        <f t="shared" si="17"/>
        <v>2.2652872299382704E+17</v>
      </c>
      <c r="I98" s="2"/>
    </row>
    <row r="99" spans="1:9" x14ac:dyDescent="0.35">
      <c r="A99" s="1">
        <v>44145</v>
      </c>
      <c r="B99" s="10">
        <v>3070000000</v>
      </c>
      <c r="C99" s="2">
        <f t="shared" si="18"/>
        <v>2.1070650077160483E+17</v>
      </c>
      <c r="D99" s="2">
        <f t="shared" ref="D99:D130" si="19">(B98-$B$147)*(B99-$B$147)</f>
        <v>2.9792177854938259E+17</v>
      </c>
      <c r="E99" s="2">
        <f t="shared" si="14"/>
        <v>4.4481066743827142E+17</v>
      </c>
      <c r="F99" s="2">
        <f t="shared" si="15"/>
        <v>4.0349816743827149E+17</v>
      </c>
      <c r="G99" s="2">
        <f t="shared" si="16"/>
        <v>3.759565007716048E+17</v>
      </c>
      <c r="H99" s="2">
        <f t="shared" si="17"/>
        <v>2.1988705632716038E+17</v>
      </c>
      <c r="I99" s="2"/>
    </row>
    <row r="100" spans="1:9" x14ac:dyDescent="0.35">
      <c r="A100" s="1">
        <v>44152</v>
      </c>
      <c r="B100" s="10">
        <v>3320000000</v>
      </c>
      <c r="C100" s="2">
        <f t="shared" si="18"/>
        <v>4.3692611882716008E+16</v>
      </c>
      <c r="D100" s="2">
        <f t="shared" si="19"/>
        <v>9.5949556327160416E+16</v>
      </c>
      <c r="E100" s="2">
        <f t="shared" si="14"/>
        <v>1.3566483410493818E+17</v>
      </c>
      <c r="F100" s="2">
        <f t="shared" si="15"/>
        <v>2.0255372299382704E+17</v>
      </c>
      <c r="G100" s="2">
        <f t="shared" si="16"/>
        <v>1.8374122299382704E+17</v>
      </c>
      <c r="H100" s="2">
        <f t="shared" si="17"/>
        <v>9.1769000771604864E+16</v>
      </c>
      <c r="I100" s="2"/>
    </row>
    <row r="101" spans="1:9" x14ac:dyDescent="0.35">
      <c r="A101" s="1">
        <v>44159</v>
      </c>
      <c r="B101" s="10">
        <v>3230000000</v>
      </c>
      <c r="C101" s="2">
        <f t="shared" si="18"/>
        <v>8.9417611882715984E+16</v>
      </c>
      <c r="D101" s="2">
        <f t="shared" si="19"/>
        <v>6.2505111882715992E+16</v>
      </c>
      <c r="E101" s="2">
        <f t="shared" si="14"/>
        <v>1.3726205632716042E+17</v>
      </c>
      <c r="F101" s="2">
        <f t="shared" si="15"/>
        <v>1.9407733410493818E+17</v>
      </c>
      <c r="G101" s="2">
        <f t="shared" si="16"/>
        <v>2.8976622299382701E+17</v>
      </c>
      <c r="H101" s="2">
        <f t="shared" si="17"/>
        <v>1.4025233410493819E+17</v>
      </c>
      <c r="I101" s="2"/>
    </row>
    <row r="102" spans="1:9" x14ac:dyDescent="0.35">
      <c r="A102" s="1">
        <v>44166</v>
      </c>
      <c r="B102" s="10">
        <v>3330000000</v>
      </c>
      <c r="C102" s="2">
        <f t="shared" si="18"/>
        <v>3.9612056327160448E+16</v>
      </c>
      <c r="D102" s="2">
        <f t="shared" si="19"/>
        <v>5.9514834104938216E+16</v>
      </c>
      <c r="E102" s="2">
        <f t="shared" si="14"/>
        <v>4.1602334104938232E+16</v>
      </c>
      <c r="F102" s="2">
        <f t="shared" si="15"/>
        <v>9.135927854938264E+16</v>
      </c>
      <c r="G102" s="2">
        <f t="shared" si="16"/>
        <v>1.291745563271604E+17</v>
      </c>
      <c r="H102" s="2">
        <f t="shared" si="17"/>
        <v>9.7330111882715984E+16</v>
      </c>
      <c r="I102" s="2"/>
    </row>
    <row r="103" spans="1:9" x14ac:dyDescent="0.35">
      <c r="A103" s="1">
        <v>44173</v>
      </c>
      <c r="B103" s="10">
        <v>3320000000</v>
      </c>
      <c r="C103" s="2">
        <f t="shared" si="18"/>
        <v>4.3692611882716008E+16</v>
      </c>
      <c r="D103" s="2">
        <f t="shared" si="19"/>
        <v>4.1602334104938232E+16</v>
      </c>
      <c r="E103" s="2">
        <f t="shared" si="14"/>
        <v>6.2505111882715992E+16</v>
      </c>
      <c r="F103" s="2">
        <f t="shared" si="15"/>
        <v>4.3692611882716008E+16</v>
      </c>
      <c r="G103" s="2">
        <f t="shared" si="16"/>
        <v>9.5949556327160416E+16</v>
      </c>
      <c r="H103" s="2">
        <f t="shared" si="17"/>
        <v>1.2730372299382707E+17</v>
      </c>
      <c r="I103" s="2"/>
    </row>
    <row r="104" spans="1:9" x14ac:dyDescent="0.35">
      <c r="A104" s="1">
        <v>44180</v>
      </c>
      <c r="B104" s="10">
        <v>3520000000</v>
      </c>
      <c r="C104" s="2">
        <f t="shared" si="18"/>
        <v>81500771604936.359</v>
      </c>
      <c r="D104" s="2">
        <f t="shared" si="19"/>
        <v>1887056327160470.8</v>
      </c>
      <c r="E104" s="2">
        <f t="shared" si="14"/>
        <v>1796778549382694</v>
      </c>
      <c r="F104" s="2">
        <f t="shared" si="15"/>
        <v>2699556327160461</v>
      </c>
      <c r="G104" s="2">
        <f t="shared" si="16"/>
        <v>1887056327160470.8</v>
      </c>
      <c r="H104" s="2">
        <f t="shared" si="17"/>
        <v>5046778549382656</v>
      </c>
      <c r="I104" s="2"/>
    </row>
    <row r="105" spans="1:9" x14ac:dyDescent="0.35">
      <c r="A105" s="1">
        <v>44187</v>
      </c>
      <c r="B105" s="10">
        <v>3430000000</v>
      </c>
      <c r="C105" s="2">
        <f t="shared" si="18"/>
        <v>9806500771604918</v>
      </c>
      <c r="D105" s="2">
        <f t="shared" si="19"/>
        <v>894000771604926.88</v>
      </c>
      <c r="E105" s="2">
        <f t="shared" si="14"/>
        <v>2.069955632716046E+16</v>
      </c>
      <c r="F105" s="2">
        <f t="shared" si="15"/>
        <v>1.9709278549382684E+16</v>
      </c>
      <c r="G105" s="2">
        <f t="shared" si="16"/>
        <v>2.9612056327160452E+16</v>
      </c>
      <c r="H105" s="2">
        <f t="shared" si="17"/>
        <v>4.9417611882715984E+16</v>
      </c>
      <c r="I105" s="2"/>
    </row>
    <row r="106" spans="1:9" x14ac:dyDescent="0.35">
      <c r="A106" s="1">
        <v>44194</v>
      </c>
      <c r="B106" s="10">
        <v>3490000000</v>
      </c>
      <c r="C106" s="2">
        <f t="shared" si="18"/>
        <v>1523167438271596.8</v>
      </c>
      <c r="D106" s="2">
        <f t="shared" si="19"/>
        <v>3864834104938257</v>
      </c>
      <c r="E106" s="2">
        <f t="shared" si="14"/>
        <v>352334104938266.5</v>
      </c>
      <c r="F106" s="2">
        <f t="shared" si="15"/>
        <v>8157889660493801</v>
      </c>
      <c r="G106" s="2">
        <f t="shared" si="16"/>
        <v>7767611882716024</v>
      </c>
      <c r="H106" s="2">
        <f t="shared" si="17"/>
        <v>2.0646778549382656E+16</v>
      </c>
      <c r="I106" s="2"/>
    </row>
    <row r="107" spans="1:9" x14ac:dyDescent="0.35">
      <c r="A107" s="1">
        <v>44201</v>
      </c>
      <c r="B107" s="10">
        <v>3600000000</v>
      </c>
      <c r="C107" s="2">
        <f t="shared" si="18"/>
        <v>5037056327160509</v>
      </c>
      <c r="D107" s="2">
        <f t="shared" si="19"/>
        <v>-2769888117283947</v>
      </c>
      <c r="E107" s="2">
        <f t="shared" si="14"/>
        <v>-7028221450617287</v>
      </c>
      <c r="F107" s="2">
        <f t="shared" si="15"/>
        <v>-640721450617277.38</v>
      </c>
      <c r="G107" s="2">
        <f t="shared" si="16"/>
        <v>-1.4835165895061744E+16</v>
      </c>
      <c r="H107" s="2">
        <f t="shared" si="17"/>
        <v>-4.7482388117284016E+16</v>
      </c>
      <c r="I107" s="2"/>
    </row>
    <row r="108" spans="1:9" x14ac:dyDescent="0.35">
      <c r="A108" s="1">
        <v>44208</v>
      </c>
      <c r="B108" s="10">
        <v>3450000000</v>
      </c>
      <c r="C108" s="2">
        <f t="shared" si="18"/>
        <v>6245389660493810</v>
      </c>
      <c r="D108" s="2">
        <f t="shared" si="19"/>
        <v>-5608777006172840</v>
      </c>
      <c r="E108" s="2">
        <f t="shared" si="14"/>
        <v>3084278549382703.5</v>
      </c>
      <c r="F108" s="2">
        <f t="shared" si="15"/>
        <v>7825945216049364</v>
      </c>
      <c r="G108" s="2">
        <f t="shared" si="16"/>
        <v>713445216049373.38</v>
      </c>
      <c r="H108" s="2">
        <f t="shared" si="17"/>
        <v>4.9710667438271528E+16</v>
      </c>
      <c r="I108" s="2"/>
    </row>
    <row r="109" spans="1:9" x14ac:dyDescent="0.35">
      <c r="A109" s="1">
        <v>44215</v>
      </c>
      <c r="B109" s="10">
        <v>3370000000</v>
      </c>
      <c r="C109" s="2">
        <f t="shared" si="18"/>
        <v>2.5289834104938236E+16</v>
      </c>
      <c r="D109" s="2">
        <f t="shared" si="19"/>
        <v>1.2567611882716024E+16</v>
      </c>
      <c r="E109" s="2">
        <f t="shared" si="14"/>
        <v>-1.1286554783950626E+16</v>
      </c>
      <c r="F109" s="2">
        <f t="shared" si="15"/>
        <v>6206500771604917</v>
      </c>
      <c r="G109" s="2">
        <f t="shared" si="16"/>
        <v>1.5748167438271578E+16</v>
      </c>
      <c r="H109" s="2">
        <f t="shared" si="17"/>
        <v>1.0162316743827152E+17</v>
      </c>
      <c r="I109" s="2"/>
    </row>
    <row r="110" spans="1:9" x14ac:dyDescent="0.35">
      <c r="A110" s="1">
        <v>44222</v>
      </c>
      <c r="B110" s="10">
        <v>3230000000</v>
      </c>
      <c r="C110" s="2">
        <f t="shared" si="18"/>
        <v>8.9417611882715984E+16</v>
      </c>
      <c r="D110" s="2">
        <f t="shared" si="19"/>
        <v>4.7553722993827112E+16</v>
      </c>
      <c r="E110" s="2">
        <f t="shared" si="14"/>
        <v>2.36315007716049E+16</v>
      </c>
      <c r="F110" s="2">
        <f t="shared" si="15"/>
        <v>-2.1222665895061752E+16</v>
      </c>
      <c r="G110" s="2">
        <f t="shared" si="16"/>
        <v>1.1670389660493792E+16</v>
      </c>
      <c r="H110" s="2">
        <f t="shared" si="17"/>
        <v>2.1500927854938262E+17</v>
      </c>
      <c r="I110" s="2"/>
    </row>
    <row r="111" spans="1:9" x14ac:dyDescent="0.35">
      <c r="A111" s="1">
        <v>44229</v>
      </c>
      <c r="B111" s="10">
        <v>3280000000</v>
      </c>
      <c r="C111" s="2">
        <f t="shared" si="18"/>
        <v>6.2014834104938216E+16</v>
      </c>
      <c r="D111" s="2">
        <f t="shared" si="19"/>
        <v>7.4466222993827104E+16</v>
      </c>
      <c r="E111" s="2">
        <f t="shared" si="14"/>
        <v>3.9602334104938232E+16</v>
      </c>
      <c r="F111" s="2">
        <f t="shared" si="15"/>
        <v>1.9680111882716016E+16</v>
      </c>
      <c r="G111" s="2">
        <f t="shared" si="16"/>
        <v>-1.7674054783950636E+16</v>
      </c>
      <c r="H111" s="2">
        <f t="shared" si="17"/>
        <v>2.1641205632716038E+17</v>
      </c>
      <c r="I111" s="2"/>
    </row>
    <row r="112" spans="1:9" x14ac:dyDescent="0.35">
      <c r="A112" s="1">
        <v>44236</v>
      </c>
      <c r="B112" s="10">
        <v>3220000000</v>
      </c>
      <c r="C112" s="2">
        <f t="shared" si="18"/>
        <v>9.5498167438271536E+16</v>
      </c>
      <c r="D112" s="2">
        <f t="shared" si="19"/>
        <v>7.695650077160488E+16</v>
      </c>
      <c r="E112" s="2">
        <f t="shared" si="14"/>
        <v>9.240788966049376E+16</v>
      </c>
      <c r="F112" s="2">
        <f t="shared" si="15"/>
        <v>4.9144000771604888E+16</v>
      </c>
      <c r="G112" s="2">
        <f t="shared" si="16"/>
        <v>2.4421778549382676E+16</v>
      </c>
      <c r="H112" s="2">
        <f t="shared" si="17"/>
        <v>2.716440007716048E+17</v>
      </c>
      <c r="I112" s="2"/>
    </row>
    <row r="113" spans="1:9" x14ac:dyDescent="0.35">
      <c r="A113" s="1">
        <v>44243</v>
      </c>
      <c r="B113" s="10">
        <v>3170000000</v>
      </c>
      <c r="C113" s="2">
        <f t="shared" si="18"/>
        <v>1.2890094521604931E+17</v>
      </c>
      <c r="D113" s="2">
        <f t="shared" si="19"/>
        <v>1.1094955632716042E+17</v>
      </c>
      <c r="E113" s="2">
        <f t="shared" si="14"/>
        <v>8.940788966049376E+16</v>
      </c>
      <c r="F113" s="2">
        <f t="shared" si="15"/>
        <v>1.0735927854938264E+17</v>
      </c>
      <c r="G113" s="2">
        <f t="shared" si="16"/>
        <v>5.7095389660493776E+16</v>
      </c>
      <c r="H113" s="2">
        <f t="shared" si="17"/>
        <v>2.8687316743827149E+17</v>
      </c>
      <c r="I113" s="2"/>
    </row>
    <row r="114" spans="1:9" x14ac:dyDescent="0.35">
      <c r="A114" s="1">
        <v>44250</v>
      </c>
      <c r="B114" s="10">
        <v>3490000000</v>
      </c>
      <c r="C114" s="2">
        <f t="shared" si="18"/>
        <v>1523167438271596.8</v>
      </c>
      <c r="D114" s="2">
        <f t="shared" si="19"/>
        <v>1.4012056327160452E+16</v>
      </c>
      <c r="E114" s="2">
        <f t="shared" si="14"/>
        <v>1.2060667438271568E+16</v>
      </c>
      <c r="F114" s="2">
        <f t="shared" si="15"/>
        <v>9719000771604908</v>
      </c>
      <c r="G114" s="2">
        <f t="shared" si="16"/>
        <v>1.1670389660493792E+16</v>
      </c>
      <c r="H114" s="2">
        <f t="shared" si="17"/>
        <v>3.196483410493818E+16</v>
      </c>
      <c r="I114" s="2"/>
    </row>
    <row r="115" spans="1:9" x14ac:dyDescent="0.35">
      <c r="A115" s="1">
        <v>44257</v>
      </c>
      <c r="B115" s="10">
        <v>3340000000</v>
      </c>
      <c r="C115" s="2">
        <f t="shared" si="18"/>
        <v>3.57315007716049E+16</v>
      </c>
      <c r="D115" s="2">
        <f t="shared" si="19"/>
        <v>7377334104938247</v>
      </c>
      <c r="E115" s="2">
        <f t="shared" si="14"/>
        <v>6.7866222993827104E+16</v>
      </c>
      <c r="F115" s="2">
        <f t="shared" si="15"/>
        <v>5.8414834104938216E+16</v>
      </c>
      <c r="G115" s="2">
        <f t="shared" si="16"/>
        <v>4.707316743827156E+16</v>
      </c>
      <c r="H115" s="2">
        <f t="shared" si="17"/>
        <v>1.6616066743827149E+17</v>
      </c>
      <c r="I115" s="2"/>
    </row>
    <row r="116" spans="1:9" x14ac:dyDescent="0.35">
      <c r="A116" s="1">
        <v>44264</v>
      </c>
      <c r="B116" s="10">
        <v>3380000000</v>
      </c>
      <c r="C116" s="2">
        <f t="shared" si="18"/>
        <v>2.2209278549382684E+16</v>
      </c>
      <c r="D116" s="2">
        <f t="shared" si="19"/>
        <v>2.8170389660493792E+16</v>
      </c>
      <c r="E116" s="2">
        <f t="shared" si="14"/>
        <v>5816222993827141</v>
      </c>
      <c r="F116" s="2">
        <f t="shared" si="15"/>
        <v>5.3505111882715992E+16</v>
      </c>
      <c r="G116" s="2">
        <f t="shared" si="16"/>
        <v>4.6053722993827112E+16</v>
      </c>
      <c r="H116" s="2">
        <f t="shared" si="17"/>
        <v>1.4441205632716038E+17</v>
      </c>
      <c r="I116" s="2"/>
    </row>
    <row r="117" spans="1:9" x14ac:dyDescent="0.35">
      <c r="A117" s="1">
        <v>44271</v>
      </c>
      <c r="B117" s="10">
        <v>3380000000</v>
      </c>
      <c r="C117" s="2">
        <f t="shared" si="18"/>
        <v>2.2209278549382684E+16</v>
      </c>
      <c r="D117" s="2">
        <f t="shared" si="19"/>
        <v>2.2209278549382684E+16</v>
      </c>
      <c r="E117" s="2">
        <f t="shared" si="14"/>
        <v>2.8170389660493792E+16</v>
      </c>
      <c r="F117" s="2">
        <f t="shared" si="15"/>
        <v>5816222993827141</v>
      </c>
      <c r="G117" s="2">
        <f t="shared" si="16"/>
        <v>5.3505111882715992E+16</v>
      </c>
      <c r="H117" s="2">
        <f t="shared" ref="H117:H145" si="20">(B117-$B$147)*(B98-$B$147)</f>
        <v>9.672316743827152E+16</v>
      </c>
      <c r="I117" s="2"/>
    </row>
    <row r="118" spans="1:9" x14ac:dyDescent="0.35">
      <c r="A118" s="1">
        <v>44278</v>
      </c>
      <c r="B118" s="10">
        <v>3410000000</v>
      </c>
      <c r="C118" s="2">
        <f t="shared" si="18"/>
        <v>1.4167611882716024E+16</v>
      </c>
      <c r="D118" s="2">
        <f t="shared" si="19"/>
        <v>1.7738445216049354E+16</v>
      </c>
      <c r="E118" s="2">
        <f t="shared" si="14"/>
        <v>1.7738445216049354E+16</v>
      </c>
      <c r="F118" s="2">
        <f t="shared" si="15"/>
        <v>2.249955632716046E+16</v>
      </c>
      <c r="G118" s="2">
        <f t="shared" si="16"/>
        <v>4645389660493810</v>
      </c>
      <c r="H118" s="2">
        <f t="shared" si="20"/>
        <v>5.4637056327160432E+16</v>
      </c>
      <c r="I118" s="2"/>
    </row>
    <row r="119" spans="1:9" x14ac:dyDescent="0.35">
      <c r="A119" s="1">
        <v>44285</v>
      </c>
      <c r="B119" s="10">
        <v>3380000000</v>
      </c>
      <c r="C119" s="2">
        <f t="shared" si="18"/>
        <v>2.2209278549382684E+16</v>
      </c>
      <c r="D119" s="2">
        <f t="shared" si="19"/>
        <v>1.7738445216049354E+16</v>
      </c>
      <c r="E119" s="2">
        <f t="shared" si="14"/>
        <v>2.2209278549382684E+16</v>
      </c>
      <c r="F119" s="2">
        <f t="shared" si="15"/>
        <v>2.2209278549382684E+16</v>
      </c>
      <c r="G119" s="2">
        <f t="shared" si="16"/>
        <v>2.8170389660493792E+16</v>
      </c>
      <c r="H119" s="2">
        <f t="shared" si="20"/>
        <v>3.1150945216049344E+16</v>
      </c>
      <c r="I119" s="2"/>
    </row>
    <row r="120" spans="1:9" x14ac:dyDescent="0.35">
      <c r="A120" s="1">
        <v>44292</v>
      </c>
      <c r="B120" s="10">
        <v>3310000000</v>
      </c>
      <c r="C120" s="2">
        <f t="shared" si="18"/>
        <v>4.797316743827156E+16</v>
      </c>
      <c r="D120" s="2">
        <f t="shared" si="19"/>
        <v>3.264122299382712E+16</v>
      </c>
      <c r="E120" s="2">
        <f t="shared" si="14"/>
        <v>2.6070389660493792E+16</v>
      </c>
      <c r="F120" s="2">
        <f t="shared" si="15"/>
        <v>3.264122299382712E+16</v>
      </c>
      <c r="G120" s="2">
        <f t="shared" si="16"/>
        <v>3.264122299382712E+16</v>
      </c>
      <c r="H120" s="2">
        <f t="shared" si="20"/>
        <v>6.5495389660493776E+16</v>
      </c>
      <c r="I120" s="2"/>
    </row>
    <row r="121" spans="1:9" x14ac:dyDescent="0.35">
      <c r="A121" s="1">
        <v>44299</v>
      </c>
      <c r="B121" s="10">
        <v>3340000000</v>
      </c>
      <c r="C121" s="2">
        <f t="shared" si="18"/>
        <v>3.57315007716049E+16</v>
      </c>
      <c r="D121" s="2">
        <f t="shared" si="19"/>
        <v>4.1402334104938232E+16</v>
      </c>
      <c r="E121" s="2">
        <f t="shared" si="14"/>
        <v>2.8170389660493792E+16</v>
      </c>
      <c r="F121" s="2">
        <f t="shared" si="15"/>
        <v>2.249955632716046E+16</v>
      </c>
      <c r="G121" s="2">
        <f t="shared" si="16"/>
        <v>2.8170389660493792E+16</v>
      </c>
      <c r="H121" s="2">
        <f t="shared" si="20"/>
        <v>3.7621778549382672E+16</v>
      </c>
      <c r="I121" s="2"/>
    </row>
    <row r="122" spans="1:9" x14ac:dyDescent="0.35">
      <c r="A122" s="1">
        <v>44306</v>
      </c>
      <c r="B122" s="10">
        <v>3250000000</v>
      </c>
      <c r="C122" s="2">
        <f t="shared" si="18"/>
        <v>7.785650077160488E+16</v>
      </c>
      <c r="D122" s="2">
        <f t="shared" si="19"/>
        <v>5.2744000771604888E+16</v>
      </c>
      <c r="E122" s="2">
        <f t="shared" si="14"/>
        <v>6.1114834104938216E+16</v>
      </c>
      <c r="F122" s="2">
        <f t="shared" si="15"/>
        <v>4.1582889660493784E+16</v>
      </c>
      <c r="G122" s="2">
        <f t="shared" si="16"/>
        <v>3.3212056327160452E+16</v>
      </c>
      <c r="H122" s="2">
        <f t="shared" si="20"/>
        <v>5.832455632716044E+16</v>
      </c>
      <c r="I122" s="2"/>
    </row>
    <row r="123" spans="1:9" x14ac:dyDescent="0.35">
      <c r="A123" s="1">
        <v>44313</v>
      </c>
      <c r="B123" s="10">
        <v>3170000000</v>
      </c>
      <c r="C123" s="2">
        <f t="shared" si="18"/>
        <v>1.2890094521604931E+17</v>
      </c>
      <c r="D123" s="2">
        <f t="shared" si="19"/>
        <v>1.0017872299382709E+17</v>
      </c>
      <c r="E123" s="2">
        <f t="shared" si="14"/>
        <v>6.7866222993827104E+16</v>
      </c>
      <c r="F123" s="2">
        <f t="shared" si="15"/>
        <v>7.8637056327160432E+16</v>
      </c>
      <c r="G123" s="2">
        <f t="shared" si="16"/>
        <v>5.3505111882715992E+16</v>
      </c>
      <c r="H123" s="2">
        <f t="shared" si="20"/>
        <v>3241222993827121.5</v>
      </c>
      <c r="I123" s="2"/>
    </row>
    <row r="124" spans="1:9" x14ac:dyDescent="0.35">
      <c r="A124" s="1">
        <v>44320</v>
      </c>
      <c r="B124" s="10">
        <v>3170000000</v>
      </c>
      <c r="C124" s="2">
        <f t="shared" si="18"/>
        <v>1.2890094521604931E+17</v>
      </c>
      <c r="D124" s="2">
        <f t="shared" si="19"/>
        <v>1.2890094521604931E+17</v>
      </c>
      <c r="E124" s="2">
        <f t="shared" si="14"/>
        <v>1.0017872299382709E+17</v>
      </c>
      <c r="F124" s="2">
        <f t="shared" si="15"/>
        <v>6.7866222993827104E+16</v>
      </c>
      <c r="G124" s="2">
        <f t="shared" si="16"/>
        <v>7.8637056327160432E+16</v>
      </c>
      <c r="H124" s="2">
        <f t="shared" si="20"/>
        <v>3.5553722993827112E+16</v>
      </c>
      <c r="I124" s="2"/>
    </row>
    <row r="125" spans="1:9" x14ac:dyDescent="0.35">
      <c r="A125" s="1">
        <v>44327</v>
      </c>
      <c r="B125" s="10">
        <v>3190000000</v>
      </c>
      <c r="C125" s="2">
        <f t="shared" si="18"/>
        <v>1.1493983410493819E+17</v>
      </c>
      <c r="D125" s="2">
        <f t="shared" si="19"/>
        <v>1.2172038966049376E+17</v>
      </c>
      <c r="E125" s="2">
        <f t="shared" si="14"/>
        <v>1.2172038966049376E+17</v>
      </c>
      <c r="F125" s="2">
        <f t="shared" si="15"/>
        <v>9.4598167438271536E+16</v>
      </c>
      <c r="G125" s="2">
        <f t="shared" si="16"/>
        <v>6.4085667438271552E+16</v>
      </c>
      <c r="H125" s="2">
        <f t="shared" si="20"/>
        <v>1.3231500771604898E+16</v>
      </c>
      <c r="I125" s="2"/>
    </row>
    <row r="126" spans="1:9" x14ac:dyDescent="0.35">
      <c r="A126" s="1">
        <v>44334</v>
      </c>
      <c r="B126" s="10">
        <v>3260000000</v>
      </c>
      <c r="C126" s="2">
        <f t="shared" si="18"/>
        <v>7.2375945216049328E+16</v>
      </c>
      <c r="D126" s="2">
        <f t="shared" si="19"/>
        <v>9.120788966049376E+16</v>
      </c>
      <c r="E126" s="2">
        <f t="shared" si="14"/>
        <v>9.6588445216049312E+16</v>
      </c>
      <c r="F126" s="2">
        <f t="shared" si="15"/>
        <v>9.6588445216049312E+16</v>
      </c>
      <c r="G126" s="2">
        <f t="shared" si="16"/>
        <v>7.5066222993827104E+16</v>
      </c>
      <c r="H126" s="2">
        <f t="shared" si="20"/>
        <v>-1.9093499228395084E+16</v>
      </c>
      <c r="I126" s="2"/>
    </row>
    <row r="127" spans="1:9" x14ac:dyDescent="0.35">
      <c r="A127" s="1">
        <v>44341</v>
      </c>
      <c r="B127" s="10">
        <v>3440000000</v>
      </c>
      <c r="C127" s="2">
        <f t="shared" si="18"/>
        <v>7925945216049364</v>
      </c>
      <c r="D127" s="2">
        <f t="shared" si="19"/>
        <v>2.3950945216049344E+16</v>
      </c>
      <c r="E127" s="2">
        <f t="shared" si="14"/>
        <v>3.018288966049378E+16</v>
      </c>
      <c r="F127" s="2">
        <f t="shared" si="15"/>
        <v>3.1963445216049336E+16</v>
      </c>
      <c r="G127" s="2">
        <f t="shared" si="16"/>
        <v>3.1963445216049336E+16</v>
      </c>
      <c r="H127" s="2">
        <f t="shared" si="20"/>
        <v>7035667438271587</v>
      </c>
      <c r="I127" s="2"/>
    </row>
    <row r="128" spans="1:9" x14ac:dyDescent="0.35">
      <c r="A128" s="1">
        <v>44348</v>
      </c>
      <c r="B128" s="10">
        <v>3550000000</v>
      </c>
      <c r="C128" s="2">
        <f t="shared" si="18"/>
        <v>439834104938276.06</v>
      </c>
      <c r="D128" s="2">
        <f t="shared" si="19"/>
        <v>-1867110339506180</v>
      </c>
      <c r="E128" s="2">
        <f t="shared" si="14"/>
        <v>-5642110339506199</v>
      </c>
      <c r="F128" s="2">
        <f t="shared" si="15"/>
        <v>-7110165895061762</v>
      </c>
      <c r="G128" s="2">
        <f t="shared" si="16"/>
        <v>-7529610339506209</v>
      </c>
      <c r="H128" s="2">
        <f t="shared" si="20"/>
        <v>-3335165895061743</v>
      </c>
      <c r="I128" s="2"/>
    </row>
    <row r="129" spans="1:9" x14ac:dyDescent="0.35">
      <c r="A129" s="1">
        <v>44355</v>
      </c>
      <c r="B129" s="10">
        <v>3410000000</v>
      </c>
      <c r="C129" s="2">
        <f t="shared" si="18"/>
        <v>1.4167611882716024E+16</v>
      </c>
      <c r="D129" s="2">
        <f t="shared" si="19"/>
        <v>-2496277006172850</v>
      </c>
      <c r="E129" s="2">
        <f t="shared" si="14"/>
        <v>1.0596778549382694E+16</v>
      </c>
      <c r="F129" s="2">
        <f t="shared" si="15"/>
        <v>3.2021778549382676E+16</v>
      </c>
      <c r="G129" s="2">
        <f t="shared" si="16"/>
        <v>4.0353722993827112E+16</v>
      </c>
      <c r="H129" s="2">
        <f t="shared" si="20"/>
        <v>3.5592611882716004E+16</v>
      </c>
      <c r="I129" s="2"/>
    </row>
    <row r="130" spans="1:9" x14ac:dyDescent="0.35">
      <c r="A130" s="1">
        <v>44362</v>
      </c>
      <c r="B130" s="10">
        <v>3300000000</v>
      </c>
      <c r="C130" s="2">
        <f t="shared" ref="C130:C145" si="21">(B130-$B$147)*(B130-$B$147)</f>
        <v>5.2453722993827112E+16</v>
      </c>
      <c r="D130" s="2">
        <f t="shared" si="19"/>
        <v>2.7260667438271568E+16</v>
      </c>
      <c r="E130" s="2">
        <f t="shared" si="14"/>
        <v>-4803221450617306</v>
      </c>
      <c r="F130" s="2">
        <f t="shared" si="15"/>
        <v>2.0389834104938236E+16</v>
      </c>
      <c r="G130" s="2">
        <f t="shared" si="16"/>
        <v>6.1614834104938216E+16</v>
      </c>
      <c r="H130" s="2">
        <f t="shared" si="20"/>
        <v>5.7034278549382664E+16</v>
      </c>
      <c r="I130" s="2"/>
    </row>
    <row r="131" spans="1:9" x14ac:dyDescent="0.35">
      <c r="A131" s="1">
        <v>44369</v>
      </c>
      <c r="B131" s="10">
        <v>3170000000</v>
      </c>
      <c r="C131" s="2">
        <f t="shared" si="21"/>
        <v>1.2890094521604931E+17</v>
      </c>
      <c r="D131" s="2">
        <f t="shared" ref="D131:D145" si="22">(B130-$B$147)*(B131-$B$147)</f>
        <v>8.2227334104938208E+16</v>
      </c>
      <c r="E131" s="2">
        <f t="shared" si="14"/>
        <v>4.2734278549382664E+16</v>
      </c>
      <c r="F131" s="2">
        <f t="shared" si="15"/>
        <v>-7529610339506209</v>
      </c>
      <c r="G131" s="2">
        <f t="shared" si="16"/>
        <v>3.1963445216049336E+16</v>
      </c>
      <c r="H131" s="2">
        <f t="shared" si="20"/>
        <v>1.1094955632716042E+17</v>
      </c>
      <c r="I131" s="2"/>
    </row>
    <row r="132" spans="1:9" x14ac:dyDescent="0.35">
      <c r="A132" s="1">
        <v>44376</v>
      </c>
      <c r="B132" s="10">
        <v>3040000000</v>
      </c>
      <c r="C132" s="2">
        <f t="shared" si="21"/>
        <v>2.3914816743827149E+17</v>
      </c>
      <c r="D132" s="2">
        <f t="shared" si="22"/>
        <v>1.7557455632716042E+17</v>
      </c>
      <c r="E132" s="2">
        <f t="shared" si="14"/>
        <v>1.1200094521604931E+17</v>
      </c>
      <c r="F132" s="2">
        <f t="shared" si="15"/>
        <v>5.820788966049376E+16</v>
      </c>
      <c r="G132" s="2">
        <f t="shared" si="16"/>
        <v>-1.0255999228395112E+16</v>
      </c>
      <c r="H132" s="2">
        <f t="shared" si="20"/>
        <v>1.7557455632716042E+17</v>
      </c>
      <c r="I132" s="2"/>
    </row>
    <row r="133" spans="1:9" x14ac:dyDescent="0.35">
      <c r="A133" s="1">
        <v>44383</v>
      </c>
      <c r="B133" s="10">
        <v>3130000000</v>
      </c>
      <c r="C133" s="2">
        <f t="shared" si="21"/>
        <v>1.5922316743827152E+17</v>
      </c>
      <c r="D133" s="2">
        <f t="shared" si="22"/>
        <v>1.9513566743827152E+17</v>
      </c>
      <c r="E133" s="2">
        <f t="shared" ref="E133:E145" si="23">(B133-$B$147)*(B131-$B$147)</f>
        <v>1.4326205632716042E+17</v>
      </c>
      <c r="F133" s="2">
        <f t="shared" si="15"/>
        <v>9.1388445216049312E+16</v>
      </c>
      <c r="G133" s="2">
        <f t="shared" si="16"/>
        <v>4.7495389660493776E+16</v>
      </c>
      <c r="H133" s="2">
        <f t="shared" si="20"/>
        <v>1.5573167438271558E+16</v>
      </c>
      <c r="I133" s="2"/>
    </row>
    <row r="134" spans="1:9" x14ac:dyDescent="0.35">
      <c r="A134" s="1">
        <v>44390</v>
      </c>
      <c r="B134" s="10">
        <v>3220000000</v>
      </c>
      <c r="C134" s="2">
        <f t="shared" si="21"/>
        <v>9.5498167438271536E+16</v>
      </c>
      <c r="D134" s="2">
        <f t="shared" si="22"/>
        <v>1.2331066743827154E+17</v>
      </c>
      <c r="E134" s="2">
        <f t="shared" si="23"/>
        <v>1.5112316743827152E+17</v>
      </c>
      <c r="F134" s="2">
        <f t="shared" ref="F134:F145" si="24">(B134-$B$147)*(B131-$B$147)</f>
        <v>1.1094955632716042E+17</v>
      </c>
      <c r="G134" s="2">
        <f t="shared" si="16"/>
        <v>7.0775945216049328E+16</v>
      </c>
      <c r="H134" s="2">
        <f t="shared" si="20"/>
        <v>5.8414834104938216E+16</v>
      </c>
      <c r="I134" s="2"/>
    </row>
    <row r="135" spans="1:9" x14ac:dyDescent="0.35">
      <c r="A135" s="1">
        <v>44397</v>
      </c>
      <c r="B135" s="10">
        <v>3190000000</v>
      </c>
      <c r="C135" s="2">
        <f t="shared" si="21"/>
        <v>1.1493983410493819E+17</v>
      </c>
      <c r="D135" s="2">
        <f t="shared" si="22"/>
        <v>1.0476900077160486E+17</v>
      </c>
      <c r="E135" s="2">
        <f t="shared" si="23"/>
        <v>1.3528150077160486E+17</v>
      </c>
      <c r="F135" s="2">
        <f t="shared" si="24"/>
        <v>1.6579400077160486E+17</v>
      </c>
      <c r="G135" s="2">
        <f t="shared" si="16"/>
        <v>1.2172038966049376E+17</v>
      </c>
      <c r="H135" s="2">
        <f t="shared" si="20"/>
        <v>5.052455632716044E+16</v>
      </c>
      <c r="I135" s="2"/>
    </row>
    <row r="136" spans="1:9" x14ac:dyDescent="0.35">
      <c r="A136" s="1">
        <v>44404</v>
      </c>
      <c r="B136" s="10">
        <v>3310000000</v>
      </c>
      <c r="C136" s="2">
        <f t="shared" si="21"/>
        <v>4.797316743827156E+16</v>
      </c>
      <c r="D136" s="2">
        <f t="shared" si="22"/>
        <v>7.425650077160488E+16</v>
      </c>
      <c r="E136" s="2">
        <f t="shared" si="23"/>
        <v>6.7685667438271552E+16</v>
      </c>
      <c r="F136" s="2">
        <f t="shared" si="24"/>
        <v>8.7398167438271536E+16</v>
      </c>
      <c r="G136" s="2">
        <f t="shared" ref="G136:G145" si="25">(B136-$B$147)*(B132-$B$147)</f>
        <v>1.0711066743827154E+17</v>
      </c>
      <c r="H136" s="2">
        <f t="shared" si="20"/>
        <v>3.264122299382712E+16</v>
      </c>
      <c r="I136" s="2"/>
    </row>
    <row r="137" spans="1:9" x14ac:dyDescent="0.35">
      <c r="A137" s="1">
        <v>44411</v>
      </c>
      <c r="B137" s="10">
        <v>3250000000</v>
      </c>
      <c r="C137" s="2">
        <f t="shared" si="21"/>
        <v>7.785650077160488E+16</v>
      </c>
      <c r="D137" s="2">
        <f t="shared" si="22"/>
        <v>6.1114834104938216E+16</v>
      </c>
      <c r="E137" s="2">
        <f t="shared" si="23"/>
        <v>9.4598167438271536E+16</v>
      </c>
      <c r="F137" s="2">
        <f t="shared" si="24"/>
        <v>8.6227334104938208E+16</v>
      </c>
      <c r="G137" s="2">
        <f t="shared" si="25"/>
        <v>1.1133983410493819E+17</v>
      </c>
      <c r="H137" s="2">
        <f t="shared" si="20"/>
        <v>3.3212056327160452E+16</v>
      </c>
      <c r="I137" s="2"/>
    </row>
    <row r="138" spans="1:9" x14ac:dyDescent="0.35">
      <c r="A138" s="1">
        <v>44418</v>
      </c>
      <c r="B138" s="10">
        <v>3340000000</v>
      </c>
      <c r="C138" s="2">
        <f t="shared" si="21"/>
        <v>3.57315007716049E+16</v>
      </c>
      <c r="D138" s="2">
        <f t="shared" si="22"/>
        <v>5.2744000771604888E+16</v>
      </c>
      <c r="E138" s="2">
        <f t="shared" si="23"/>
        <v>4.1402334104938232E+16</v>
      </c>
      <c r="F138" s="2">
        <f t="shared" si="24"/>
        <v>6.4085667438271552E+16</v>
      </c>
      <c r="G138" s="2">
        <f t="shared" si="25"/>
        <v>5.8414834104938216E+16</v>
      </c>
      <c r="H138" s="2">
        <f t="shared" si="20"/>
        <v>2.8170389660493792E+16</v>
      </c>
      <c r="I138" s="2"/>
    </row>
    <row r="139" spans="1:9" x14ac:dyDescent="0.35">
      <c r="A139" s="1">
        <v>44425</v>
      </c>
      <c r="B139" s="10">
        <v>3440000000</v>
      </c>
      <c r="C139" s="2">
        <f t="shared" si="21"/>
        <v>7925945216049364</v>
      </c>
      <c r="D139" s="2">
        <f t="shared" si="22"/>
        <v>1.6828722993827132E+16</v>
      </c>
      <c r="E139" s="2">
        <f t="shared" si="23"/>
        <v>2.484122299382712E+16</v>
      </c>
      <c r="F139" s="2">
        <f t="shared" si="24"/>
        <v>1.949955632716046E+16</v>
      </c>
      <c r="G139" s="2">
        <f t="shared" si="25"/>
        <v>3.018288966049378E+16</v>
      </c>
      <c r="H139" s="2">
        <f t="shared" si="20"/>
        <v>1.949955632716046E+16</v>
      </c>
      <c r="I139" s="2"/>
    </row>
    <row r="140" spans="1:9" x14ac:dyDescent="0.35">
      <c r="A140" s="1">
        <v>44432</v>
      </c>
      <c r="B140" s="10">
        <v>3400000000</v>
      </c>
      <c r="C140" s="2">
        <f t="shared" si="21"/>
        <v>1.6648167438271578E+16</v>
      </c>
      <c r="D140" s="2">
        <f t="shared" si="22"/>
        <v>1.148705632716047E+16</v>
      </c>
      <c r="E140" s="2">
        <f t="shared" si="23"/>
        <v>2.4389834104938236E+16</v>
      </c>
      <c r="F140" s="2">
        <f t="shared" si="24"/>
        <v>3.6002334104938228E+16</v>
      </c>
      <c r="G140" s="2">
        <f t="shared" si="25"/>
        <v>2.8260667438271568E+16</v>
      </c>
      <c r="H140" s="2">
        <f t="shared" si="20"/>
        <v>2.4389834104938236E+16</v>
      </c>
      <c r="I140" s="2"/>
    </row>
    <row r="141" spans="1:9" x14ac:dyDescent="0.35">
      <c r="A141" s="1">
        <v>44439</v>
      </c>
      <c r="B141" s="10">
        <v>3390000000</v>
      </c>
      <c r="C141" s="2">
        <f t="shared" si="21"/>
        <v>1.9328722993827132E+16</v>
      </c>
      <c r="D141" s="2">
        <f t="shared" si="22"/>
        <v>1.7938445216049354E+16</v>
      </c>
      <c r="E141" s="2">
        <f t="shared" si="23"/>
        <v>1.2377334104938248E+16</v>
      </c>
      <c r="F141" s="2">
        <f t="shared" si="24"/>
        <v>2.6280111882716016E+16</v>
      </c>
      <c r="G141" s="2">
        <f t="shared" si="25"/>
        <v>3.8792611882716008E+16</v>
      </c>
      <c r="H141" s="2">
        <f t="shared" si="20"/>
        <v>3.8792611882716008E+16</v>
      </c>
      <c r="I141" s="2"/>
    </row>
    <row r="142" spans="1:9" x14ac:dyDescent="0.35">
      <c r="A142" s="1">
        <v>44446</v>
      </c>
      <c r="B142" s="10">
        <v>3350000000</v>
      </c>
      <c r="C142" s="2">
        <f t="shared" si="21"/>
        <v>3.2050945216049344E+16</v>
      </c>
      <c r="D142" s="2">
        <f t="shared" si="22"/>
        <v>2.4889834104938236E+16</v>
      </c>
      <c r="E142" s="2">
        <f t="shared" si="23"/>
        <v>2.309955632716046E+16</v>
      </c>
      <c r="F142" s="2">
        <f t="shared" si="24"/>
        <v>1.5938445216049354E+16</v>
      </c>
      <c r="G142" s="2">
        <f t="shared" si="25"/>
        <v>3.384122299382712E+16</v>
      </c>
      <c r="H142" s="2">
        <f t="shared" si="20"/>
        <v>6.4275945216049328E+16</v>
      </c>
      <c r="I142" s="2"/>
    </row>
    <row r="143" spans="1:9" x14ac:dyDescent="0.35">
      <c r="A143" s="1">
        <v>44453</v>
      </c>
      <c r="B143" s="10">
        <v>3520000000</v>
      </c>
      <c r="C143" s="2">
        <f t="shared" si="21"/>
        <v>81500771604936.359</v>
      </c>
      <c r="D143" s="2">
        <f t="shared" si="22"/>
        <v>1616222993827140.5</v>
      </c>
      <c r="E143" s="2">
        <f t="shared" si="23"/>
        <v>1255111882716033.8</v>
      </c>
      <c r="F143" s="2">
        <f t="shared" si="24"/>
        <v>1164834104938257</v>
      </c>
      <c r="G143" s="2">
        <f t="shared" si="25"/>
        <v>803722993827150.13</v>
      </c>
      <c r="H143" s="2">
        <f t="shared" si="20"/>
        <v>3241222993827121.5</v>
      </c>
      <c r="I143" s="2"/>
    </row>
    <row r="144" spans="1:9" x14ac:dyDescent="0.35">
      <c r="A144" s="1">
        <v>44460</v>
      </c>
      <c r="B144" s="10">
        <v>3520000000</v>
      </c>
      <c r="C144" s="2">
        <f t="shared" si="21"/>
        <v>81500771604936.359</v>
      </c>
      <c r="D144" s="2">
        <f t="shared" si="22"/>
        <v>81500771604936.359</v>
      </c>
      <c r="E144" s="2">
        <f t="shared" si="23"/>
        <v>1616222993827140.5</v>
      </c>
      <c r="F144" s="2">
        <f t="shared" si="24"/>
        <v>1255111882716033.8</v>
      </c>
      <c r="G144" s="2">
        <f t="shared" si="25"/>
        <v>1164834104938257</v>
      </c>
      <c r="H144" s="2">
        <f t="shared" si="20"/>
        <v>3060667438271568</v>
      </c>
      <c r="I144" s="2"/>
    </row>
    <row r="145" spans="1:9" x14ac:dyDescent="0.35">
      <c r="A145" s="1">
        <v>44467</v>
      </c>
      <c r="B145" s="12">
        <v>3670000000</v>
      </c>
      <c r="C145" s="13">
        <f t="shared" si="21"/>
        <v>1.9873167438271636E+16</v>
      </c>
      <c r="D145" s="13">
        <f t="shared" si="22"/>
        <v>-1272665895061714.5</v>
      </c>
      <c r="E145" s="2">
        <f t="shared" si="23"/>
        <v>-1272665895061714.5</v>
      </c>
      <c r="F145" s="2">
        <f t="shared" si="24"/>
        <v>-2.5237943672839512E+16</v>
      </c>
      <c r="G145" s="2">
        <f t="shared" si="25"/>
        <v>-1.9599054783950616E+16</v>
      </c>
      <c r="H145" s="2">
        <f t="shared" si="20"/>
        <v>-3.792544367283952E+16</v>
      </c>
      <c r="I145" s="2"/>
    </row>
    <row r="146" spans="1:9" x14ac:dyDescent="0.35">
      <c r="A146" s="1"/>
      <c r="B146" s="10"/>
      <c r="C146" s="2"/>
      <c r="D146" s="2"/>
      <c r="E146" s="2"/>
      <c r="F146" s="2"/>
      <c r="G146" s="2"/>
      <c r="H146" s="2"/>
      <c r="I146" s="2"/>
    </row>
    <row r="147" spans="1:9" x14ac:dyDescent="0.35">
      <c r="A147" s="1"/>
      <c r="B147" s="14">
        <f>AVERAGE(B2:B145)</f>
        <v>3529027777.7777777</v>
      </c>
      <c r="C147" s="15">
        <f>SUM(C2:C145)</f>
        <v>2.9244863888888889E+19</v>
      </c>
      <c r="D147" s="15">
        <f>SUM(D3:D145)</f>
        <v>2.8084193499228389E+19</v>
      </c>
      <c r="E147" s="15">
        <f>SUM(E4:E145)</f>
        <v>2.7109391165123441E+19</v>
      </c>
      <c r="F147" s="15">
        <f>SUM(F5:F145)</f>
        <v>2.6349013831018508E+19</v>
      </c>
      <c r="G147" s="15"/>
      <c r="H147" s="15">
        <f>SUM(H21:H145)</f>
        <v>1.4346250096450617E+19</v>
      </c>
      <c r="I147" s="2"/>
    </row>
    <row r="148" spans="1:9" x14ac:dyDescent="0.35">
      <c r="A148" s="1"/>
      <c r="D148" s="6"/>
      <c r="E148" s="7"/>
      <c r="F148" s="7"/>
      <c r="G148" s="7"/>
      <c r="H148" s="8">
        <f>H147/C147</f>
        <v>0.49055622727316717</v>
      </c>
      <c r="I148" s="2"/>
    </row>
    <row r="149" spans="1:9" x14ac:dyDescent="0.35">
      <c r="A149" s="1"/>
      <c r="D149" s="6"/>
      <c r="E149" s="6"/>
      <c r="F149" s="6"/>
      <c r="G149" s="6"/>
      <c r="H149" s="8"/>
      <c r="I149" s="2"/>
    </row>
    <row r="150" spans="1:9" x14ac:dyDescent="0.35">
      <c r="A150" s="1"/>
      <c r="E150" s="6"/>
      <c r="F150" s="6"/>
      <c r="G150" s="6"/>
      <c r="I150" s="2"/>
    </row>
    <row r="151" spans="1:9" x14ac:dyDescent="0.35">
      <c r="A151" s="1"/>
      <c r="F151" s="17"/>
      <c r="I151" s="2"/>
    </row>
    <row r="152" spans="1:9" x14ac:dyDescent="0.35">
      <c r="A152" s="1"/>
      <c r="B152" s="10"/>
      <c r="C152" s="2"/>
      <c r="D152" s="2"/>
      <c r="E152" s="2"/>
      <c r="F152" s="2"/>
      <c r="G152" s="2"/>
      <c r="H152" s="2"/>
      <c r="I152" s="2"/>
    </row>
    <row r="153" spans="1:9" x14ac:dyDescent="0.35">
      <c r="A153" s="1"/>
      <c r="B153" s="10"/>
      <c r="C153" s="16" t="s">
        <v>12</v>
      </c>
      <c r="D153" s="16" t="s">
        <v>13</v>
      </c>
      <c r="E153" s="16" t="s">
        <v>14</v>
      </c>
      <c r="F153" s="16" t="s">
        <v>16</v>
      </c>
      <c r="G153" s="16" t="s">
        <v>17</v>
      </c>
      <c r="H153" s="2"/>
      <c r="I153" s="2"/>
    </row>
    <row r="154" spans="1:9" x14ac:dyDescent="0.35">
      <c r="A154" s="1"/>
      <c r="B154" s="10"/>
      <c r="C154" s="2">
        <f>SUM(C2:C145)</f>
        <v>2.9244863888888889E+19</v>
      </c>
      <c r="D154" s="2">
        <f>SUM(C2:C145)</f>
        <v>2.9244863888888889E+19</v>
      </c>
      <c r="E154" s="2">
        <f>$D$154/$C$154</f>
        <v>1</v>
      </c>
      <c r="F154" s="2">
        <v>1</v>
      </c>
      <c r="G154" s="2"/>
      <c r="H154" s="2"/>
      <c r="I154" s="2"/>
    </row>
    <row r="155" spans="1:9" x14ac:dyDescent="0.35">
      <c r="A155" s="1"/>
      <c r="B155" s="10"/>
      <c r="C155" s="2">
        <f>SUM(C2:C145)</f>
        <v>2.9244863888888889E+19</v>
      </c>
      <c r="D155" s="2">
        <f>SUM(D3:D145)</f>
        <v>2.8084193499228389E+19</v>
      </c>
      <c r="E155" s="7">
        <f>$D$155/$C$155</f>
        <v>0.96031199207935181</v>
      </c>
      <c r="F155" s="17">
        <f>D155/C155</f>
        <v>0.96031199207935181</v>
      </c>
      <c r="G155" s="20" t="s">
        <v>18</v>
      </c>
      <c r="H155" s="2"/>
      <c r="I155" s="2"/>
    </row>
    <row r="156" spans="1:9" x14ac:dyDescent="0.35">
      <c r="A156" s="1"/>
      <c r="B156" s="10"/>
      <c r="C156" s="2">
        <f>SUM(C2:C145)</f>
        <v>2.9244863888888889E+19</v>
      </c>
      <c r="D156" s="2">
        <f>SUM(E4:E145)</f>
        <v>2.7109391165123441E+19</v>
      </c>
      <c r="E156" s="7">
        <f>$D$156/$C$156</f>
        <v>0.92697956359520661</v>
      </c>
      <c r="F156" s="7"/>
      <c r="G156" s="11"/>
      <c r="H156" s="2"/>
      <c r="I156" s="2"/>
    </row>
    <row r="157" spans="1:9" x14ac:dyDescent="0.35">
      <c r="A157" s="1"/>
      <c r="B157" s="10"/>
      <c r="C157" s="2">
        <f>SUM(C2:C145)</f>
        <v>2.9244863888888889E+19</v>
      </c>
      <c r="D157" s="2">
        <f>SUM(F5:F145)</f>
        <v>2.6349013831018508E+19</v>
      </c>
      <c r="E157" s="7">
        <f>$D$157/$C$157</f>
        <v>0.90097919180363795</v>
      </c>
      <c r="F157" s="2"/>
      <c r="G157" s="2"/>
      <c r="H157" s="11"/>
      <c r="I157" s="2"/>
    </row>
    <row r="158" spans="1:9" x14ac:dyDescent="0.35">
      <c r="A158" s="1"/>
      <c r="B158" s="10"/>
      <c r="C158" s="2">
        <f>SUM(C2:C145)</f>
        <v>2.9244863888888889E+19</v>
      </c>
      <c r="D158" s="2">
        <f>SUM(G5:G145)</f>
        <v>2.5767344830246904E+19</v>
      </c>
      <c r="E158" s="7">
        <f>$D$158/$C$158</f>
        <v>0.88108957963168322</v>
      </c>
      <c r="F158" s="2"/>
      <c r="G158" s="2"/>
      <c r="H158" s="2"/>
      <c r="I158" s="2"/>
    </row>
    <row r="159" spans="1:9" x14ac:dyDescent="0.35">
      <c r="A159" s="1"/>
      <c r="B159" s="10"/>
      <c r="C159" s="2"/>
      <c r="D159" s="2"/>
      <c r="E159" s="2"/>
      <c r="F159" s="2"/>
      <c r="G159" s="2"/>
      <c r="H159" s="2"/>
      <c r="I159" s="2"/>
    </row>
    <row r="160" spans="1:9" x14ac:dyDescent="0.35">
      <c r="A160" s="1"/>
      <c r="B160" s="10"/>
      <c r="C160" s="2"/>
      <c r="D160" s="2"/>
      <c r="E160" s="2"/>
      <c r="F160" s="2"/>
      <c r="G160" s="2"/>
      <c r="H160" s="2"/>
      <c r="I160" s="2"/>
    </row>
    <row r="161" spans="1:9" x14ac:dyDescent="0.35">
      <c r="A161" s="1"/>
      <c r="B161" s="10"/>
      <c r="C161" s="2"/>
      <c r="D161" s="2"/>
      <c r="E161" s="18">
        <f>$D$154/$C$154</f>
        <v>1</v>
      </c>
      <c r="F161" s="18">
        <f>$D$155/$C$155</f>
        <v>0.96031199207935181</v>
      </c>
      <c r="G161" s="18">
        <f>$D$156/$C$156</f>
        <v>0.92697956359520661</v>
      </c>
      <c r="H161" s="19">
        <f>$D$157/$C$157</f>
        <v>0.90097919180363795</v>
      </c>
      <c r="I161" s="2"/>
    </row>
    <row r="162" spans="1:9" x14ac:dyDescent="0.35">
      <c r="A162" s="1"/>
      <c r="B162" s="10"/>
      <c r="C162" s="2"/>
      <c r="D162" s="2"/>
      <c r="E162" s="18">
        <f>$D$155/$C$155</f>
        <v>0.96031199207935181</v>
      </c>
      <c r="F162" s="18">
        <f>$D$154/$C$154</f>
        <v>1</v>
      </c>
      <c r="G162" s="18">
        <f>$D$155/$C$155</f>
        <v>0.96031199207935181</v>
      </c>
      <c r="H162" s="18">
        <f>$D$156/$C$156</f>
        <v>0.92697956359520661</v>
      </c>
      <c r="I162" s="2"/>
    </row>
    <row r="163" spans="1:9" x14ac:dyDescent="0.35">
      <c r="A163" s="1"/>
      <c r="B163" s="10"/>
      <c r="C163" s="2"/>
      <c r="D163" s="2"/>
      <c r="E163" s="18">
        <f>$D$156/$C$156</f>
        <v>0.92697956359520661</v>
      </c>
      <c r="F163" s="18">
        <f>$D$156/$C$156</f>
        <v>0.92697956359520661</v>
      </c>
      <c r="G163" s="18">
        <f>$D$154/$C$154</f>
        <v>1</v>
      </c>
      <c r="H163" s="18">
        <f>$D$155/$C$155</f>
        <v>0.96031199207935181</v>
      </c>
      <c r="I163" s="2"/>
    </row>
    <row r="164" spans="1:9" x14ac:dyDescent="0.35">
      <c r="A164" s="1"/>
      <c r="B164" s="10"/>
      <c r="C164" s="2"/>
      <c r="D164" s="2"/>
      <c r="E164" s="19">
        <f>$D$157/$C$157</f>
        <v>0.90097919180363795</v>
      </c>
      <c r="F164" s="18">
        <f>$D$156/$C$156</f>
        <v>0.92697956359520661</v>
      </c>
      <c r="G164" s="19">
        <f>$D$156/$C$156</f>
        <v>0.92697956359520661</v>
      </c>
      <c r="H164" s="19">
        <f>$D$154/$C$154</f>
        <v>1</v>
      </c>
      <c r="I164" s="2"/>
    </row>
    <row r="165" spans="1:9" x14ac:dyDescent="0.35">
      <c r="A165" s="1"/>
      <c r="B165" s="10"/>
      <c r="C165" s="2"/>
      <c r="D165" s="2"/>
      <c r="E165" s="7"/>
      <c r="F165" s="2"/>
      <c r="G165" s="2"/>
      <c r="H165" s="7"/>
      <c r="I165" s="2"/>
    </row>
    <row r="166" spans="1:9" x14ac:dyDescent="0.35">
      <c r="A166" s="1"/>
      <c r="B166" s="10"/>
      <c r="C166" s="2"/>
      <c r="D166" s="2"/>
      <c r="E166" s="2"/>
      <c r="F166" s="2"/>
      <c r="G166" s="2"/>
      <c r="H166" s="2"/>
      <c r="I166" s="2"/>
    </row>
    <row r="167" spans="1:9" x14ac:dyDescent="0.35">
      <c r="A167" s="1"/>
      <c r="B167" s="10"/>
      <c r="C167" s="2"/>
      <c r="D167" s="2"/>
      <c r="E167" s="7">
        <f t="array" ref="E167:H170">MINVERSE(E161:H164)</f>
        <v>13.10767803345286</v>
      </c>
      <c r="F167" s="7">
        <v>-11.575233405442724</v>
      </c>
      <c r="G167" s="7">
        <v>-0.30795782033722929</v>
      </c>
      <c r="H167" s="7">
        <v>-0.78400476238824268</v>
      </c>
      <c r="I167" s="2"/>
    </row>
    <row r="168" spans="1:9" x14ac:dyDescent="0.35">
      <c r="A168" s="1"/>
      <c r="B168" s="10"/>
      <c r="C168" s="2"/>
      <c r="D168" s="2"/>
      <c r="E168" s="7">
        <v>-8.3784645961870403</v>
      </c>
      <c r="F168" s="7">
        <v>16.756637351727381</v>
      </c>
      <c r="G168" s="7">
        <v>-8.4118507949678705</v>
      </c>
      <c r="H168" s="7">
        <v>9.3763074790481307E-2</v>
      </c>
      <c r="I168" s="2"/>
    </row>
    <row r="169" spans="1:9" x14ac:dyDescent="0.35">
      <c r="A169" s="1"/>
      <c r="B169" s="10"/>
      <c r="C169" s="2"/>
      <c r="D169" s="2"/>
      <c r="E169" s="7">
        <v>-4.5648339504012432</v>
      </c>
      <c r="F169" s="7">
        <v>0.89601840312245751</v>
      </c>
      <c r="G169" s="7">
        <v>12.098040326535672</v>
      </c>
      <c r="H169" s="7">
        <v>-8.3356635511812129</v>
      </c>
      <c r="I169" s="2"/>
    </row>
    <row r="170" spans="1:9" x14ac:dyDescent="0.35">
      <c r="A170" s="1"/>
      <c r="B170" s="10"/>
      <c r="C170" s="2"/>
      <c r="D170" s="2"/>
      <c r="E170" s="7">
        <v>0.18842807719622465</v>
      </c>
      <c r="F170" s="7">
        <v>-5.9346066893528606</v>
      </c>
      <c r="G170" s="7">
        <v>-3.1395587752248946</v>
      </c>
      <c r="H170" s="7">
        <v>9.3464452839865686</v>
      </c>
      <c r="I170" s="2"/>
    </row>
    <row r="171" spans="1:9" x14ac:dyDescent="0.35">
      <c r="A171" s="1"/>
      <c r="B171" s="10"/>
      <c r="C171" s="2"/>
      <c r="D171" s="2"/>
      <c r="E171" s="2"/>
      <c r="F171" s="2"/>
      <c r="G171" s="2"/>
      <c r="H171" s="2"/>
      <c r="I171" s="2"/>
    </row>
    <row r="172" spans="1:9" x14ac:dyDescent="0.35">
      <c r="A172" s="1"/>
      <c r="B172" s="10"/>
      <c r="C172" s="2"/>
      <c r="D172" s="2"/>
      <c r="E172" s="2"/>
      <c r="F172" s="2"/>
      <c r="G172" s="2"/>
      <c r="H172" s="2"/>
      <c r="I172" s="2"/>
    </row>
    <row r="173" spans="1:9" x14ac:dyDescent="0.35">
      <c r="A173" s="1"/>
      <c r="B173" s="10"/>
      <c r="C173" s="2"/>
      <c r="D173" s="2"/>
      <c r="E173" s="2"/>
      <c r="F173" s="2"/>
      <c r="G173" s="2"/>
      <c r="H173" s="2"/>
      <c r="I173" s="2"/>
    </row>
    <row r="174" spans="1:9" x14ac:dyDescent="0.35">
      <c r="A174" s="1"/>
      <c r="B174" s="10"/>
      <c r="C174" s="2"/>
      <c r="D174" s="2"/>
      <c r="E174" s="2"/>
      <c r="F174" s="2"/>
      <c r="G174" s="2"/>
      <c r="H174" s="2"/>
      <c r="I174" s="2"/>
    </row>
    <row r="175" spans="1:9" x14ac:dyDescent="0.35">
      <c r="A175" s="1"/>
      <c r="B175" s="10"/>
      <c r="C175" s="2"/>
      <c r="D175" s="2"/>
      <c r="E175" s="2"/>
      <c r="F175" s="2"/>
      <c r="G175" s="2"/>
      <c r="H175" s="2"/>
      <c r="I175" s="2"/>
    </row>
    <row r="176" spans="1:9" x14ac:dyDescent="0.35">
      <c r="A176" s="1"/>
      <c r="B176" s="10"/>
      <c r="C176" s="2"/>
      <c r="D176" s="2"/>
      <c r="E176" s="2"/>
      <c r="F176" s="2"/>
      <c r="G176" s="2"/>
      <c r="H176" s="2"/>
      <c r="I176" s="2"/>
    </row>
    <row r="177" spans="1:9" x14ac:dyDescent="0.35">
      <c r="A177" s="1"/>
      <c r="B177" s="10"/>
      <c r="C177" s="2"/>
      <c r="D177" s="2"/>
      <c r="E177" s="2"/>
      <c r="F177" s="2"/>
      <c r="G177" s="2"/>
      <c r="H177" s="2"/>
      <c r="I177" s="2"/>
    </row>
    <row r="178" spans="1:9" x14ac:dyDescent="0.35">
      <c r="A178" s="1"/>
      <c r="B178" s="10"/>
      <c r="C178" s="2"/>
      <c r="D178" s="2"/>
      <c r="E178" s="2"/>
      <c r="F178" s="2"/>
      <c r="G178" s="2"/>
      <c r="H178" s="2"/>
      <c r="I178" s="2"/>
    </row>
    <row r="179" spans="1:9" x14ac:dyDescent="0.35">
      <c r="A179" s="1"/>
      <c r="B179" s="10"/>
      <c r="C179" s="2"/>
      <c r="D179" s="2"/>
      <c r="E179" s="2"/>
      <c r="F179" s="2"/>
      <c r="G179" s="2"/>
      <c r="H179" s="2"/>
      <c r="I179" s="2"/>
    </row>
    <row r="180" spans="1:9" x14ac:dyDescent="0.35">
      <c r="A180" s="1"/>
      <c r="B180" s="10"/>
      <c r="C180" s="2"/>
      <c r="D180" s="2"/>
      <c r="E180" s="2"/>
      <c r="F180" s="2"/>
      <c r="G180" s="2"/>
      <c r="H180" s="2"/>
      <c r="I180" s="2"/>
    </row>
    <row r="181" spans="1:9" x14ac:dyDescent="0.35">
      <c r="I18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C47AF-3F36-472E-839D-D753BF4B5B9D}">
  <dimension ref="A1:G180"/>
  <sheetViews>
    <sheetView tabSelected="1" topLeftCell="A19" workbookViewId="0">
      <selection activeCell="A24" sqref="A24"/>
    </sheetView>
  </sheetViews>
  <sheetFormatPr defaultRowHeight="15.5" x14ac:dyDescent="0.35"/>
  <cols>
    <col min="1" max="1" width="14.81640625" style="26" bestFit="1" customWidth="1"/>
    <col min="2" max="2" width="25.7265625" style="27" customWidth="1"/>
    <col min="3" max="3" width="8.7265625" customWidth="1"/>
    <col min="5" max="5" width="8.7265625" customWidth="1"/>
    <col min="6" max="6" width="26.08984375" style="29" customWidth="1"/>
    <col min="7" max="7" width="25.6328125" customWidth="1"/>
  </cols>
  <sheetData>
    <row r="1" spans="1:7" x14ac:dyDescent="0.35">
      <c r="A1" s="30" t="s">
        <v>19</v>
      </c>
      <c r="B1" s="27" t="s">
        <v>20</v>
      </c>
      <c r="C1" t="s">
        <v>21</v>
      </c>
      <c r="D1" t="s">
        <v>24</v>
      </c>
      <c r="E1" t="s">
        <v>22</v>
      </c>
      <c r="G1" s="21"/>
    </row>
    <row r="2" spans="1:7" x14ac:dyDescent="0.35">
      <c r="A2" s="22">
        <v>3810</v>
      </c>
      <c r="B2" s="22">
        <v>3676.4237760000001</v>
      </c>
      <c r="C2">
        <f>A2-B2</f>
        <v>133.57622399999991</v>
      </c>
      <c r="D2">
        <f>C2^2</f>
        <v>17842.607618098151</v>
      </c>
      <c r="E2">
        <f>ABS(C2/A2)*100</f>
        <v>3.5059376377952733</v>
      </c>
      <c r="G2" s="21"/>
    </row>
    <row r="3" spans="1:7" x14ac:dyDescent="0.35">
      <c r="A3" s="22">
        <v>3790</v>
      </c>
      <c r="B3" s="22">
        <v>3682.9604089999998</v>
      </c>
      <c r="C3">
        <f t="shared" ref="C3:C36" si="0">A3-B3</f>
        <v>107.0395910000002</v>
      </c>
      <c r="D3">
        <f t="shared" ref="D3:D36" si="1">C3^2</f>
        <v>11457.474041447324</v>
      </c>
      <c r="E3">
        <f>ABS(C3/A3)*100</f>
        <v>2.824263614775731</v>
      </c>
      <c r="G3" s="21"/>
    </row>
    <row r="4" spans="1:7" x14ac:dyDescent="0.35">
      <c r="A4" s="22">
        <v>3780</v>
      </c>
      <c r="B4" s="22">
        <v>3689.609899</v>
      </c>
      <c r="C4">
        <f t="shared" si="0"/>
        <v>90.390100999999959</v>
      </c>
      <c r="D4">
        <f t="shared" si="1"/>
        <v>8170.3703587901937</v>
      </c>
      <c r="E4">
        <f>ABS(C4/A4)*100</f>
        <v>2.3912725132275119</v>
      </c>
      <c r="G4" s="21"/>
    </row>
    <row r="5" spans="1:7" x14ac:dyDescent="0.35">
      <c r="A5" s="22">
        <v>3700</v>
      </c>
      <c r="B5" s="22">
        <v>3696.372245</v>
      </c>
      <c r="C5">
        <f t="shared" si="0"/>
        <v>3.6277549999999792</v>
      </c>
      <c r="D5">
        <f t="shared" si="1"/>
        <v>13.160606340024849</v>
      </c>
      <c r="E5">
        <f>ABS(C5/A5)*100</f>
        <v>9.8047432432431872E-2</v>
      </c>
      <c r="G5" s="21"/>
    </row>
    <row r="6" spans="1:7" x14ac:dyDescent="0.35">
      <c r="A6" s="22">
        <v>3750</v>
      </c>
      <c r="B6" s="22">
        <v>3703.2474470000002</v>
      </c>
      <c r="C6">
        <f t="shared" si="0"/>
        <v>46.752552999999807</v>
      </c>
      <c r="D6">
        <f t="shared" si="1"/>
        <v>2185.8012120177909</v>
      </c>
      <c r="E6">
        <f>ABS(C6/A6)*100</f>
        <v>1.2467347466666616</v>
      </c>
      <c r="G6" s="21"/>
    </row>
    <row r="7" spans="1:7" x14ac:dyDescent="0.35">
      <c r="A7" s="22">
        <v>3600</v>
      </c>
      <c r="B7" s="22">
        <v>3710.235506</v>
      </c>
      <c r="C7">
        <f t="shared" si="0"/>
        <v>-110.23550599999999</v>
      </c>
      <c r="D7">
        <f t="shared" si="1"/>
        <v>12151.866783076033</v>
      </c>
      <c r="E7">
        <f>ABS(C7/A7)*100</f>
        <v>3.0620973888888887</v>
      </c>
      <c r="G7" s="21"/>
    </row>
    <row r="8" spans="1:7" x14ac:dyDescent="0.35">
      <c r="A8" s="22">
        <v>3800</v>
      </c>
      <c r="B8" s="22">
        <v>3717.336421</v>
      </c>
      <c r="C8">
        <f t="shared" si="0"/>
        <v>82.663579000000027</v>
      </c>
      <c r="D8">
        <f t="shared" si="1"/>
        <v>6833.2672930892459</v>
      </c>
      <c r="E8">
        <f>ABS(C8/A8)*100</f>
        <v>2.1753573421052641</v>
      </c>
      <c r="G8" s="21"/>
    </row>
    <row r="9" spans="1:7" x14ac:dyDescent="0.35">
      <c r="A9" s="22">
        <v>4140</v>
      </c>
      <c r="B9" s="22">
        <v>3724.550193</v>
      </c>
      <c r="C9">
        <f t="shared" si="0"/>
        <v>415.44980699999996</v>
      </c>
      <c r="D9">
        <f t="shared" si="1"/>
        <v>172598.54213633723</v>
      </c>
      <c r="E9">
        <f>ABS(C9/A9)*100</f>
        <v>10.035019492753621</v>
      </c>
      <c r="G9" s="21"/>
    </row>
    <row r="10" spans="1:7" x14ac:dyDescent="0.35">
      <c r="A10" s="22">
        <v>4170</v>
      </c>
      <c r="B10" s="22">
        <v>3731.8768209999998</v>
      </c>
      <c r="C10">
        <f t="shared" si="0"/>
        <v>438.12317900000016</v>
      </c>
      <c r="D10">
        <f t="shared" si="1"/>
        <v>191951.91997706619</v>
      </c>
      <c r="E10">
        <f>ABS(C10/A10)*100</f>
        <v>10.506551055155878</v>
      </c>
      <c r="G10" s="21"/>
    </row>
    <row r="11" spans="1:7" x14ac:dyDescent="0.35">
      <c r="A11" s="22">
        <v>4080</v>
      </c>
      <c r="B11" s="22">
        <v>3739.3163060000002</v>
      </c>
      <c r="C11">
        <f t="shared" si="0"/>
        <v>340.68369399999983</v>
      </c>
      <c r="D11">
        <f t="shared" si="1"/>
        <v>116065.37935748552</v>
      </c>
      <c r="E11">
        <f>ABS(C11/A11)*100</f>
        <v>8.3500905392156817</v>
      </c>
      <c r="G11" s="21"/>
    </row>
    <row r="12" spans="1:7" x14ac:dyDescent="0.35">
      <c r="A12" s="22">
        <v>4080</v>
      </c>
      <c r="B12" s="22">
        <v>3746.8686469999998</v>
      </c>
      <c r="C12">
        <f t="shared" si="0"/>
        <v>333.13135300000022</v>
      </c>
      <c r="D12">
        <f t="shared" si="1"/>
        <v>110976.49835161076</v>
      </c>
      <c r="E12">
        <f>ABS(C12/A12)*100</f>
        <v>8.1649841421568681</v>
      </c>
      <c r="G12" s="21"/>
    </row>
    <row r="13" spans="1:7" x14ac:dyDescent="0.35">
      <c r="A13" s="22">
        <v>4080</v>
      </c>
      <c r="B13" s="22">
        <v>3754.533844</v>
      </c>
      <c r="C13">
        <f t="shared" si="0"/>
        <v>325.46615599999996</v>
      </c>
      <c r="D13">
        <f t="shared" si="1"/>
        <v>105928.21870141631</v>
      </c>
      <c r="E13">
        <f>ABS(C13/A13)*100</f>
        <v>7.9771116666666657</v>
      </c>
      <c r="G13" s="21"/>
    </row>
    <row r="14" spans="1:7" x14ac:dyDescent="0.35">
      <c r="A14" s="22">
        <v>4180</v>
      </c>
      <c r="B14" s="22">
        <v>3762.3118989999998</v>
      </c>
      <c r="C14">
        <f t="shared" si="0"/>
        <v>417.68810100000019</v>
      </c>
      <c r="D14">
        <f t="shared" si="1"/>
        <v>174463.34971698635</v>
      </c>
      <c r="E14">
        <f>ABS(C14/A14)*100</f>
        <v>9.9925383014354114</v>
      </c>
      <c r="G14" s="21"/>
    </row>
    <row r="15" spans="1:7" x14ac:dyDescent="0.35">
      <c r="A15" s="22">
        <v>4100</v>
      </c>
      <c r="B15" s="22">
        <v>3770.2028089999999</v>
      </c>
      <c r="C15">
        <f t="shared" si="0"/>
        <v>329.79719100000011</v>
      </c>
      <c r="D15">
        <f t="shared" si="1"/>
        <v>108766.18719149055</v>
      </c>
      <c r="E15">
        <f>ABS(C15/A15)*100</f>
        <v>8.0438339268292705</v>
      </c>
      <c r="G15" s="21"/>
    </row>
    <row r="16" spans="1:7" x14ac:dyDescent="0.35">
      <c r="A16" s="22">
        <v>4180</v>
      </c>
      <c r="B16" s="22">
        <v>3778.206576</v>
      </c>
      <c r="C16">
        <f t="shared" si="0"/>
        <v>401.79342399999996</v>
      </c>
      <c r="D16">
        <f t="shared" si="1"/>
        <v>161437.95556964373</v>
      </c>
      <c r="E16">
        <f>ABS(C16/A16)*100</f>
        <v>9.6122828708133969</v>
      </c>
      <c r="G16" s="21"/>
    </row>
    <row r="17" spans="1:7" x14ac:dyDescent="0.35">
      <c r="A17" s="22">
        <v>4300</v>
      </c>
      <c r="B17" s="22">
        <v>3786.3231999999998</v>
      </c>
      <c r="C17">
        <f t="shared" si="0"/>
        <v>513.67680000000018</v>
      </c>
      <c r="D17">
        <f t="shared" si="1"/>
        <v>263863.85485824017</v>
      </c>
      <c r="E17">
        <f>ABS(C17/A17)*100</f>
        <v>11.945972093023261</v>
      </c>
      <c r="G17" s="21"/>
    </row>
    <row r="18" spans="1:7" x14ac:dyDescent="0.35">
      <c r="A18" s="22">
        <v>4190</v>
      </c>
      <c r="B18" s="22">
        <v>3794.5526799999998</v>
      </c>
      <c r="C18">
        <f t="shared" si="0"/>
        <v>395.44732000000022</v>
      </c>
      <c r="D18">
        <f t="shared" si="1"/>
        <v>156378.58289518257</v>
      </c>
      <c r="E18">
        <f>ABS(C18/A18)*100</f>
        <v>9.4378835322195744</v>
      </c>
      <c r="G18" s="21"/>
    </row>
    <row r="19" spans="1:7" x14ac:dyDescent="0.35">
      <c r="A19" s="22">
        <v>4290</v>
      </c>
      <c r="B19" s="22">
        <v>3802.8950159999999</v>
      </c>
      <c r="C19">
        <f t="shared" si="0"/>
        <v>487.10498400000006</v>
      </c>
      <c r="D19">
        <f t="shared" si="1"/>
        <v>237271.26543764031</v>
      </c>
      <c r="E19">
        <f>ABS(C19/A19)*100</f>
        <v>11.354428531468534</v>
      </c>
      <c r="G19" s="21"/>
    </row>
    <row r="20" spans="1:7" x14ac:dyDescent="0.35">
      <c r="A20" s="22">
        <v>4400</v>
      </c>
      <c r="B20" s="22">
        <v>3811.3502090000002</v>
      </c>
      <c r="C20">
        <f t="shared" si="0"/>
        <v>588.64979099999982</v>
      </c>
      <c r="D20">
        <f t="shared" si="1"/>
        <v>346508.57644434349</v>
      </c>
      <c r="E20">
        <f>ABS(C20/A20)*100</f>
        <v>13.378404340909086</v>
      </c>
      <c r="G20" s="21"/>
    </row>
    <row r="21" spans="1:7" x14ac:dyDescent="0.35">
      <c r="A21" s="22">
        <v>4370</v>
      </c>
      <c r="B21" s="22">
        <v>3819.918259</v>
      </c>
      <c r="C21">
        <f t="shared" si="0"/>
        <v>550.08174099999997</v>
      </c>
      <c r="D21">
        <f t="shared" si="1"/>
        <v>302589.92178159102</v>
      </c>
      <c r="E21">
        <f>ABS(C21/A21)*100</f>
        <v>12.587682860411897</v>
      </c>
      <c r="G21" s="21"/>
    </row>
    <row r="22" spans="1:7" x14ac:dyDescent="0.35">
      <c r="A22" s="22">
        <v>4340</v>
      </c>
      <c r="B22" s="22">
        <v>3828.5991650000001</v>
      </c>
      <c r="C22">
        <f t="shared" si="0"/>
        <v>511.40083499999992</v>
      </c>
      <c r="D22">
        <f t="shared" si="1"/>
        <v>261530.81403869714</v>
      </c>
      <c r="E22">
        <f>ABS(C22/A22)*100</f>
        <v>11.783429377880182</v>
      </c>
      <c r="G22" s="21"/>
    </row>
    <row r="23" spans="1:7" x14ac:dyDescent="0.35">
      <c r="A23" s="22">
        <v>4510</v>
      </c>
      <c r="B23" s="22">
        <v>3837.3929269999999</v>
      </c>
      <c r="C23">
        <f t="shared" si="0"/>
        <v>672.60707300000013</v>
      </c>
      <c r="D23">
        <f t="shared" si="1"/>
        <v>452400.27464962751</v>
      </c>
      <c r="E23">
        <f>ABS(C23/A23)*100</f>
        <v>14.913682328159647</v>
      </c>
      <c r="G23" s="21"/>
    </row>
    <row r="24" spans="1:7" x14ac:dyDescent="0.35">
      <c r="A24" s="22">
        <v>4580</v>
      </c>
      <c r="B24" s="22">
        <v>3846.2995460000002</v>
      </c>
      <c r="C24">
        <f t="shared" si="0"/>
        <v>733.70045399999981</v>
      </c>
      <c r="D24">
        <f t="shared" si="1"/>
        <v>538316.35619980586</v>
      </c>
      <c r="E24">
        <f>ABS(C24/A24)*100</f>
        <v>16.019660567685584</v>
      </c>
      <c r="G24" s="21"/>
    </row>
    <row r="25" spans="1:7" x14ac:dyDescent="0.35">
      <c r="A25" s="22">
        <v>4550</v>
      </c>
      <c r="B25" s="22">
        <v>3855.3190220000001</v>
      </c>
      <c r="C25">
        <f t="shared" si="0"/>
        <v>694.68097799999987</v>
      </c>
      <c r="D25">
        <f t="shared" si="1"/>
        <v>482581.66119503631</v>
      </c>
      <c r="E25">
        <f>ABS(C25/A25)*100</f>
        <v>15.267713802197799</v>
      </c>
      <c r="G25" s="21"/>
    </row>
    <row r="26" spans="1:7" x14ac:dyDescent="0.35">
      <c r="A26" s="22">
        <v>4600</v>
      </c>
      <c r="B26" s="22">
        <v>3864.4513529999999</v>
      </c>
      <c r="C26">
        <f t="shared" si="0"/>
        <v>735.54864700000007</v>
      </c>
      <c r="D26">
        <f t="shared" si="1"/>
        <v>541031.81210353074</v>
      </c>
      <c r="E26">
        <f>ABS(C26/A26)*100</f>
        <v>15.990187978260872</v>
      </c>
      <c r="G26" s="21"/>
    </row>
    <row r="27" spans="1:7" x14ac:dyDescent="0.35">
      <c r="A27" s="22">
        <v>4540</v>
      </c>
      <c r="B27" s="22">
        <v>3873.6965420000001</v>
      </c>
      <c r="C27">
        <f t="shared" si="0"/>
        <v>666.30345799999986</v>
      </c>
      <c r="D27">
        <f t="shared" si="1"/>
        <v>443960.29814275756</v>
      </c>
      <c r="E27">
        <f>ABS(C27/A27)*100</f>
        <v>14.67628762114537</v>
      </c>
      <c r="G27" s="21"/>
    </row>
    <row r="28" spans="1:7" x14ac:dyDescent="0.35">
      <c r="A28" s="22">
        <v>4590</v>
      </c>
      <c r="B28" s="22">
        <v>3883.0545870000001</v>
      </c>
      <c r="C28">
        <f t="shared" si="0"/>
        <v>706.94541299999992</v>
      </c>
      <c r="D28">
        <f t="shared" si="1"/>
        <v>499771.81696174043</v>
      </c>
      <c r="E28">
        <f>ABS(C28/A28)*100</f>
        <v>15.401860849673202</v>
      </c>
      <c r="G28" s="21"/>
    </row>
    <row r="29" spans="1:7" x14ac:dyDescent="0.35">
      <c r="A29" s="22">
        <v>4710</v>
      </c>
      <c r="B29" s="22">
        <v>3892.5254880000002</v>
      </c>
      <c r="C29">
        <f t="shared" si="0"/>
        <v>817.47451199999978</v>
      </c>
      <c r="D29">
        <f t="shared" si="1"/>
        <v>668264.57776963781</v>
      </c>
      <c r="E29">
        <f>ABS(C29/A29)*100</f>
        <v>17.356146751592352</v>
      </c>
      <c r="G29" s="21"/>
    </row>
    <row r="30" spans="1:7" x14ac:dyDescent="0.35">
      <c r="A30" s="22">
        <v>4710</v>
      </c>
      <c r="B30" s="22">
        <v>3902.109246</v>
      </c>
      <c r="C30">
        <f t="shared" si="0"/>
        <v>807.89075400000002</v>
      </c>
      <c r="D30">
        <f t="shared" si="1"/>
        <v>652687.47039868857</v>
      </c>
      <c r="E30">
        <f>ABS(C30/A30)*100</f>
        <v>17.152669936305735</v>
      </c>
      <c r="G30" s="21"/>
    </row>
    <row r="31" spans="1:7" x14ac:dyDescent="0.35">
      <c r="A31" s="22">
        <v>4620</v>
      </c>
      <c r="B31" s="22">
        <v>3911.8058599999999</v>
      </c>
      <c r="C31">
        <f t="shared" si="0"/>
        <v>708.19414000000006</v>
      </c>
      <c r="D31">
        <f t="shared" si="1"/>
        <v>501538.93993033969</v>
      </c>
      <c r="E31">
        <f>ABS(C31/A31)*100</f>
        <v>15.32887748917749</v>
      </c>
      <c r="G31" s="21"/>
    </row>
    <row r="32" spans="1:7" x14ac:dyDescent="0.35">
      <c r="A32" s="22">
        <v>4310</v>
      </c>
      <c r="B32" s="22">
        <v>3921.615331</v>
      </c>
      <c r="C32">
        <f t="shared" si="0"/>
        <v>388.38466900000003</v>
      </c>
      <c r="D32">
        <f t="shared" si="1"/>
        <v>150842.65111423959</v>
      </c>
      <c r="E32">
        <f>ABS(C32/A32)*100</f>
        <v>9.0112452204176332</v>
      </c>
      <c r="G32" s="21"/>
    </row>
    <row r="33" spans="1:7" x14ac:dyDescent="0.35">
      <c r="A33" s="22">
        <v>4260</v>
      </c>
      <c r="B33" s="22">
        <v>3931.5376580000002</v>
      </c>
      <c r="C33">
        <f t="shared" si="0"/>
        <v>328.46234199999981</v>
      </c>
      <c r="D33">
        <f t="shared" si="1"/>
        <v>107887.51011212484</v>
      </c>
      <c r="E33">
        <f>ABS(C33/A33)*100</f>
        <v>7.7103836150234697</v>
      </c>
      <c r="G33" s="21"/>
    </row>
    <row r="34" spans="1:7" x14ac:dyDescent="0.35">
      <c r="A34" s="22">
        <v>4110</v>
      </c>
      <c r="B34" s="22">
        <v>3941.5728410000002</v>
      </c>
      <c r="C34">
        <f t="shared" si="0"/>
        <v>168.42715899999985</v>
      </c>
      <c r="D34">
        <f t="shared" si="1"/>
        <v>28367.70788881123</v>
      </c>
      <c r="E34">
        <f>ABS(C34/A34)*100</f>
        <v>4.0979844038929407</v>
      </c>
      <c r="G34" s="21"/>
    </row>
    <row r="35" spans="1:7" x14ac:dyDescent="0.35">
      <c r="A35" s="22">
        <v>4250</v>
      </c>
      <c r="B35" s="22">
        <v>3951.7208820000001</v>
      </c>
      <c r="C35">
        <f t="shared" si="0"/>
        <v>298.27911799999993</v>
      </c>
      <c r="D35">
        <f t="shared" si="1"/>
        <v>88970.432234857886</v>
      </c>
      <c r="E35">
        <f>ABS(C35/A35)*100</f>
        <v>7.0183321882352923</v>
      </c>
      <c r="G35" s="21"/>
    </row>
    <row r="36" spans="1:7" x14ac:dyDescent="0.35">
      <c r="A36" s="22">
        <v>4310</v>
      </c>
      <c r="B36" s="28">
        <v>3961.9817779999998</v>
      </c>
      <c r="C36">
        <f t="shared" si="0"/>
        <v>348.01822200000015</v>
      </c>
      <c r="D36">
        <f t="shared" si="1"/>
        <v>121116.6828440414</v>
      </c>
      <c r="E36">
        <f>ABS(C36/A36)*100</f>
        <v>8.0746687238979149</v>
      </c>
    </row>
    <row r="37" spans="1:7" x14ac:dyDescent="0.35">
      <c r="A37" s="23"/>
      <c r="D37">
        <f>SUM(D2:D36)</f>
        <v>8046723.8059158279</v>
      </c>
      <c r="E37" s="31">
        <f>AVERAGE(E2:E36)</f>
        <v>9.6141035680713269</v>
      </c>
    </row>
    <row r="38" spans="1:7" x14ac:dyDescent="0.35">
      <c r="A38" s="23" t="s">
        <v>23</v>
      </c>
      <c r="B38" s="28">
        <v>35</v>
      </c>
      <c r="C38" t="s">
        <v>25</v>
      </c>
      <c r="D38" s="31">
        <f>D37/B38</f>
        <v>229906.39445473795</v>
      </c>
    </row>
    <row r="39" spans="1:7" x14ac:dyDescent="0.35">
      <c r="A39" s="23"/>
    </row>
    <row r="40" spans="1:7" x14ac:dyDescent="0.35">
      <c r="A40" s="23"/>
    </row>
    <row r="41" spans="1:7" x14ac:dyDescent="0.35">
      <c r="A41" s="23"/>
    </row>
    <row r="42" spans="1:7" x14ac:dyDescent="0.35">
      <c r="A42" s="23"/>
    </row>
    <row r="43" spans="1:7" x14ac:dyDescent="0.35">
      <c r="A43" s="23"/>
    </row>
    <row r="44" spans="1:7" x14ac:dyDescent="0.35">
      <c r="A44" s="23"/>
    </row>
    <row r="45" spans="1:7" x14ac:dyDescent="0.35">
      <c r="A45" s="23"/>
    </row>
    <row r="46" spans="1:7" x14ac:dyDescent="0.35">
      <c r="A46" s="23"/>
    </row>
    <row r="47" spans="1:7" x14ac:dyDescent="0.35">
      <c r="A47" s="23"/>
    </row>
    <row r="48" spans="1:7" x14ac:dyDescent="0.35">
      <c r="A48" s="23"/>
    </row>
    <row r="49" spans="1:1" x14ac:dyDescent="0.35">
      <c r="A49" s="23"/>
    </row>
    <row r="50" spans="1:1" x14ac:dyDescent="0.35">
      <c r="A50" s="23"/>
    </row>
    <row r="51" spans="1:1" x14ac:dyDescent="0.35">
      <c r="A51" s="23"/>
    </row>
    <row r="52" spans="1:1" x14ac:dyDescent="0.35">
      <c r="A52" s="23"/>
    </row>
    <row r="53" spans="1:1" x14ac:dyDescent="0.35">
      <c r="A53" s="23"/>
    </row>
    <row r="54" spans="1:1" x14ac:dyDescent="0.35">
      <c r="A54" s="23"/>
    </row>
    <row r="55" spans="1:1" x14ac:dyDescent="0.35">
      <c r="A55" s="23"/>
    </row>
    <row r="56" spans="1:1" x14ac:dyDescent="0.35">
      <c r="A56" s="23"/>
    </row>
    <row r="57" spans="1:1" x14ac:dyDescent="0.35">
      <c r="A57" s="23"/>
    </row>
    <row r="58" spans="1:1" x14ac:dyDescent="0.35">
      <c r="A58" s="23"/>
    </row>
    <row r="59" spans="1:1" x14ac:dyDescent="0.35">
      <c r="A59" s="23"/>
    </row>
    <row r="60" spans="1:1" x14ac:dyDescent="0.35">
      <c r="A60" s="23"/>
    </row>
    <row r="61" spans="1:1" x14ac:dyDescent="0.35">
      <c r="A61" s="23"/>
    </row>
    <row r="62" spans="1:1" x14ac:dyDescent="0.35">
      <c r="A62" s="23"/>
    </row>
    <row r="63" spans="1:1" x14ac:dyDescent="0.35">
      <c r="A63" s="23"/>
    </row>
    <row r="64" spans="1:1" x14ac:dyDescent="0.35">
      <c r="A64" s="23"/>
    </row>
    <row r="65" spans="1:1" x14ac:dyDescent="0.35">
      <c r="A65" s="23"/>
    </row>
    <row r="66" spans="1:1" x14ac:dyDescent="0.35">
      <c r="A66" s="23"/>
    </row>
    <row r="67" spans="1:1" x14ac:dyDescent="0.35">
      <c r="A67" s="23"/>
    </row>
    <row r="68" spans="1:1" x14ac:dyDescent="0.35">
      <c r="A68" s="23"/>
    </row>
    <row r="69" spans="1:1" x14ac:dyDescent="0.35">
      <c r="A69" s="23"/>
    </row>
    <row r="70" spans="1:1" x14ac:dyDescent="0.35">
      <c r="A70" s="23"/>
    </row>
    <row r="71" spans="1:1" x14ac:dyDescent="0.35">
      <c r="A71" s="23"/>
    </row>
    <row r="72" spans="1:1" x14ac:dyDescent="0.35">
      <c r="A72" s="23"/>
    </row>
    <row r="73" spans="1:1" x14ac:dyDescent="0.35">
      <c r="A73" s="23"/>
    </row>
    <row r="74" spans="1:1" x14ac:dyDescent="0.35">
      <c r="A74" s="23"/>
    </row>
    <row r="75" spans="1:1" x14ac:dyDescent="0.35">
      <c r="A75" s="23"/>
    </row>
    <row r="76" spans="1:1" x14ac:dyDescent="0.35">
      <c r="A76" s="23"/>
    </row>
    <row r="77" spans="1:1" x14ac:dyDescent="0.35">
      <c r="A77" s="23"/>
    </row>
    <row r="78" spans="1:1" x14ac:dyDescent="0.35">
      <c r="A78" s="23"/>
    </row>
    <row r="79" spans="1:1" x14ac:dyDescent="0.35">
      <c r="A79" s="23"/>
    </row>
    <row r="80" spans="1:1" x14ac:dyDescent="0.35">
      <c r="A80" s="23"/>
    </row>
    <row r="81" spans="1:1" x14ac:dyDescent="0.35">
      <c r="A81" s="23"/>
    </row>
    <row r="82" spans="1:1" x14ac:dyDescent="0.35">
      <c r="A82" s="23"/>
    </row>
    <row r="83" spans="1:1" x14ac:dyDescent="0.35">
      <c r="A83" s="23"/>
    </row>
    <row r="84" spans="1:1" x14ac:dyDescent="0.35">
      <c r="A84" s="23"/>
    </row>
    <row r="85" spans="1:1" x14ac:dyDescent="0.35">
      <c r="A85" s="23"/>
    </row>
    <row r="86" spans="1:1" x14ac:dyDescent="0.35">
      <c r="A86" s="23"/>
    </row>
    <row r="87" spans="1:1" x14ac:dyDescent="0.35">
      <c r="A87" s="23"/>
    </row>
    <row r="88" spans="1:1" x14ac:dyDescent="0.35">
      <c r="A88" s="23"/>
    </row>
    <row r="89" spans="1:1" x14ac:dyDescent="0.35">
      <c r="A89" s="23"/>
    </row>
    <row r="90" spans="1:1" x14ac:dyDescent="0.35">
      <c r="A90" s="23"/>
    </row>
    <row r="91" spans="1:1" x14ac:dyDescent="0.35">
      <c r="A91" s="23"/>
    </row>
    <row r="92" spans="1:1" x14ac:dyDescent="0.35">
      <c r="A92" s="23"/>
    </row>
    <row r="93" spans="1:1" x14ac:dyDescent="0.35">
      <c r="A93" s="23"/>
    </row>
    <row r="94" spans="1:1" x14ac:dyDescent="0.35">
      <c r="A94" s="23"/>
    </row>
    <row r="95" spans="1:1" x14ac:dyDescent="0.35">
      <c r="A95" s="23"/>
    </row>
    <row r="96" spans="1:1" x14ac:dyDescent="0.35">
      <c r="A96" s="23"/>
    </row>
    <row r="97" spans="1:1" x14ac:dyDescent="0.35">
      <c r="A97" s="23"/>
    </row>
    <row r="98" spans="1:1" x14ac:dyDescent="0.35">
      <c r="A98" s="23"/>
    </row>
    <row r="99" spans="1:1" x14ac:dyDescent="0.35">
      <c r="A99" s="23"/>
    </row>
    <row r="100" spans="1:1" x14ac:dyDescent="0.35">
      <c r="A100" s="23"/>
    </row>
    <row r="101" spans="1:1" x14ac:dyDescent="0.35">
      <c r="A101" s="23"/>
    </row>
    <row r="102" spans="1:1" x14ac:dyDescent="0.35">
      <c r="A102" s="23"/>
    </row>
    <row r="103" spans="1:1" x14ac:dyDescent="0.35">
      <c r="A103" s="23"/>
    </row>
    <row r="104" spans="1:1" x14ac:dyDescent="0.35">
      <c r="A104" s="23"/>
    </row>
    <row r="105" spans="1:1" x14ac:dyDescent="0.35">
      <c r="A105" s="23"/>
    </row>
    <row r="106" spans="1:1" x14ac:dyDescent="0.35">
      <c r="A106" s="23"/>
    </row>
    <row r="107" spans="1:1" x14ac:dyDescent="0.35">
      <c r="A107" s="23"/>
    </row>
    <row r="108" spans="1:1" x14ac:dyDescent="0.35">
      <c r="A108" s="23"/>
    </row>
    <row r="109" spans="1:1" x14ac:dyDescent="0.35">
      <c r="A109" s="23"/>
    </row>
    <row r="110" spans="1:1" x14ac:dyDescent="0.35">
      <c r="A110" s="23"/>
    </row>
    <row r="111" spans="1:1" x14ac:dyDescent="0.35">
      <c r="A111" s="23"/>
    </row>
    <row r="112" spans="1:1" x14ac:dyDescent="0.35">
      <c r="A112" s="23"/>
    </row>
    <row r="113" spans="1:1" x14ac:dyDescent="0.35">
      <c r="A113" s="23"/>
    </row>
    <row r="114" spans="1:1" x14ac:dyDescent="0.35">
      <c r="A114" s="23"/>
    </row>
    <row r="115" spans="1:1" x14ac:dyDescent="0.35">
      <c r="A115" s="23"/>
    </row>
    <row r="116" spans="1:1" x14ac:dyDescent="0.35">
      <c r="A116" s="23"/>
    </row>
    <row r="117" spans="1:1" x14ac:dyDescent="0.35">
      <c r="A117" s="23"/>
    </row>
    <row r="118" spans="1:1" x14ac:dyDescent="0.35">
      <c r="A118" s="23"/>
    </row>
    <row r="119" spans="1:1" x14ac:dyDescent="0.35">
      <c r="A119" s="23"/>
    </row>
    <row r="120" spans="1:1" x14ac:dyDescent="0.35">
      <c r="A120" s="23"/>
    </row>
    <row r="121" spans="1:1" x14ac:dyDescent="0.35">
      <c r="A121" s="23"/>
    </row>
    <row r="122" spans="1:1" x14ac:dyDescent="0.35">
      <c r="A122" s="23"/>
    </row>
    <row r="123" spans="1:1" x14ac:dyDescent="0.35">
      <c r="A123" s="23"/>
    </row>
    <row r="124" spans="1:1" x14ac:dyDescent="0.35">
      <c r="A124" s="23"/>
    </row>
    <row r="125" spans="1:1" x14ac:dyDescent="0.35">
      <c r="A125" s="23"/>
    </row>
    <row r="126" spans="1:1" x14ac:dyDescent="0.35">
      <c r="A126" s="23"/>
    </row>
    <row r="127" spans="1:1" x14ac:dyDescent="0.35">
      <c r="A127" s="23"/>
    </row>
    <row r="128" spans="1:1" x14ac:dyDescent="0.35">
      <c r="A128" s="23"/>
    </row>
    <row r="129" spans="1:1" x14ac:dyDescent="0.35">
      <c r="A129" s="23"/>
    </row>
    <row r="130" spans="1:1" x14ac:dyDescent="0.35">
      <c r="A130" s="23"/>
    </row>
    <row r="131" spans="1:1" x14ac:dyDescent="0.35">
      <c r="A131" s="23"/>
    </row>
    <row r="132" spans="1:1" x14ac:dyDescent="0.35">
      <c r="A132" s="23"/>
    </row>
    <row r="133" spans="1:1" x14ac:dyDescent="0.35">
      <c r="A133" s="23"/>
    </row>
    <row r="134" spans="1:1" x14ac:dyDescent="0.35">
      <c r="A134" s="23"/>
    </row>
    <row r="135" spans="1:1" x14ac:dyDescent="0.35">
      <c r="A135" s="23"/>
    </row>
    <row r="136" spans="1:1" x14ac:dyDescent="0.35">
      <c r="A136" s="23"/>
    </row>
    <row r="137" spans="1:1" x14ac:dyDescent="0.35">
      <c r="A137" s="23"/>
    </row>
    <row r="138" spans="1:1" x14ac:dyDescent="0.35">
      <c r="A138" s="23"/>
    </row>
    <row r="139" spans="1:1" x14ac:dyDescent="0.35">
      <c r="A139" s="23"/>
    </row>
    <row r="140" spans="1:1" x14ac:dyDescent="0.35">
      <c r="A140" s="23"/>
    </row>
    <row r="141" spans="1:1" x14ac:dyDescent="0.35">
      <c r="A141" s="23"/>
    </row>
    <row r="142" spans="1:1" x14ac:dyDescent="0.35">
      <c r="A142" s="23"/>
    </row>
    <row r="143" spans="1:1" x14ac:dyDescent="0.35">
      <c r="A143" s="23"/>
    </row>
    <row r="144" spans="1:1" x14ac:dyDescent="0.35">
      <c r="A144" s="23"/>
    </row>
    <row r="145" spans="1:1" x14ac:dyDescent="0.35">
      <c r="A145" s="24"/>
    </row>
    <row r="146" spans="1:1" x14ac:dyDescent="0.35">
      <c r="A146" s="23"/>
    </row>
    <row r="147" spans="1:1" x14ac:dyDescent="0.35">
      <c r="A147" s="25"/>
    </row>
    <row r="152" spans="1:1" x14ac:dyDescent="0.35">
      <c r="A152" s="23"/>
    </row>
    <row r="153" spans="1:1" x14ac:dyDescent="0.35">
      <c r="A153" s="23"/>
    </row>
    <row r="154" spans="1:1" x14ac:dyDescent="0.35">
      <c r="A154" s="23"/>
    </row>
    <row r="155" spans="1:1" x14ac:dyDescent="0.35">
      <c r="A155" s="23"/>
    </row>
    <row r="156" spans="1:1" x14ac:dyDescent="0.35">
      <c r="A156" s="23"/>
    </row>
    <row r="157" spans="1:1" x14ac:dyDescent="0.35">
      <c r="A157" s="23"/>
    </row>
    <row r="158" spans="1:1" x14ac:dyDescent="0.35">
      <c r="A158" s="23"/>
    </row>
    <row r="159" spans="1:1" x14ac:dyDescent="0.35">
      <c r="A159" s="23"/>
    </row>
    <row r="160" spans="1:1" x14ac:dyDescent="0.35">
      <c r="A160" s="23"/>
    </row>
    <row r="161" spans="1:1" x14ac:dyDescent="0.35">
      <c r="A161" s="23"/>
    </row>
    <row r="162" spans="1:1" x14ac:dyDescent="0.35">
      <c r="A162" s="23"/>
    </row>
    <row r="163" spans="1:1" x14ac:dyDescent="0.35">
      <c r="A163" s="23"/>
    </row>
    <row r="164" spans="1:1" x14ac:dyDescent="0.35">
      <c r="A164" s="23"/>
    </row>
    <row r="165" spans="1:1" x14ac:dyDescent="0.35">
      <c r="A165" s="23"/>
    </row>
    <row r="166" spans="1:1" x14ac:dyDescent="0.35">
      <c r="A166" s="23"/>
    </row>
    <row r="167" spans="1:1" x14ac:dyDescent="0.35">
      <c r="A167" s="23"/>
    </row>
    <row r="168" spans="1:1" x14ac:dyDescent="0.35">
      <c r="A168" s="23"/>
    </row>
    <row r="169" spans="1:1" x14ac:dyDescent="0.35">
      <c r="A169" s="23"/>
    </row>
    <row r="170" spans="1:1" x14ac:dyDescent="0.35">
      <c r="A170" s="23"/>
    </row>
    <row r="171" spans="1:1" x14ac:dyDescent="0.35">
      <c r="A171" s="23"/>
    </row>
    <row r="172" spans="1:1" x14ac:dyDescent="0.35">
      <c r="A172" s="23"/>
    </row>
    <row r="173" spans="1:1" x14ac:dyDescent="0.35">
      <c r="A173" s="23"/>
    </row>
    <row r="174" spans="1:1" x14ac:dyDescent="0.35">
      <c r="A174" s="23"/>
    </row>
    <row r="175" spans="1:1" x14ac:dyDescent="0.35">
      <c r="A175" s="23"/>
    </row>
    <row r="176" spans="1:1" x14ac:dyDescent="0.35">
      <c r="A176" s="23"/>
    </row>
    <row r="177" spans="1:1" x14ac:dyDescent="0.35">
      <c r="A177" s="23"/>
    </row>
    <row r="178" spans="1:1" x14ac:dyDescent="0.35">
      <c r="A178" s="23"/>
    </row>
    <row r="179" spans="1:1" x14ac:dyDescent="0.35">
      <c r="A179" s="23"/>
    </row>
    <row r="180" spans="1:1" x14ac:dyDescent="0.35">
      <c r="A180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ACF</vt:lpstr>
      <vt:lpstr>Sheet1</vt:lpstr>
      <vt:lpstr>ACF!TLKM.JK__1___1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Aguskurr</dc:creator>
  <cp:lastModifiedBy>ASUS</cp:lastModifiedBy>
  <dcterms:created xsi:type="dcterms:W3CDTF">2022-06-10T02:01:59Z</dcterms:created>
  <dcterms:modified xsi:type="dcterms:W3CDTF">2023-03-14T10:31:33Z</dcterms:modified>
</cp:coreProperties>
</file>