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514290C7-332B-442E-831C-F05307F95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" sheetId="1" r:id="rId1"/>
    <sheet name="R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C29" i="1"/>
  <c r="I5" i="1"/>
  <c r="I6" i="1"/>
  <c r="I7" i="1"/>
  <c r="I8" i="1"/>
  <c r="I4" i="1"/>
  <c r="I9" i="1" l="1"/>
  <c r="K19" i="1" s="1"/>
  <c r="K21" i="1" s="1"/>
  <c r="K22" i="1" s="1"/>
</calcChain>
</file>

<file path=xl/sharedStrings.xml><?xml version="1.0" encoding="utf-8"?>
<sst xmlns="http://schemas.openxmlformats.org/spreadsheetml/2006/main" count="78" uniqueCount="66">
  <si>
    <t>Entrada</t>
  </si>
  <si>
    <t>Salida</t>
  </si>
  <si>
    <t>Consulta</t>
  </si>
  <si>
    <t>ALI</t>
  </si>
  <si>
    <t>IE</t>
  </si>
  <si>
    <t>Cantidad</t>
  </si>
  <si>
    <t>Peso</t>
  </si>
  <si>
    <t>ALTA</t>
  </si>
  <si>
    <t>MEDIA</t>
  </si>
  <si>
    <t>BAJA</t>
  </si>
  <si>
    <t>Total</t>
  </si>
  <si>
    <t>Id</t>
  </si>
  <si>
    <t>Nombre</t>
  </si>
  <si>
    <t>Descripción</t>
  </si>
  <si>
    <t>PFSA</t>
  </si>
  <si>
    <t>FA</t>
  </si>
  <si>
    <t>PFA</t>
  </si>
  <si>
    <t>ESFUERZO</t>
  </si>
  <si>
    <t>Característica</t>
  </si>
  <si>
    <t>Influencia</t>
  </si>
  <si>
    <t>Alto</t>
  </si>
  <si>
    <t>Medio</t>
  </si>
  <si>
    <t>Definir recorrido seleccionando origen y destino</t>
  </si>
  <si>
    <t>Recorrido</t>
  </si>
  <si>
    <t>Opciones de rutas</t>
  </si>
  <si>
    <t>Mostrar las rutas de acuerdo al recorrido definido y el medio de transporte con estimación de tiempo</t>
  </si>
  <si>
    <t>Especificar condición de transporte</t>
  </si>
  <si>
    <t>Se puede elegir el medio de transporte para el recorrido y condiciones de este</t>
  </si>
  <si>
    <t>Indicaciones del recorrido</t>
  </si>
  <si>
    <t>El sistema debe mostrar las indicaciones para llegar al destino</t>
  </si>
  <si>
    <t>Puntos de interés</t>
  </si>
  <si>
    <t>El sistema debe mostrar puntos de interés</t>
  </si>
  <si>
    <t>Información Transporte público</t>
  </si>
  <si>
    <t>Se debe mostrar los horarios del tranporte público y líneas que realizan el recorrido seleccionado</t>
  </si>
  <si>
    <t>Ver mapa</t>
  </si>
  <si>
    <t>El sistema debe mostrar la información en un mapa</t>
  </si>
  <si>
    <t>Algoritmo optimo</t>
  </si>
  <si>
    <t>El sistema debe sugerir mejoras a las rutas de acuerdo algoritmos de optimizacion</t>
  </si>
  <si>
    <t>Entrada simple</t>
  </si>
  <si>
    <t>Componente</t>
  </si>
  <si>
    <t>Salida media</t>
  </si>
  <si>
    <t>Consulta media</t>
  </si>
  <si>
    <t>Interfaz externa</t>
  </si>
  <si>
    <t>Salida compleja</t>
  </si>
  <si>
    <t>Interfaz externa simplw</t>
  </si>
  <si>
    <t>horas</t>
  </si>
  <si>
    <t>Semanas</t>
  </si>
  <si>
    <t>Registro productos</t>
  </si>
  <si>
    <t>Creacion de lotes</t>
  </si>
  <si>
    <t>Asignacion de lotes</t>
  </si>
  <si>
    <t xml:space="preserve">Marca entregas hechas </t>
  </si>
  <si>
    <t>Consulta de estado</t>
  </si>
  <si>
    <t>Consulta de ubicación</t>
  </si>
  <si>
    <t>Operativa</t>
  </si>
  <si>
    <t>Visualizar lotes</t>
  </si>
  <si>
    <t>Visualizar orden</t>
  </si>
  <si>
    <t>Registro entradas</t>
  </si>
  <si>
    <t>Generacion notificacion</t>
  </si>
  <si>
    <t>Visualizacion Estado transito</t>
  </si>
  <si>
    <t>Visualizacion de paquetes en lote</t>
  </si>
  <si>
    <t>Visualizacion de chofer</t>
  </si>
  <si>
    <t>Estimacion de demora</t>
  </si>
  <si>
    <t>Lotes/productos</t>
  </si>
  <si>
    <t>Entregas</t>
  </si>
  <si>
    <t>Condiciones de transporte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</si>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</sst>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/>
    <xf numFmtId="0" fontId="2" fillId="0" borderId="5" xfId="0" applyFont="1" applyBorder="1"/>
    <xf numFmtId="0" fontId="0" fillId="0" borderId="5" xfId="0" applyFont="1" applyFill="1" applyBorder="1" applyAlignment="1"/>
    <xf numFmtId="0" fontId="2" fillId="4" borderId="5" xfId="0" applyFont="1" applyFill="1" applyBorder="1" applyAlignment="1">
      <alignment horizontal="right"/>
    </xf>
    <xf numFmtId="0" fontId="0" fillId="0" borderId="5" xfId="0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2" fillId="5" borderId="6" xfId="0" applyFont="1" applyFill="1" applyBorder="1"/>
    <xf numFmtId="0" fontId="2" fillId="5" borderId="9" xfId="0" applyFont="1" applyFill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4"/>
  <sheetViews>
    <sheetView showGridLines="0" tabSelected="1" workbookViewId="0">
      <selection activeCell="K18" sqref="K18"/>
    </sheetView>
  </sheetViews>
  <sheetFormatPr baseColWidth="10" defaultRowHeight="15" x14ac:dyDescent="0.25"/>
  <cols>
    <col min="1" max="1" width="5.140625" customWidth="1"/>
    <col min="2" max="2" width="25.7109375" customWidth="1"/>
    <col min="3" max="3" width="9.85546875" bestFit="1" customWidth="1"/>
    <col min="4" max="4" width="6.140625" customWidth="1"/>
    <col min="5" max="5" width="9" customWidth="1"/>
    <col min="6" max="6" width="6.140625" customWidth="1"/>
    <col min="7" max="7" width="8.7109375" customWidth="1"/>
    <col min="8" max="8" width="5.42578125" customWidth="1"/>
    <col min="9" max="9" width="9.85546875" customWidth="1"/>
    <col min="11" max="11" width="24.28515625" bestFit="1" customWidth="1"/>
  </cols>
  <sheetData>
    <row r="2" spans="1:12" x14ac:dyDescent="0.25">
      <c r="C2" s="28" t="s">
        <v>9</v>
      </c>
      <c r="D2" s="28"/>
      <c r="E2" s="28" t="s">
        <v>8</v>
      </c>
      <c r="F2" s="28"/>
      <c r="G2" s="28" t="s">
        <v>7</v>
      </c>
      <c r="H2" s="28"/>
    </row>
    <row r="3" spans="1:12" x14ac:dyDescent="0.25">
      <c r="C3" s="7" t="s">
        <v>5</v>
      </c>
      <c r="D3" s="5" t="s">
        <v>6</v>
      </c>
      <c r="E3" s="7" t="s">
        <v>5</v>
      </c>
      <c r="F3" s="5" t="s">
        <v>6</v>
      </c>
      <c r="G3" s="7" t="s">
        <v>5</v>
      </c>
      <c r="H3" s="6" t="s">
        <v>6</v>
      </c>
      <c r="I3" s="9" t="s">
        <v>10</v>
      </c>
      <c r="K3" s="20" t="s">
        <v>3</v>
      </c>
      <c r="L3" s="20" t="s">
        <v>6</v>
      </c>
    </row>
    <row r="4" spans="1:12" x14ac:dyDescent="0.25">
      <c r="B4" s="5" t="s">
        <v>0</v>
      </c>
      <c r="C4" s="8">
        <v>4</v>
      </c>
      <c r="D4" s="3">
        <v>4</v>
      </c>
      <c r="E4" s="8">
        <v>2</v>
      </c>
      <c r="F4" s="3">
        <v>0</v>
      </c>
      <c r="G4" s="8">
        <v>6</v>
      </c>
      <c r="H4" s="4">
        <v>5</v>
      </c>
      <c r="I4" s="10">
        <f>SUM(C4*D4,E4*F4,G4*H4)</f>
        <v>46</v>
      </c>
      <c r="K4" s="21" t="s">
        <v>53</v>
      </c>
      <c r="L4" s="21" t="s">
        <v>21</v>
      </c>
    </row>
    <row r="5" spans="1:12" x14ac:dyDescent="0.25">
      <c r="B5" s="5" t="s">
        <v>1</v>
      </c>
      <c r="C5" s="8">
        <v>0</v>
      </c>
      <c r="D5" s="3">
        <v>0</v>
      </c>
      <c r="E5" s="8">
        <v>3</v>
      </c>
      <c r="F5" s="3">
        <v>8</v>
      </c>
      <c r="G5" s="8">
        <v>0</v>
      </c>
      <c r="H5" s="4">
        <v>0</v>
      </c>
      <c r="I5" s="10">
        <f t="shared" ref="I5:I8" si="0">SUM(C5*D5,E5*F5,G5*H5)</f>
        <v>24</v>
      </c>
      <c r="K5" s="21" t="s">
        <v>62</v>
      </c>
      <c r="L5" s="21" t="s">
        <v>20</v>
      </c>
    </row>
    <row r="6" spans="1:12" x14ac:dyDescent="0.25">
      <c r="B6" s="5" t="s">
        <v>2</v>
      </c>
      <c r="C6" s="8">
        <v>1</v>
      </c>
      <c r="D6" s="3">
        <v>2</v>
      </c>
      <c r="E6" s="8">
        <v>1</v>
      </c>
      <c r="F6" s="3">
        <v>4</v>
      </c>
      <c r="G6" s="8">
        <v>4</v>
      </c>
      <c r="H6" s="4">
        <v>7</v>
      </c>
      <c r="I6" s="10">
        <f t="shared" si="0"/>
        <v>34</v>
      </c>
      <c r="K6" s="21" t="s">
        <v>63</v>
      </c>
      <c r="L6" s="21" t="s">
        <v>65</v>
      </c>
    </row>
    <row r="7" spans="1:12" x14ac:dyDescent="0.25">
      <c r="B7" s="5" t="s">
        <v>3</v>
      </c>
      <c r="C7" s="8">
        <v>3</v>
      </c>
      <c r="D7" s="3">
        <v>0</v>
      </c>
      <c r="E7" s="8">
        <v>0</v>
      </c>
      <c r="F7" s="3">
        <v>0</v>
      </c>
      <c r="G7" s="8"/>
      <c r="H7" s="4">
        <v>0</v>
      </c>
      <c r="I7" s="10">
        <f t="shared" si="0"/>
        <v>0</v>
      </c>
      <c r="K7" s="21" t="s">
        <v>64</v>
      </c>
      <c r="L7" s="21" t="s">
        <v>21</v>
      </c>
    </row>
    <row r="8" spans="1:12" x14ac:dyDescent="0.25">
      <c r="B8" s="5" t="s">
        <v>4</v>
      </c>
      <c r="C8" s="8">
        <v>3</v>
      </c>
      <c r="D8" s="3">
        <v>2</v>
      </c>
      <c r="E8" s="8">
        <v>2</v>
      </c>
      <c r="F8" s="3">
        <v>4</v>
      </c>
      <c r="G8" s="8"/>
      <c r="H8" s="4">
        <v>0</v>
      </c>
      <c r="I8" s="10">
        <f t="shared" si="0"/>
        <v>14</v>
      </c>
      <c r="K8" s="21"/>
      <c r="L8" s="21"/>
    </row>
    <row r="9" spans="1:12" x14ac:dyDescent="0.25">
      <c r="H9" s="11" t="s">
        <v>14</v>
      </c>
      <c r="I9" s="12">
        <f>SUM(I4:I8)</f>
        <v>118</v>
      </c>
    </row>
    <row r="11" spans="1:12" x14ac:dyDescent="0.25">
      <c r="A11" s="13"/>
      <c r="B11" s="14" t="s">
        <v>18</v>
      </c>
      <c r="C11" s="15" t="s">
        <v>19</v>
      </c>
    </row>
    <row r="12" spans="1:12" x14ac:dyDescent="0.25">
      <c r="A12" s="13">
        <v>1</v>
      </c>
      <c r="B12" s="16" t="s">
        <v>47</v>
      </c>
      <c r="C12" s="18">
        <v>7</v>
      </c>
    </row>
    <row r="13" spans="1:12" x14ac:dyDescent="0.25">
      <c r="A13" s="13">
        <v>2</v>
      </c>
      <c r="B13" s="16" t="s">
        <v>48</v>
      </c>
      <c r="C13" s="18">
        <v>8</v>
      </c>
    </row>
    <row r="14" spans="1:12" x14ac:dyDescent="0.25">
      <c r="A14" s="13">
        <v>3</v>
      </c>
      <c r="B14" s="16" t="s">
        <v>49</v>
      </c>
      <c r="C14" s="18">
        <v>6</v>
      </c>
    </row>
    <row r="15" spans="1:12" x14ac:dyDescent="0.25">
      <c r="A15" s="13">
        <v>4</v>
      </c>
      <c r="B15" s="16" t="s">
        <v>50</v>
      </c>
      <c r="C15" s="18">
        <v>5</v>
      </c>
    </row>
    <row r="16" spans="1:12" ht="15.75" thickBot="1" x14ac:dyDescent="0.3">
      <c r="A16" s="13">
        <v>5</v>
      </c>
      <c r="B16" s="16" t="s">
        <v>51</v>
      </c>
      <c r="C16" s="18">
        <v>5</v>
      </c>
    </row>
    <row r="17" spans="1:11" ht="15.75" thickBot="1" x14ac:dyDescent="0.3">
      <c r="A17" s="13">
        <v>6</v>
      </c>
      <c r="B17" s="16" t="s">
        <v>52</v>
      </c>
      <c r="C17" s="18">
        <v>4</v>
      </c>
      <c r="J17" s="26" t="s">
        <v>16</v>
      </c>
      <c r="K17" s="23">
        <f>I9*0.65+(0.01*C29)</f>
        <v>77.52</v>
      </c>
    </row>
    <row r="18" spans="1:11" ht="15.75" thickBot="1" x14ac:dyDescent="0.3">
      <c r="A18" s="13">
        <v>7</v>
      </c>
      <c r="B18" s="16" t="s">
        <v>54</v>
      </c>
      <c r="C18" s="18">
        <v>2</v>
      </c>
    </row>
    <row r="19" spans="1:11" ht="15.75" thickBot="1" x14ac:dyDescent="0.3">
      <c r="A19" s="13">
        <v>8</v>
      </c>
      <c r="B19" s="16" t="s">
        <v>55</v>
      </c>
      <c r="C19" s="18">
        <v>4</v>
      </c>
      <c r="J19" s="26" t="s">
        <v>17</v>
      </c>
      <c r="K19" s="24">
        <f>K17/150*K17^0.4</f>
        <v>2.9450183869166624</v>
      </c>
    </row>
    <row r="20" spans="1:11" ht="15.75" thickBot="1" x14ac:dyDescent="0.3">
      <c r="A20" s="13">
        <v>9</v>
      </c>
      <c r="B20" s="16" t="s">
        <v>56</v>
      </c>
      <c r="C20" s="18">
        <v>6</v>
      </c>
    </row>
    <row r="21" spans="1:11" ht="15.75" thickBot="1" x14ac:dyDescent="0.3">
      <c r="A21" s="13">
        <v>10</v>
      </c>
      <c r="B21" s="16" t="s">
        <v>57</v>
      </c>
      <c r="C21" s="18">
        <v>4</v>
      </c>
      <c r="J21" s="27" t="s">
        <v>46</v>
      </c>
      <c r="K21" s="25">
        <f>ROUND(K19*4,0)</f>
        <v>12</v>
      </c>
    </row>
    <row r="22" spans="1:11" ht="15.75" thickBot="1" x14ac:dyDescent="0.3">
      <c r="A22" s="13">
        <v>11</v>
      </c>
      <c r="B22" s="16" t="s">
        <v>58</v>
      </c>
      <c r="C22" s="18">
        <v>3</v>
      </c>
      <c r="J22" s="26" t="s">
        <v>45</v>
      </c>
      <c r="K22" s="23">
        <f>K21*35</f>
        <v>420</v>
      </c>
    </row>
    <row r="23" spans="1:11" x14ac:dyDescent="0.25">
      <c r="A23" s="13">
        <v>12</v>
      </c>
      <c r="B23" s="16" t="s">
        <v>59</v>
      </c>
      <c r="C23" s="18">
        <v>2</v>
      </c>
    </row>
    <row r="24" spans="1:11" x14ac:dyDescent="0.25">
      <c r="A24" s="13">
        <v>13</v>
      </c>
      <c r="B24" s="16" t="s">
        <v>60</v>
      </c>
      <c r="C24" s="18">
        <v>5</v>
      </c>
    </row>
    <row r="25" spans="1:11" x14ac:dyDescent="0.25">
      <c r="A25" s="13">
        <v>14</v>
      </c>
      <c r="B25" s="16" t="s">
        <v>61</v>
      </c>
      <c r="C25" s="18">
        <v>7</v>
      </c>
    </row>
    <row r="26" spans="1:11" x14ac:dyDescent="0.25">
      <c r="A26" s="13">
        <v>12</v>
      </c>
      <c r="B26" s="16" t="s">
        <v>59</v>
      </c>
      <c r="C26" s="18">
        <v>2</v>
      </c>
    </row>
    <row r="27" spans="1:11" x14ac:dyDescent="0.25">
      <c r="A27" s="13">
        <v>13</v>
      </c>
      <c r="B27" s="16" t="s">
        <v>60</v>
      </c>
      <c r="C27" s="18">
        <v>5</v>
      </c>
    </row>
    <row r="28" spans="1:11" x14ac:dyDescent="0.25">
      <c r="A28" s="13">
        <v>14</v>
      </c>
      <c r="B28" s="16" t="s">
        <v>61</v>
      </c>
      <c r="C28" s="18">
        <v>7</v>
      </c>
    </row>
    <row r="29" spans="1:11" x14ac:dyDescent="0.25">
      <c r="B29" s="17" t="s">
        <v>15</v>
      </c>
      <c r="C29" s="19">
        <f>SUM(C12:C28)</f>
        <v>82</v>
      </c>
    </row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mergeCells count="3">
    <mergeCell ref="G2:H2"/>
    <mergeCell ref="E2:F2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20" sqref="C20"/>
    </sheetView>
  </sheetViews>
  <sheetFormatPr baseColWidth="10" defaultRowHeight="15" x14ac:dyDescent="0.25"/>
  <cols>
    <col min="2" max="2" width="32.42578125" bestFit="1" customWidth="1"/>
    <col min="3" max="3" width="92" bestFit="1" customWidth="1"/>
    <col min="4" max="4" width="22.28515625" bestFit="1" customWidth="1"/>
  </cols>
  <sheetData>
    <row r="1" spans="1:4" x14ac:dyDescent="0.25">
      <c r="A1" s="1" t="s">
        <v>11</v>
      </c>
      <c r="B1" s="2" t="s">
        <v>12</v>
      </c>
      <c r="C1" s="2" t="s">
        <v>13</v>
      </c>
      <c r="D1" s="22" t="s">
        <v>39</v>
      </c>
    </row>
    <row r="2" spans="1:4" x14ac:dyDescent="0.25">
      <c r="A2">
        <v>1</v>
      </c>
      <c r="B2" t="s">
        <v>23</v>
      </c>
      <c r="C2" t="s">
        <v>22</v>
      </c>
      <c r="D2" t="s">
        <v>38</v>
      </c>
    </row>
    <row r="3" spans="1:4" x14ac:dyDescent="0.25">
      <c r="A3">
        <v>2</v>
      </c>
      <c r="B3" t="s">
        <v>24</v>
      </c>
      <c r="C3" t="s">
        <v>25</v>
      </c>
      <c r="D3" t="s">
        <v>40</v>
      </c>
    </row>
    <row r="4" spans="1:4" x14ac:dyDescent="0.25">
      <c r="A4">
        <v>3</v>
      </c>
      <c r="B4" t="s">
        <v>26</v>
      </c>
      <c r="C4" t="s">
        <v>27</v>
      </c>
      <c r="D4" t="s">
        <v>38</v>
      </c>
    </row>
    <row r="5" spans="1:4" x14ac:dyDescent="0.25">
      <c r="A5">
        <v>4</v>
      </c>
      <c r="B5" t="s">
        <v>28</v>
      </c>
      <c r="C5" t="s">
        <v>29</v>
      </c>
      <c r="D5" t="s">
        <v>41</v>
      </c>
    </row>
    <row r="6" spans="1:4" x14ac:dyDescent="0.25">
      <c r="A6">
        <v>5</v>
      </c>
      <c r="B6" t="s">
        <v>30</v>
      </c>
      <c r="C6" t="s">
        <v>31</v>
      </c>
      <c r="D6" t="s">
        <v>44</v>
      </c>
    </row>
    <row r="7" spans="1:4" x14ac:dyDescent="0.25">
      <c r="A7">
        <v>6</v>
      </c>
      <c r="B7" t="s">
        <v>32</v>
      </c>
      <c r="C7" t="s">
        <v>33</v>
      </c>
      <c r="D7" t="s">
        <v>42</v>
      </c>
    </row>
    <row r="8" spans="1:4" x14ac:dyDescent="0.25">
      <c r="A8">
        <v>7</v>
      </c>
      <c r="B8" t="s">
        <v>34</v>
      </c>
      <c r="C8" t="s">
        <v>35</v>
      </c>
      <c r="D8" t="s">
        <v>42</v>
      </c>
    </row>
    <row r="9" spans="1:4" x14ac:dyDescent="0.25">
      <c r="A9">
        <v>8</v>
      </c>
      <c r="B9" t="s">
        <v>36</v>
      </c>
      <c r="C9" t="s">
        <v>37</v>
      </c>
      <c r="D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Bandera</dc:creator>
  <cp:lastModifiedBy>Brian</cp:lastModifiedBy>
  <dcterms:created xsi:type="dcterms:W3CDTF">2023-08-10T18:13:59Z</dcterms:created>
  <dcterms:modified xsi:type="dcterms:W3CDTF">2023-09-22T14:03:32Z</dcterms:modified>
</cp:coreProperties>
</file>