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ea\Desktop\Análisis Numérico I\ET2\"/>
    </mc:Choice>
  </mc:AlternateContent>
  <xr:revisionPtr revIDLastSave="0" documentId="13_ncr:1_{42FC67ED-2D3A-4F73-8D49-6CB85B0D746E}" xr6:coauthVersionLast="45" xr6:coauthVersionMax="45" xr10:uidLastSave="{00000000-0000-0000-0000-000000000000}"/>
  <bookViews>
    <workbookView xWindow="-120" yWindow="-120" windowWidth="20730" windowHeight="11160" xr2:uid="{B81C6378-0440-4E81-BFDF-B81B45941C0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1" l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H23" i="1" s="1"/>
  <c r="B23" i="1"/>
  <c r="E22" i="1"/>
  <c r="D22" i="1"/>
  <c r="C22" i="1"/>
  <c r="B22" i="1"/>
  <c r="E21" i="1"/>
  <c r="D21" i="1"/>
  <c r="C21" i="1"/>
  <c r="H21" i="1" s="1"/>
  <c r="B21" i="1"/>
  <c r="E20" i="1"/>
  <c r="D20" i="1"/>
  <c r="C20" i="1"/>
  <c r="H20" i="1" s="1"/>
  <c r="B20" i="1"/>
  <c r="G30" i="1"/>
  <c r="G29" i="1"/>
  <c r="G19" i="1"/>
  <c r="G18" i="1"/>
  <c r="H33" i="1"/>
  <c r="H32" i="1"/>
  <c r="H31" i="1"/>
  <c r="H30" i="1"/>
  <c r="H29" i="1"/>
  <c r="H28" i="1"/>
  <c r="H26" i="1"/>
  <c r="H24" i="1"/>
  <c r="H22" i="1"/>
  <c r="F33" i="1"/>
  <c r="F32" i="1"/>
  <c r="F31" i="1"/>
  <c r="F30" i="1"/>
  <c r="F29" i="1"/>
  <c r="F28" i="1"/>
  <c r="G28" i="1" s="1"/>
  <c r="F27" i="1"/>
  <c r="G27" i="1" s="1"/>
  <c r="F26" i="1"/>
  <c r="G26" i="1" s="1"/>
  <c r="F25" i="1"/>
  <c r="G25" i="1" s="1"/>
  <c r="F23" i="1"/>
  <c r="G23" i="1" s="1"/>
  <c r="F22" i="1"/>
  <c r="G22" i="1" s="1"/>
  <c r="F21" i="1"/>
  <c r="G21" i="1" s="1"/>
  <c r="K6" i="1"/>
  <c r="H27" i="1" l="1"/>
  <c r="H25" i="1"/>
  <c r="F24" i="1"/>
  <c r="G24" i="1" s="1"/>
  <c r="F20" i="1"/>
  <c r="G20" i="1" s="1"/>
  <c r="K3" i="1"/>
  <c r="B3" i="1" l="1"/>
  <c r="D3" i="1" s="1"/>
  <c r="D58" i="1"/>
  <c r="C39" i="1"/>
  <c r="E39" i="1" s="1"/>
  <c r="C3" i="1"/>
  <c r="F3" i="1" s="1"/>
  <c r="E58" i="1"/>
  <c r="B39" i="1"/>
  <c r="F58" i="1" l="1"/>
  <c r="C4" i="1"/>
  <c r="E3" i="1"/>
  <c r="E4" i="1" s="1"/>
  <c r="H3" i="1"/>
  <c r="D39" i="1"/>
  <c r="F39" i="1" s="1"/>
  <c r="G39" i="1" s="1"/>
  <c r="G3" i="1" l="1"/>
  <c r="D4" i="1" s="1"/>
  <c r="D5" i="1" s="1"/>
  <c r="B4" i="1"/>
  <c r="H4" i="1" s="1"/>
  <c r="F4" i="1" l="1"/>
  <c r="B5" i="1"/>
  <c r="G4" i="1" l="1"/>
  <c r="E5" i="1" s="1"/>
  <c r="E6" i="1" s="1"/>
  <c r="C5" i="1"/>
  <c r="C6" i="1" s="1"/>
  <c r="F5" i="1"/>
  <c r="G5" i="1" l="1"/>
  <c r="D6" i="1" s="1"/>
  <c r="D7" i="1" s="1"/>
  <c r="D8" i="1" s="1"/>
  <c r="D9" i="1" s="1"/>
  <c r="B6" i="1"/>
  <c r="H5" i="1"/>
  <c r="F6" i="1" l="1"/>
  <c r="B7" i="1"/>
  <c r="B8" i="1" s="1"/>
  <c r="H6" i="1"/>
  <c r="B9" i="1" l="1"/>
  <c r="G6" i="1"/>
  <c r="E7" i="1" s="1"/>
  <c r="C7" i="1"/>
  <c r="H7" i="1" s="1"/>
  <c r="F7" i="1" l="1"/>
  <c r="G7" i="1" l="1"/>
  <c r="E8" i="1" s="1"/>
  <c r="C8" i="1"/>
  <c r="H8" i="1" l="1"/>
  <c r="F8" i="1"/>
  <c r="C9" i="1" l="1"/>
  <c r="G8" i="1"/>
  <c r="E9" i="1" s="1"/>
  <c r="E10" i="1" s="1"/>
  <c r="H9" i="1" l="1"/>
  <c r="C10" i="1"/>
  <c r="F9" i="1"/>
  <c r="B10" i="1" l="1"/>
  <c r="G9" i="1"/>
  <c r="D10" i="1" s="1"/>
  <c r="D11" i="1" s="1"/>
  <c r="D12" i="1" s="1"/>
  <c r="H10" i="1"/>
  <c r="B11" i="1" l="1"/>
  <c r="B12" i="1" s="1"/>
  <c r="F10" i="1"/>
  <c r="C11" i="1" l="1"/>
  <c r="G10" i="1"/>
  <c r="E11" i="1" s="1"/>
  <c r="F11" i="1" l="1"/>
  <c r="H11" i="1"/>
  <c r="C12" i="1" l="1"/>
  <c r="G11" i="1"/>
  <c r="E12" i="1" s="1"/>
  <c r="E13" i="1" s="1"/>
  <c r="E14" i="1" s="1"/>
  <c r="E15" i="1" s="1"/>
  <c r="C13" i="1" l="1"/>
  <c r="C14" i="1" s="1"/>
  <c r="H12" i="1"/>
  <c r="F12" i="1"/>
  <c r="B13" i="1" l="1"/>
  <c r="G12" i="1"/>
  <c r="D13" i="1" s="1"/>
  <c r="C15" i="1"/>
  <c r="H13" i="1" l="1"/>
  <c r="F13" i="1"/>
  <c r="B14" i="1" l="1"/>
  <c r="G13" i="1"/>
  <c r="D14" i="1" s="1"/>
  <c r="H14" i="1" l="1"/>
  <c r="F14" i="1"/>
  <c r="G14" i="1" l="1"/>
  <c r="D15" i="1" s="1"/>
  <c r="D16" i="1" s="1"/>
  <c r="B15" i="1"/>
  <c r="F15" i="1" l="1"/>
  <c r="B16" i="1"/>
  <c r="H15" i="1"/>
  <c r="G15" i="1" l="1"/>
  <c r="E16" i="1" s="1"/>
  <c r="E17" i="1" s="1"/>
  <c r="C16" i="1"/>
  <c r="C17" i="1" l="1"/>
  <c r="H16" i="1"/>
  <c r="F16" i="1"/>
  <c r="G16" i="1" l="1"/>
  <c r="D17" i="1" s="1"/>
  <c r="D18" i="1" s="1"/>
  <c r="B17" i="1"/>
  <c r="H17" i="1"/>
  <c r="B18" i="1" l="1"/>
  <c r="F17" i="1"/>
  <c r="G17" i="1" l="1"/>
  <c r="E18" i="1" s="1"/>
  <c r="E19" i="1" s="1"/>
  <c r="C18" i="1"/>
  <c r="H18" i="1" l="1"/>
  <c r="C19" i="1"/>
  <c r="F18" i="1"/>
  <c r="D19" i="1" l="1"/>
  <c r="B19" i="1"/>
  <c r="F19" i="1" s="1"/>
  <c r="H19" i="1" l="1"/>
</calcChain>
</file>

<file path=xl/sharedStrings.xml><?xml version="1.0" encoding="utf-8"?>
<sst xmlns="http://schemas.openxmlformats.org/spreadsheetml/2006/main" count="39" uniqueCount="26">
  <si>
    <t>BISECCIÓN</t>
  </si>
  <si>
    <t>k</t>
  </si>
  <si>
    <r>
      <rPr>
        <sz val="11"/>
        <color theme="1"/>
        <rFont val="Calibri"/>
        <family val="2"/>
        <scheme val="minor"/>
      </rPr>
      <t>a</t>
    </r>
    <r>
      <rPr>
        <vertAlign val="subscript"/>
        <sz val="11"/>
        <color theme="1"/>
        <rFont val="Calibri"/>
        <family val="2"/>
        <scheme val="minor"/>
      </rPr>
      <t>k</t>
    </r>
  </si>
  <si>
    <r>
      <t>b</t>
    </r>
    <r>
      <rPr>
        <vertAlign val="subscript"/>
        <sz val="11"/>
        <color theme="1"/>
        <rFont val="Calibri"/>
        <family val="2"/>
        <scheme val="minor"/>
      </rPr>
      <t>k</t>
    </r>
  </si>
  <si>
    <r>
      <rPr>
        <i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(a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)</t>
    </r>
  </si>
  <si>
    <r>
      <t>f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)</t>
    </r>
  </si>
  <si>
    <r>
      <t>f</t>
    </r>
    <r>
      <rPr>
        <sz val="11"/>
        <color theme="1"/>
        <rFont val="Calibri"/>
        <family val="2"/>
        <scheme val="minor"/>
      </rPr>
      <t>(</t>
    </r>
    <r>
      <rPr>
        <i/>
        <sz val="11"/>
        <color theme="1"/>
        <rFont val="Calibri"/>
        <family val="2"/>
        <scheme val="minor"/>
      </rPr>
      <t>m</t>
    </r>
    <r>
      <rPr>
        <vertAlign val="subscript"/>
        <sz val="11"/>
        <color theme="1"/>
        <rFont val="Calibri"/>
        <family val="2"/>
        <scheme val="minor"/>
      </rPr>
      <t>k+1</t>
    </r>
    <r>
      <rPr>
        <sz val="11"/>
        <color theme="1"/>
        <rFont val="Calibri"/>
        <family val="2"/>
        <scheme val="minor"/>
      </rPr>
      <t>)</t>
    </r>
  </si>
  <si>
    <r>
      <t>m</t>
    </r>
    <r>
      <rPr>
        <vertAlign val="subscript"/>
        <sz val="11"/>
        <color theme="1"/>
        <rFont val="Calibri"/>
        <family val="2"/>
        <scheme val="minor"/>
      </rPr>
      <t>k+1</t>
    </r>
  </si>
  <si>
    <r>
      <t>ε</t>
    </r>
    <r>
      <rPr>
        <i/>
        <vertAlign val="subscript"/>
        <sz val="11"/>
        <color theme="1"/>
        <rFont val="Calibri"/>
        <family val="2"/>
        <scheme val="minor"/>
      </rPr>
      <t>k+1</t>
    </r>
  </si>
  <si>
    <t xml:space="preserve">DEFINO </t>
  </si>
  <si>
    <t>c =</t>
  </si>
  <si>
    <t>x' =</t>
  </si>
  <si>
    <t xml:space="preserve">t' = </t>
  </si>
  <si>
    <t xml:space="preserve">x = </t>
  </si>
  <si>
    <t>N =</t>
  </si>
  <si>
    <t>REGULA FALSI</t>
  </si>
  <si>
    <t>NEWTON-RAHPSON</t>
  </si>
  <si>
    <r>
      <t>ε</t>
    </r>
    <r>
      <rPr>
        <i/>
        <vertAlign val="subscript"/>
        <sz val="11"/>
        <color theme="1"/>
        <rFont val="Calibri"/>
        <family val="2"/>
        <scheme val="minor"/>
      </rPr>
      <t>k</t>
    </r>
  </si>
  <si>
    <r>
      <rPr>
        <sz val="11"/>
        <color theme="1"/>
        <rFont val="Calibri"/>
        <family val="2"/>
        <scheme val="minor"/>
      </rPr>
      <t>u</t>
    </r>
    <r>
      <rPr>
        <vertAlign val="subscript"/>
        <sz val="11"/>
        <color theme="1"/>
        <rFont val="Calibri"/>
        <family val="2"/>
        <scheme val="minor"/>
      </rPr>
      <t>k</t>
    </r>
  </si>
  <si>
    <r>
      <rPr>
        <sz val="11"/>
        <color theme="1"/>
        <rFont val="Calibri"/>
        <family val="2"/>
        <scheme val="minor"/>
      </rPr>
      <t>u</t>
    </r>
    <r>
      <rPr>
        <vertAlign val="subscript"/>
        <sz val="11"/>
        <color theme="1"/>
        <rFont val="Calibri"/>
        <family val="2"/>
        <scheme val="minor"/>
      </rPr>
      <t>k+1</t>
    </r>
  </si>
  <si>
    <t>SECANTE</t>
  </si>
  <si>
    <r>
      <rPr>
        <sz val="11"/>
        <color theme="1"/>
        <rFont val="Calibri"/>
        <family val="2"/>
        <scheme val="minor"/>
      </rPr>
      <t>u</t>
    </r>
    <r>
      <rPr>
        <vertAlign val="subscript"/>
        <sz val="11"/>
        <color theme="1"/>
        <rFont val="Calibri"/>
        <family val="2"/>
        <scheme val="minor"/>
      </rPr>
      <t>k-1</t>
    </r>
  </si>
  <si>
    <r>
      <t>f</t>
    </r>
    <r>
      <rPr>
        <sz val="11"/>
        <color theme="1"/>
        <rFont val="Calibri"/>
        <family val="2"/>
        <scheme val="minor"/>
      </rPr>
      <t>(u</t>
    </r>
    <r>
      <rPr>
        <vertAlign val="subscript"/>
        <sz val="11"/>
        <color theme="1"/>
        <rFont val="Calibri"/>
        <family val="2"/>
        <scheme val="minor"/>
      </rPr>
      <t>k-1</t>
    </r>
    <r>
      <rPr>
        <sz val="11"/>
        <color theme="1"/>
        <rFont val="Calibri"/>
        <family val="2"/>
        <scheme val="minor"/>
      </rPr>
      <t>)</t>
    </r>
  </si>
  <si>
    <r>
      <t>f</t>
    </r>
    <r>
      <rPr>
        <sz val="11"/>
        <color theme="1"/>
        <rFont val="Calibri"/>
        <family val="2"/>
        <scheme val="minor"/>
      </rPr>
      <t>(u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)</t>
    </r>
  </si>
  <si>
    <t xml:space="preserve">Uso </t>
  </si>
  <si>
    <t>cómo método de arranque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</si>
</sst>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266700</xdr:colOff>
      <xdr:row>1</xdr:row>
      <xdr:rowOff>23812</xdr:rowOff>
    </xdr:from>
    <xdr:ext cx="2076450" cy="11001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ACE84CD-E3F9-4FE7-A166-2736B97F4C8F}"/>
                </a:ext>
              </a:extLst>
            </xdr:cNvPr>
            <xdr:cNvSpPr txBox="1"/>
          </xdr:nvSpPr>
          <xdr:spPr>
            <a:xfrm>
              <a:off x="8648700" y="214312"/>
              <a:ext cx="2076450" cy="11001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AR" sz="2000" i="1" baseline="0">
                  <a:latin typeface="Cambria Math" panose="02040503050406030204" pitchFamily="18" charset="0"/>
                </a:rPr>
                <a:t> f(u) =  </a:t>
              </a:r>
              <a14:m>
                <m:oMath xmlns:m="http://schemas.openxmlformats.org/officeDocument/2006/math">
                  <m:f>
                    <m:fPr>
                      <m:ctrlPr>
                        <a:rPr lang="es-AR" sz="20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s-MX" sz="20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MX" sz="20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p>
                          <m:r>
                            <a:rPr lang="es-MX" sz="2000" b="0" i="1">
                              <a:latin typeface="Cambria Math" panose="02040503050406030204" pitchFamily="18" charset="0"/>
                            </a:rPr>
                            <m:t>′</m:t>
                          </m:r>
                        </m:sup>
                      </m:sSup>
                      <m:r>
                        <a:rPr lang="es-MX" sz="2000" b="0" i="1">
                          <a:latin typeface="Cambria Math" panose="02040503050406030204" pitchFamily="18" charset="0"/>
                        </a:rPr>
                        <m:t>+</m:t>
                      </m:r>
                      <m:r>
                        <a:rPr lang="es-MX" sz="2000" b="0" i="1">
                          <a:latin typeface="Cambria Math" panose="02040503050406030204" pitchFamily="18" charset="0"/>
                        </a:rPr>
                        <m:t>𝑢</m:t>
                      </m:r>
                      <m:r>
                        <a:rPr lang="es-MX" sz="2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MX" sz="2000" b="0" i="1">
                          <a:latin typeface="Cambria Math" panose="02040503050406030204" pitchFamily="18" charset="0"/>
                        </a:rPr>
                        <m:t>𝑡</m:t>
                      </m:r>
                      <m:r>
                        <a:rPr lang="es-MX" sz="2000" b="0" i="1">
                          <a:latin typeface="Cambria Math" panose="02040503050406030204" pitchFamily="18" charset="0"/>
                        </a:rPr>
                        <m:t>′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es-AR" sz="200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s-MX" sz="2000" b="0" i="1">
                              <a:latin typeface="Cambria Math" panose="02040503050406030204" pitchFamily="18" charset="0"/>
                            </a:rPr>
                            <m:t>1 − </m:t>
                          </m:r>
                          <m:f>
                            <m:fPr>
                              <m:ctrlPr>
                                <a:rPr lang="es-MX" sz="20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p>
                                <m:sSupPr>
                                  <m:ctrlPr>
                                    <a:rPr lang="es-MX" sz="2000" b="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s-MX" sz="2000" b="0" i="1">
                                      <a:latin typeface="Cambria Math" panose="02040503050406030204" pitchFamily="18" charset="0"/>
                                    </a:rPr>
                                    <m:t>𝑢</m:t>
                                  </m:r>
                                </m:e>
                                <m:sup>
                                  <m:r>
                                    <a:rPr lang="es-MX" sz="20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p>
                              </m:sSup>
                            </m:num>
                            <m:den>
                              <m:sSup>
                                <m:sSupPr>
                                  <m:ctrlPr>
                                    <a:rPr lang="es-MX" sz="2000" b="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s-MX" sz="2000" b="0" i="1">
                                      <a:latin typeface="Cambria Math" panose="02040503050406030204" pitchFamily="18" charset="0"/>
                                    </a:rPr>
                                    <m:t>𝑐</m:t>
                                  </m:r>
                                </m:e>
                                <m:sup>
                                  <m:r>
                                    <a:rPr lang="es-MX" sz="20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p>
                              </m:sSup>
                            </m:den>
                          </m:f>
                        </m:e>
                      </m:rad>
                    </m:den>
                  </m:f>
                </m:oMath>
              </a14:m>
              <a:r>
                <a:rPr lang="es-AR" sz="2000"/>
                <a:t> </a:t>
              </a:r>
              <a:r>
                <a:rPr lang="es-AR" sz="2000" i="1">
                  <a:latin typeface="Cambria Math" panose="02040503050406030204" pitchFamily="18" charset="0"/>
                  <a:ea typeface="Cambria Math" panose="02040503050406030204" pitchFamily="18" charset="0"/>
                </a:rPr>
                <a:t>-</a:t>
              </a:r>
              <a:r>
                <a:rPr lang="es-AR" sz="200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x</a:t>
              </a:r>
              <a:endParaRPr lang="es-AR" sz="20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ACE84CD-E3F9-4FE7-A166-2736B97F4C8F}"/>
                </a:ext>
              </a:extLst>
            </xdr:cNvPr>
            <xdr:cNvSpPr txBox="1"/>
          </xdr:nvSpPr>
          <xdr:spPr>
            <a:xfrm>
              <a:off x="8648700" y="214312"/>
              <a:ext cx="2076450" cy="11001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AR" sz="2000" i="1" baseline="0">
                  <a:latin typeface="Cambria Math" panose="02040503050406030204" pitchFamily="18" charset="0"/>
                </a:rPr>
                <a:t> f(u) =  </a:t>
              </a:r>
              <a:r>
                <a:rPr lang="es-AR" sz="2000" i="0">
                  <a:latin typeface="Cambria Math" panose="02040503050406030204" pitchFamily="18" charset="0"/>
                </a:rPr>
                <a:t>(</a:t>
              </a:r>
              <a:r>
                <a:rPr lang="es-MX" sz="2000" b="0" i="0">
                  <a:latin typeface="Cambria Math" panose="02040503050406030204" pitchFamily="18" charset="0"/>
                </a:rPr>
                <a:t>𝑥^′+𝑢 𝑡′</a:t>
              </a:r>
              <a:r>
                <a:rPr lang="es-AR" sz="2000" b="0" i="0">
                  <a:latin typeface="Cambria Math" panose="02040503050406030204" pitchFamily="18" charset="0"/>
                </a:rPr>
                <a:t>)/√(</a:t>
              </a:r>
              <a:r>
                <a:rPr lang="es-MX" sz="2000" b="0" i="0">
                  <a:latin typeface="Cambria Math" panose="02040503050406030204" pitchFamily="18" charset="0"/>
                </a:rPr>
                <a:t>1 − 𝑢^2/𝑐^2 </a:t>
              </a:r>
              <a:r>
                <a:rPr lang="es-AR" sz="2000" b="0" i="0">
                  <a:latin typeface="Cambria Math" panose="02040503050406030204" pitchFamily="18" charset="0"/>
                </a:rPr>
                <a:t>)</a:t>
              </a:r>
              <a:r>
                <a:rPr lang="es-AR" sz="2000"/>
                <a:t> </a:t>
              </a:r>
              <a:r>
                <a:rPr lang="es-AR" sz="2000" i="1">
                  <a:latin typeface="Cambria Math" panose="02040503050406030204" pitchFamily="18" charset="0"/>
                  <a:ea typeface="Cambria Math" panose="02040503050406030204" pitchFamily="18" charset="0"/>
                </a:rPr>
                <a:t>-</a:t>
              </a:r>
              <a:r>
                <a:rPr lang="es-AR" sz="200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x</a:t>
              </a:r>
              <a:endParaRPr lang="es-AR" sz="20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9</xdr:col>
      <xdr:colOff>95250</xdr:colOff>
      <xdr:row>47</xdr:row>
      <xdr:rowOff>161926</xdr:rowOff>
    </xdr:from>
    <xdr:ext cx="1952625" cy="6408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D748C90C-0C17-4DA4-AAA7-5AD1D9EAF1D3}"/>
                </a:ext>
              </a:extLst>
            </xdr:cNvPr>
            <xdr:cNvSpPr txBox="1"/>
          </xdr:nvSpPr>
          <xdr:spPr>
            <a:xfrm>
              <a:off x="6991350" y="4429126"/>
              <a:ext cx="1952625" cy="6408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2000" b="0" i="1">
                        <a:latin typeface="Cambria Math" panose="02040503050406030204" pitchFamily="18" charset="0"/>
                      </a:rPr>
                      <m:t>𝑔</m:t>
                    </m:r>
                    <m:d>
                      <m:dPr>
                        <m:ctrlPr>
                          <a:rPr lang="es-MX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</m:d>
                    <m:r>
                      <a:rPr lang="es-MX" sz="20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20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s-MX" sz="2000" b="0" i="1">
                        <a:latin typeface="Cambria Math" panose="02040503050406030204" pitchFamily="18" charset="0"/>
                      </a:rPr>
                      <m:t> −</m:t>
                    </m:r>
                    <m:f>
                      <m:fPr>
                        <m:ctrlPr>
                          <a:rPr lang="es-MX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𝑢</m:t>
                        </m:r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′(</m:t>
                        </m:r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𝑢</m:t>
                        </m:r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AR" sz="20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D748C90C-0C17-4DA4-AAA7-5AD1D9EAF1D3}"/>
                </a:ext>
              </a:extLst>
            </xdr:cNvPr>
            <xdr:cNvSpPr txBox="1"/>
          </xdr:nvSpPr>
          <xdr:spPr>
            <a:xfrm>
              <a:off x="6991350" y="4429126"/>
              <a:ext cx="1952625" cy="6408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2000" b="0" i="0">
                  <a:latin typeface="Cambria Math" panose="02040503050406030204" pitchFamily="18" charset="0"/>
                </a:rPr>
                <a:t>𝑔(𝑢)=𝑢 −(𝑓(𝑢))/(𝑓′(𝑢))</a:t>
              </a:r>
              <a:endParaRPr lang="es-AR" sz="2000"/>
            </a:p>
          </xdr:txBody>
        </xdr:sp>
      </mc:Fallback>
    </mc:AlternateContent>
    <xdr:clientData/>
  </xdr:oneCellAnchor>
  <xdr:oneCellAnchor>
    <xdr:from>
      <xdr:col>8</xdr:col>
      <xdr:colOff>742950</xdr:colOff>
      <xdr:row>57</xdr:row>
      <xdr:rowOff>157162</xdr:rowOff>
    </xdr:from>
    <xdr:ext cx="4514850" cy="5816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8A7F48D0-B5F6-4B0C-98F2-2525B66626EE}"/>
                </a:ext>
              </a:extLst>
            </xdr:cNvPr>
            <xdr:cNvSpPr txBox="1"/>
          </xdr:nvSpPr>
          <xdr:spPr>
            <a:xfrm>
              <a:off x="6877050" y="6405562"/>
              <a:ext cx="4514850" cy="5816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s-MX" sz="20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s-MX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s-MX" sz="2000" b="0" i="1">
                        <a:latin typeface="Cambria Math" panose="02040503050406030204" pitchFamily="18" charset="0"/>
                      </a:rPr>
                      <m:t> −</m:t>
                    </m:r>
                    <m:r>
                      <a:rPr lang="es-MX" sz="20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MX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MX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20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s-MX" sz="20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e>
                    </m:d>
                    <m:r>
                      <a:rPr lang="es-MX" sz="2000" b="0" i="1">
                        <a:latin typeface="Cambria Math" panose="02040503050406030204" pitchFamily="18" charset="0"/>
                      </a:rPr>
                      <m:t>∗ </m:t>
                    </m:r>
                    <m:f>
                      <m:fPr>
                        <m:ctrlPr>
                          <a:rPr lang="es-MX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20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s-MX" sz="20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 − </m:t>
                        </m:r>
                        <m:sSub>
                          <m:sSubPr>
                            <m:ctrlPr>
                              <a:rPr lang="es-MX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20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s-MX" sz="20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s-MX" sz="20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</m:num>
                      <m:den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es-MX" sz="20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MX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2000" b="0" i="1">
                                    <a:latin typeface="Cambria Math" panose="02040503050406030204" pitchFamily="18" charset="0"/>
                                  </a:rPr>
                                  <m:t>𝑢</m:t>
                                </m:r>
                              </m:e>
                              <m:sub>
                                <m:r>
                                  <a:rPr lang="es-MX" sz="20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sub>
                            </m:sSub>
                          </m:e>
                        </m:d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MX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20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s-MX" sz="20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s-MX" sz="20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AR" sz="20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8A7F48D0-B5F6-4B0C-98F2-2525B66626EE}"/>
                </a:ext>
              </a:extLst>
            </xdr:cNvPr>
            <xdr:cNvSpPr txBox="1"/>
          </xdr:nvSpPr>
          <xdr:spPr>
            <a:xfrm>
              <a:off x="6877050" y="6405562"/>
              <a:ext cx="4514850" cy="5816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2000" b="0" i="0">
                  <a:latin typeface="Cambria Math" panose="02040503050406030204" pitchFamily="18" charset="0"/>
                </a:rPr>
                <a:t>𝑢_(𝑘+1)= 𝑢_𝑘  −𝑓(𝑢_𝑘 )∗  (𝑢_𝑘  − 𝑢_(𝑘−1))/(𝑓(𝑢_𝑘 )−𝑓(𝑢_(𝑘−1)))</a:t>
              </a:r>
              <a:endParaRPr lang="es-AR" sz="20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4411F-435C-46B8-BC14-A93B076E7FEC}">
  <dimension ref="A1:L60"/>
  <sheetViews>
    <sheetView tabSelected="1" topLeftCell="A14" workbookViewId="0">
      <selection activeCell="G28" sqref="G28"/>
    </sheetView>
  </sheetViews>
  <sheetFormatPr baseColWidth="10" defaultRowHeight="15" x14ac:dyDescent="0.25"/>
  <cols>
    <col min="4" max="4" width="11.7109375" bestFit="1" customWidth="1"/>
    <col min="5" max="5" width="12" bestFit="1" customWidth="1"/>
    <col min="7" max="7" width="12.7109375" bestFit="1" customWidth="1"/>
    <col min="11" max="11" width="11.85546875" bestFit="1" customWidth="1"/>
  </cols>
  <sheetData>
    <row r="1" spans="1:11" x14ac:dyDescent="0.25">
      <c r="A1" s="1" t="s">
        <v>0</v>
      </c>
    </row>
    <row r="2" spans="1:11" ht="18" x14ac:dyDescent="0.35">
      <c r="A2" t="s">
        <v>1</v>
      </c>
      <c r="B2" s="2" t="s">
        <v>2</v>
      </c>
      <c r="C2" t="s">
        <v>3</v>
      </c>
      <c r="D2" t="s">
        <v>4</v>
      </c>
      <c r="E2" s="3" t="s">
        <v>5</v>
      </c>
      <c r="F2" s="3" t="s">
        <v>7</v>
      </c>
      <c r="G2" s="3" t="s">
        <v>6</v>
      </c>
      <c r="H2" s="3" t="s">
        <v>8</v>
      </c>
      <c r="J2" s="3" t="s">
        <v>9</v>
      </c>
    </row>
    <row r="3" spans="1:11" x14ac:dyDescent="0.25">
      <c r="A3">
        <v>0</v>
      </c>
      <c r="B3">
        <f>0.5*K3</f>
        <v>150000000</v>
      </c>
      <c r="C3">
        <f>0.99*K3</f>
        <v>297000000</v>
      </c>
      <c r="D3">
        <f>(K4+B3*K5)/SQRT(1-B3^2/K3^2)-K6</f>
        <v>-6064972981.0778065</v>
      </c>
      <c r="E3">
        <f>(K4+C3*K5)/SQRT(1-C3^2/K3^2)-K6</f>
        <v>42239329471.868904</v>
      </c>
      <c r="F3">
        <f>(B3+C3)/2</f>
        <v>223500000</v>
      </c>
      <c r="G3">
        <f>(K4+F3*K5)/SQRT(1-F3^2/K3^2)-K6</f>
        <v>-2018848084.1913862</v>
      </c>
      <c r="H3">
        <f>(C3-B3)/2</f>
        <v>73500000</v>
      </c>
      <c r="J3" s="3" t="s">
        <v>10</v>
      </c>
      <c r="K3">
        <f>3*10^8</f>
        <v>300000000</v>
      </c>
    </row>
    <row r="4" spans="1:11" x14ac:dyDescent="0.25">
      <c r="A4">
        <v>1</v>
      </c>
      <c r="B4">
        <f>F3</f>
        <v>223500000</v>
      </c>
      <c r="C4">
        <f>C3</f>
        <v>297000000</v>
      </c>
      <c r="D4">
        <f>G3</f>
        <v>-2018848084.1913862</v>
      </c>
      <c r="E4">
        <f>E3</f>
        <v>42239329471.868904</v>
      </c>
      <c r="F4">
        <f>(B4+C4)/2</f>
        <v>260250000</v>
      </c>
      <c r="G4">
        <f>(K4+F4*K5)/SQRT(1-F4^2/K3^2)-K6</f>
        <v>2684440966.9931335</v>
      </c>
      <c r="H4">
        <f>(C4-B4)/2</f>
        <v>36750000</v>
      </c>
      <c r="J4" s="3" t="s">
        <v>11</v>
      </c>
      <c r="K4">
        <v>0</v>
      </c>
    </row>
    <row r="5" spans="1:11" x14ac:dyDescent="0.25">
      <c r="A5">
        <v>2</v>
      </c>
      <c r="B5">
        <f>B4</f>
        <v>223500000</v>
      </c>
      <c r="C5">
        <f>F4</f>
        <v>260250000</v>
      </c>
      <c r="D5">
        <f>D4</f>
        <v>-2018848084.1913862</v>
      </c>
      <c r="E5">
        <f>G4</f>
        <v>2684440966.9931335</v>
      </c>
      <c r="F5">
        <f>(B5+C5)/2</f>
        <v>241875000</v>
      </c>
      <c r="G5">
        <f>(K4+F5*K5)/SQRT(1-F5^2/K3^2)-K6</f>
        <v>-173445311.12325287</v>
      </c>
      <c r="H5">
        <f>(C5-B5)/2</f>
        <v>18375000</v>
      </c>
      <c r="J5" s="3" t="s">
        <v>12</v>
      </c>
      <c r="K5">
        <v>25</v>
      </c>
    </row>
    <row r="6" spans="1:11" x14ac:dyDescent="0.25">
      <c r="A6">
        <v>3</v>
      </c>
      <c r="B6">
        <f>F5</f>
        <v>241875000</v>
      </c>
      <c r="C6">
        <f>C5</f>
        <v>260250000</v>
      </c>
      <c r="D6">
        <f>G5</f>
        <v>-173445311.12325287</v>
      </c>
      <c r="E6">
        <f>E5</f>
        <v>2684440966.9931335</v>
      </c>
      <c r="F6">
        <f>(B6+C6)/2</f>
        <v>251062500</v>
      </c>
      <c r="G6">
        <f>(K4+F6*K5)/SQRT(1-F6^2/K3^2)-K6</f>
        <v>1071160222.4061184</v>
      </c>
      <c r="H6">
        <f>(C6-B6)/2</f>
        <v>9187500</v>
      </c>
      <c r="J6" s="3" t="s">
        <v>13</v>
      </c>
      <c r="K6">
        <f xml:space="preserve"> 10^5 * K7</f>
        <v>10395100000</v>
      </c>
    </row>
    <row r="7" spans="1:11" x14ac:dyDescent="0.25">
      <c r="A7">
        <v>4</v>
      </c>
      <c r="B7">
        <f>B6</f>
        <v>241875000</v>
      </c>
      <c r="C7">
        <f>F6</f>
        <v>251062500</v>
      </c>
      <c r="D7">
        <f>D6</f>
        <v>-173445311.12325287</v>
      </c>
      <c r="E7">
        <f>G6</f>
        <v>1071160222.4061184</v>
      </c>
      <c r="F7">
        <f>(B7+C7)/2</f>
        <v>246468750</v>
      </c>
      <c r="G7">
        <f>(K4+F7*K5)/SQRT(1-F7^2/K3^2)-K6</f>
        <v>412686768.51501846</v>
      </c>
      <c r="H7">
        <f>(C7-B7)/2</f>
        <v>4593750</v>
      </c>
      <c r="J7" s="3" t="s">
        <v>14</v>
      </c>
      <c r="K7">
        <v>103951</v>
      </c>
    </row>
    <row r="8" spans="1:11" x14ac:dyDescent="0.25">
      <c r="A8">
        <v>5</v>
      </c>
      <c r="B8">
        <f>B7</f>
        <v>241875000</v>
      </c>
      <c r="C8">
        <f>F7</f>
        <v>246468750</v>
      </c>
      <c r="D8">
        <f>D7</f>
        <v>-173445311.12325287</v>
      </c>
      <c r="E8">
        <f>G7</f>
        <v>412686768.51501846</v>
      </c>
      <c r="F8">
        <f>(B8+C8)/2</f>
        <v>244171875</v>
      </c>
      <c r="G8">
        <f>(K4+F8*K5)/SQRT(1-F8^2/K3^2)-K6</f>
        <v>111503291.89706993</v>
      </c>
      <c r="H8">
        <f>(C8-B8)/2</f>
        <v>2296875</v>
      </c>
    </row>
    <row r="9" spans="1:11" x14ac:dyDescent="0.25">
      <c r="A9">
        <v>6</v>
      </c>
      <c r="B9">
        <f>B8</f>
        <v>241875000</v>
      </c>
      <c r="C9">
        <f>F8</f>
        <v>244171875</v>
      </c>
      <c r="D9">
        <f>D8</f>
        <v>-173445311.12325287</v>
      </c>
      <c r="E9">
        <f>G8</f>
        <v>111503291.89706993</v>
      </c>
      <c r="F9">
        <f>(B9+C9)/2</f>
        <v>243023437.5</v>
      </c>
      <c r="G9">
        <f>(K4+F9*K5)/SQRT(1-F9^2/K3^2)-K6</f>
        <v>-32898965.600805283</v>
      </c>
      <c r="H9">
        <f>(C9-B9)/2</f>
        <v>1148437.5</v>
      </c>
    </row>
    <row r="10" spans="1:11" x14ac:dyDescent="0.25">
      <c r="A10">
        <v>7</v>
      </c>
      <c r="B10">
        <f>F9</f>
        <v>243023437.5</v>
      </c>
      <c r="C10">
        <f>C9</f>
        <v>244171875</v>
      </c>
      <c r="D10">
        <f>G9</f>
        <v>-32898965.600805283</v>
      </c>
      <c r="E10">
        <f>E9</f>
        <v>111503291.89706993</v>
      </c>
      <c r="F10">
        <f>(B10+C10)/2</f>
        <v>243597656.25</v>
      </c>
      <c r="G10">
        <f>(K4+F10*K5)/SQRT(1-F10^2/K3^2)-K6</f>
        <v>38808059.268499374</v>
      </c>
      <c r="H10">
        <f>(C10-B10)/2</f>
        <v>574218.75</v>
      </c>
    </row>
    <row r="11" spans="1:11" x14ac:dyDescent="0.25">
      <c r="A11">
        <v>8</v>
      </c>
      <c r="B11">
        <f>B10</f>
        <v>243023437.5</v>
      </c>
      <c r="C11">
        <f>F10</f>
        <v>243597656.25</v>
      </c>
      <c r="D11">
        <f>D10</f>
        <v>-32898965.600805283</v>
      </c>
      <c r="E11">
        <f>G10</f>
        <v>38808059.268499374</v>
      </c>
      <c r="F11">
        <f>(B11+C11)/2</f>
        <v>243310546.875</v>
      </c>
      <c r="G11">
        <f>(K4+F11*K5)/SQRT(1-F11^2/K3^2)-K6</f>
        <v>2832568.5060138702</v>
      </c>
      <c r="H11">
        <f>(C11-B11)/2</f>
        <v>287109.375</v>
      </c>
    </row>
    <row r="12" spans="1:11" x14ac:dyDescent="0.25">
      <c r="A12">
        <v>9</v>
      </c>
      <c r="B12">
        <f>B11</f>
        <v>243023437.5</v>
      </c>
      <c r="C12">
        <f>F11</f>
        <v>243310546.875</v>
      </c>
      <c r="D12">
        <f>D11</f>
        <v>-32898965.600805283</v>
      </c>
      <c r="E12">
        <f>G11</f>
        <v>2832568.5060138702</v>
      </c>
      <c r="F12">
        <f>(B12+C12)/2</f>
        <v>243166992.1875</v>
      </c>
      <c r="G12">
        <f>(K4+F12*K5)/SQRT(1-F12^2/K3^2)-K6</f>
        <v>-15063502.645582199</v>
      </c>
      <c r="H12">
        <f>(C12-B12)/2</f>
        <v>143554.6875</v>
      </c>
    </row>
    <row r="13" spans="1:11" x14ac:dyDescent="0.25">
      <c r="A13">
        <v>10</v>
      </c>
      <c r="B13">
        <f>F12</f>
        <v>243166992.1875</v>
      </c>
      <c r="C13">
        <f>C12</f>
        <v>243310546.875</v>
      </c>
      <c r="D13">
        <f>G12</f>
        <v>-15063502.645582199</v>
      </c>
      <c r="E13">
        <f>E12</f>
        <v>2832568.5060138702</v>
      </c>
      <c r="F13">
        <f>(B13+C13)/2</f>
        <v>243238769.53125</v>
      </c>
      <c r="G13">
        <f>(K4+F13*K5)/SQRT(1-F13^2/K3^2)-K6</f>
        <v>-6123066.7741031647</v>
      </c>
      <c r="H13">
        <f>(C13-B13)/2</f>
        <v>71777.34375</v>
      </c>
    </row>
    <row r="14" spans="1:11" x14ac:dyDescent="0.25">
      <c r="A14">
        <v>11</v>
      </c>
      <c r="B14">
        <f>F13</f>
        <v>243238769.53125</v>
      </c>
      <c r="C14">
        <f>C13</f>
        <v>243310546.875</v>
      </c>
      <c r="D14">
        <f>G13</f>
        <v>-6123066.7741031647</v>
      </c>
      <c r="E14">
        <f>E13</f>
        <v>2832568.5060138702</v>
      </c>
      <c r="F14">
        <f>(B14+C14)/2</f>
        <v>243274658.203125</v>
      </c>
      <c r="G14">
        <f>(K4+F14*K5)/SQRT(1-F14^2/K3^2)-K6</f>
        <v>-1647152.0314731598</v>
      </c>
      <c r="H14">
        <f>(C14-B14)/2</f>
        <v>35888.671875</v>
      </c>
    </row>
    <row r="15" spans="1:11" x14ac:dyDescent="0.25">
      <c r="A15">
        <v>12</v>
      </c>
      <c r="B15">
        <f>F14</f>
        <v>243274658.203125</v>
      </c>
      <c r="C15">
        <f>C14</f>
        <v>243310546.875</v>
      </c>
      <c r="D15">
        <f>G14</f>
        <v>-1647152.0314731598</v>
      </c>
      <c r="E15">
        <f>E14</f>
        <v>2832568.5060138702</v>
      </c>
      <c r="F15">
        <f>(B15+C15)/2</f>
        <v>243292602.5390625</v>
      </c>
      <c r="G15">
        <f>(K4+F15*K5)/SQRT(1-F15^2/K3^2)-K6</f>
        <v>592232.14077949524</v>
      </c>
      <c r="H15">
        <f>(C15-B15)/2</f>
        <v>17944.3359375</v>
      </c>
    </row>
    <row r="16" spans="1:11" x14ac:dyDescent="0.25">
      <c r="A16">
        <v>13</v>
      </c>
      <c r="B16">
        <f>B15</f>
        <v>243274658.203125</v>
      </c>
      <c r="C16">
        <f>F15</f>
        <v>243292602.5390625</v>
      </c>
      <c r="D16">
        <f>D15</f>
        <v>-1647152.0314731598</v>
      </c>
      <c r="E16">
        <f>G15</f>
        <v>592232.14077949524</v>
      </c>
      <c r="F16">
        <f>(B16+C16)/2</f>
        <v>243283630.37109375</v>
      </c>
      <c r="G16">
        <f>(K4+F16*K5)/SQRT(1-F16^2/K3^2)-K6</f>
        <v>-527578.92292022705</v>
      </c>
      <c r="H16">
        <f>(C16-B16)/2</f>
        <v>8972.16796875</v>
      </c>
    </row>
    <row r="17" spans="1:8" x14ac:dyDescent="0.25">
      <c r="A17">
        <v>14</v>
      </c>
      <c r="B17">
        <f>F16</f>
        <v>243283630.37109375</v>
      </c>
      <c r="C17">
        <f>C16</f>
        <v>243292602.5390625</v>
      </c>
      <c r="D17">
        <f>G16</f>
        <v>-527578.92292022705</v>
      </c>
      <c r="E17">
        <f>E16</f>
        <v>592232.14077949524</v>
      </c>
      <c r="F17">
        <f>(B17+C17)/2</f>
        <v>243288116.45507813</v>
      </c>
      <c r="G17">
        <f>(K4+F17*K5)/SQRT(1-F17^2/K3^2)-K6</f>
        <v>32296.85871887207</v>
      </c>
      <c r="H17">
        <f>(C17-B17)/2</f>
        <v>4486.083984375</v>
      </c>
    </row>
    <row r="18" spans="1:8" x14ac:dyDescent="0.25">
      <c r="A18">
        <v>15</v>
      </c>
      <c r="B18">
        <f>B17</f>
        <v>243283630.37109375</v>
      </c>
      <c r="C18">
        <f>F17</f>
        <v>243288116.45507813</v>
      </c>
      <c r="D18">
        <f>D17</f>
        <v>-527578.92292022705</v>
      </c>
      <c r="E18">
        <f>G17</f>
        <v>32296.85871887207</v>
      </c>
      <c r="F18">
        <f>(B18+C18)/2</f>
        <v>243285873.41308594</v>
      </c>
      <c r="G18">
        <f>(K4+F18*K5)/SQRT(1-F18^2/K3^2)-K6</f>
        <v>-247648.46892547607</v>
      </c>
      <c r="H18">
        <f>(C18-B18)/2</f>
        <v>2243.0419921875</v>
      </c>
    </row>
    <row r="19" spans="1:8" x14ac:dyDescent="0.25">
      <c r="A19">
        <v>16</v>
      </c>
      <c r="B19">
        <f>F18</f>
        <v>243285873.41308594</v>
      </c>
      <c r="C19">
        <f>C18</f>
        <v>243288116.45507813</v>
      </c>
      <c r="D19">
        <f>G18</f>
        <v>-247648.46892547607</v>
      </c>
      <c r="E19">
        <f>E18</f>
        <v>32296.85871887207</v>
      </c>
      <c r="F19">
        <f>(B19+C19)/2</f>
        <v>243286994.93408203</v>
      </c>
      <c r="G19">
        <f>(K4+F19*K5)/SQRT(1-F19^2/K3^2)-K6</f>
        <v>-107677.66440010071</v>
      </c>
      <c r="H19">
        <f>(C19-B19)/2</f>
        <v>1121.52099609375</v>
      </c>
    </row>
    <row r="20" spans="1:8" x14ac:dyDescent="0.25">
      <c r="A20">
        <v>17</v>
      </c>
      <c r="B20">
        <f>F19</f>
        <v>243286994.93408203</v>
      </c>
      <c r="C20">
        <f>C19</f>
        <v>243288116.45507813</v>
      </c>
      <c r="D20">
        <f>G19</f>
        <v>-107677.66440010071</v>
      </c>
      <c r="E20">
        <f>E19</f>
        <v>32296.85871887207</v>
      </c>
      <c r="F20">
        <f>(B20+C20)/2</f>
        <v>243287555.69458008</v>
      </c>
      <c r="G20">
        <f>(K4+F20*K5)/SQRT(1-F20^2/K3^2)-K6</f>
        <v>-37690.86767578125</v>
      </c>
      <c r="H20">
        <f>(C20-B20)/2</f>
        <v>560.760498046875</v>
      </c>
    </row>
    <row r="21" spans="1:8" x14ac:dyDescent="0.25">
      <c r="A21">
        <v>18</v>
      </c>
      <c r="B21">
        <f>F20</f>
        <v>243287555.69458008</v>
      </c>
      <c r="C21">
        <f>C20</f>
        <v>243288116.45507813</v>
      </c>
      <c r="D21">
        <f>G20</f>
        <v>-37690.86767578125</v>
      </c>
      <c r="E21">
        <f>E20</f>
        <v>32296.85871887207</v>
      </c>
      <c r="F21">
        <f>(B21+C21)/2</f>
        <v>243287836.0748291</v>
      </c>
      <c r="G21">
        <f>(K4+F21*K5)/SQRT(1-F21^2/K3^2)-K6</f>
        <v>-2697.1206874847412</v>
      </c>
      <c r="H21">
        <f>(C21-B21)/2</f>
        <v>280.3802490234375</v>
      </c>
    </row>
    <row r="22" spans="1:8" x14ac:dyDescent="0.25">
      <c r="A22">
        <v>19</v>
      </c>
      <c r="B22">
        <f>F21</f>
        <v>243287836.0748291</v>
      </c>
      <c r="C22">
        <f>C21</f>
        <v>243288116.45507813</v>
      </c>
      <c r="D22">
        <f>G21</f>
        <v>-2697.1206874847412</v>
      </c>
      <c r="E22">
        <f>E21</f>
        <v>32296.85871887207</v>
      </c>
      <c r="F22">
        <f>(B22+C22)/2</f>
        <v>243287976.26495361</v>
      </c>
      <c r="G22">
        <f>(K4+F22*K5)/SQRT(1-F22^2/K3^2)-K6</f>
        <v>14799.839962005615</v>
      </c>
      <c r="H22">
        <f>(C22-B22)/2</f>
        <v>140.19012451171875</v>
      </c>
    </row>
    <row r="23" spans="1:8" x14ac:dyDescent="0.25">
      <c r="A23">
        <v>20</v>
      </c>
      <c r="B23">
        <f>B22</f>
        <v>243287836.0748291</v>
      </c>
      <c r="C23">
        <f>F22</f>
        <v>243287976.26495361</v>
      </c>
      <c r="D23">
        <f>D22</f>
        <v>-2697.1206874847412</v>
      </c>
      <c r="E23">
        <f>G22</f>
        <v>14799.839962005615</v>
      </c>
      <c r="F23">
        <f>(B23+C23)/2</f>
        <v>243287906.16989136</v>
      </c>
      <c r="G23">
        <f>(K4+F23*K5)/SQRT(1-F23^2/K3^2)-K6</f>
        <v>6051.3523750305176</v>
      </c>
      <c r="H23">
        <f>(C23-B23)/2</f>
        <v>70.095062255859375</v>
      </c>
    </row>
    <row r="24" spans="1:8" x14ac:dyDescent="0.25">
      <c r="A24">
        <v>21</v>
      </c>
      <c r="B24">
        <f>B23</f>
        <v>243287836.0748291</v>
      </c>
      <c r="C24">
        <f>F23</f>
        <v>243287906.16989136</v>
      </c>
      <c r="D24">
        <f>D23</f>
        <v>-2697.1206874847412</v>
      </c>
      <c r="E24">
        <f>G23</f>
        <v>6051.3523750305176</v>
      </c>
      <c r="F24">
        <f>(B24+C24)/2</f>
        <v>243287871.12236023</v>
      </c>
      <c r="G24">
        <f>(K4+F24*K5)/SQRT(1-F24^2/K3^2)-K6</f>
        <v>1677.1140251159668</v>
      </c>
      <c r="H24">
        <f>(C24-B24)/2</f>
        <v>35.047531127929688</v>
      </c>
    </row>
    <row r="25" spans="1:8" x14ac:dyDescent="0.25">
      <c r="A25">
        <v>22</v>
      </c>
      <c r="B25">
        <f>B24</f>
        <v>243287836.0748291</v>
      </c>
      <c r="C25">
        <f>F24</f>
        <v>243287871.12236023</v>
      </c>
      <c r="D25">
        <f>D24</f>
        <v>-2697.1206874847412</v>
      </c>
      <c r="E25">
        <f>G24</f>
        <v>1677.1140251159668</v>
      </c>
      <c r="F25">
        <f>(B25+C25)/2</f>
        <v>243287853.59859467</v>
      </c>
      <c r="G25">
        <f>(K4+F25*K5)/SQRT(1-F25^2/K3^2)-K6</f>
        <v>-510.00378608703613</v>
      </c>
      <c r="H25">
        <f>(C25-B25)/2</f>
        <v>17.523765563964844</v>
      </c>
    </row>
    <row r="26" spans="1:8" x14ac:dyDescent="0.25">
      <c r="A26">
        <v>23</v>
      </c>
      <c r="B26">
        <f>F25</f>
        <v>243287853.59859467</v>
      </c>
      <c r="C26">
        <f>C25</f>
        <v>243287871.12236023</v>
      </c>
      <c r="D26">
        <f>G25</f>
        <v>-510.00378608703613</v>
      </c>
      <c r="E26">
        <f>E25</f>
        <v>1677.1140251159668</v>
      </c>
      <c r="F26">
        <f>(B26+C26)/2</f>
        <v>243287862.36047745</v>
      </c>
      <c r="G26">
        <f>(K4+F26*K5)/SQRT(1-F26^2/K3^2)-K6</f>
        <v>583.55500602722168</v>
      </c>
      <c r="H26">
        <f>(C26-B26)/2</f>
        <v>8.7618827819824219</v>
      </c>
    </row>
    <row r="27" spans="1:8" x14ac:dyDescent="0.25">
      <c r="A27">
        <v>24</v>
      </c>
      <c r="B27">
        <f>B26</f>
        <v>243287853.59859467</v>
      </c>
      <c r="C27">
        <f>F26</f>
        <v>243287862.36047745</v>
      </c>
      <c r="D27">
        <f>D26</f>
        <v>-510.00378608703613</v>
      </c>
      <c r="E27">
        <f>G26</f>
        <v>583.55500602722168</v>
      </c>
      <c r="F27">
        <f>(B27+C27)/2</f>
        <v>243287857.97953606</v>
      </c>
      <c r="G27">
        <f>(K4+F27*K5)/SQRT(1-F27^2/K3^2)-K6</f>
        <v>36.775583267211914</v>
      </c>
      <c r="H27">
        <f>(C27-B27)/2</f>
        <v>4.3809413909912109</v>
      </c>
    </row>
    <row r="28" spans="1:8" x14ac:dyDescent="0.25">
      <c r="A28">
        <v>25</v>
      </c>
      <c r="B28">
        <f>B27</f>
        <v>243287853.59859467</v>
      </c>
      <c r="C28">
        <f>G27</f>
        <v>36.775583267211914</v>
      </c>
      <c r="D28">
        <f>D27</f>
        <v>-510.00378608703613</v>
      </c>
      <c r="E28">
        <f>G27</f>
        <v>36.775583267211914</v>
      </c>
      <c r="F28">
        <f>(B28+C28)/2</f>
        <v>121643945.18708897</v>
      </c>
      <c r="G28">
        <f>(K4+F28*K5)/SQRT(1-F28^2/K3^2)-K6</f>
        <v>-7068237149.7562456</v>
      </c>
      <c r="H28">
        <f>(C28-B28)/2</f>
        <v>-121643908.4115057</v>
      </c>
    </row>
    <row r="29" spans="1:8" x14ac:dyDescent="0.25">
      <c r="A29">
        <v>26</v>
      </c>
      <c r="F29">
        <f>(B29+C29)/2</f>
        <v>0</v>
      </c>
      <c r="G29">
        <f>(K4+F29*K5)/SQRT(1-F29^2/K3^2)-K6</f>
        <v>-10395100000</v>
      </c>
      <c r="H29">
        <f>(C29-B29)/2</f>
        <v>0</v>
      </c>
    </row>
    <row r="30" spans="1:8" x14ac:dyDescent="0.25">
      <c r="A30">
        <v>27</v>
      </c>
      <c r="F30">
        <f>(B30+C30)/2</f>
        <v>0</v>
      </c>
      <c r="G30">
        <f>(K4+F30*K5)/SQRT(1-F30^2/K3^2)-K6</f>
        <v>-10395100000</v>
      </c>
      <c r="H30">
        <f>(C30-B30)/2</f>
        <v>0</v>
      </c>
    </row>
    <row r="31" spans="1:8" x14ac:dyDescent="0.25">
      <c r="A31">
        <v>28</v>
      </c>
      <c r="F31">
        <f>(B31+C31)/2</f>
        <v>0</v>
      </c>
      <c r="H31">
        <f>(C31-B31)/2</f>
        <v>0</v>
      </c>
    </row>
    <row r="32" spans="1:8" x14ac:dyDescent="0.25">
      <c r="A32">
        <v>29</v>
      </c>
      <c r="F32">
        <f>(B32+C32)/2</f>
        <v>0</v>
      </c>
      <c r="H32">
        <f>(C32-B32)/2</f>
        <v>0</v>
      </c>
    </row>
    <row r="33" spans="1:8" x14ac:dyDescent="0.25">
      <c r="A33">
        <v>30</v>
      </c>
      <c r="F33">
        <f>(B33+C33)/2</f>
        <v>0</v>
      </c>
      <c r="H33">
        <f>(C33-B33)/2</f>
        <v>0</v>
      </c>
    </row>
    <row r="37" spans="1:8" x14ac:dyDescent="0.25">
      <c r="A37" s="1" t="s">
        <v>15</v>
      </c>
    </row>
    <row r="38" spans="1:8" ht="18" x14ac:dyDescent="0.35">
      <c r="A38" t="s">
        <v>1</v>
      </c>
      <c r="B38" s="2" t="s">
        <v>2</v>
      </c>
      <c r="C38" t="s">
        <v>3</v>
      </c>
      <c r="D38" t="s">
        <v>4</v>
      </c>
      <c r="E38" s="3" t="s">
        <v>5</v>
      </c>
      <c r="F38" s="3" t="s">
        <v>7</v>
      </c>
      <c r="G38" s="3" t="s">
        <v>6</v>
      </c>
      <c r="H38" s="3" t="s">
        <v>8</v>
      </c>
    </row>
    <row r="39" spans="1:8" x14ac:dyDescent="0.25">
      <c r="A39">
        <v>0</v>
      </c>
      <c r="B39">
        <f>0.5*K3</f>
        <v>150000000</v>
      </c>
      <c r="C39">
        <f>0.99*K3</f>
        <v>297000000</v>
      </c>
      <c r="D39">
        <f>(K4+B39*K5)/SQRT(1-B39^2/K3^2)-K6</f>
        <v>-6064972981.0778065</v>
      </c>
      <c r="E39">
        <f>(K4+C39*K5)/SQRT(1-C39^2/K3^2)-K6</f>
        <v>42239329471.868904</v>
      </c>
      <c r="F39">
        <f>B39-(C39-B39)*D39/(E39-D39)</f>
        <v>168456969.31628188</v>
      </c>
      <c r="G39">
        <f>(K4+F39*K5)/SQRT(1-F39^2/K3^2)-K6</f>
        <v>-5305525539.1553144</v>
      </c>
    </row>
    <row r="40" spans="1:8" x14ac:dyDescent="0.25">
      <c r="A40">
        <v>1</v>
      </c>
    </row>
    <row r="41" spans="1:8" x14ac:dyDescent="0.25">
      <c r="A41">
        <v>2</v>
      </c>
    </row>
    <row r="42" spans="1:8" x14ac:dyDescent="0.25">
      <c r="A42">
        <v>3</v>
      </c>
    </row>
    <row r="43" spans="1:8" x14ac:dyDescent="0.25">
      <c r="A43">
        <v>4</v>
      </c>
    </row>
    <row r="44" spans="1:8" x14ac:dyDescent="0.25">
      <c r="A44">
        <v>5</v>
      </c>
    </row>
    <row r="48" spans="1:8" x14ac:dyDescent="0.25">
      <c r="A48" s="1" t="s">
        <v>16</v>
      </c>
    </row>
    <row r="49" spans="1:12" ht="18" x14ac:dyDescent="0.35">
      <c r="A49" t="s">
        <v>1</v>
      </c>
      <c r="B49" s="2" t="s">
        <v>18</v>
      </c>
      <c r="C49" s="2" t="s">
        <v>19</v>
      </c>
      <c r="D49" s="3" t="s">
        <v>17</v>
      </c>
    </row>
    <row r="50" spans="1:12" x14ac:dyDescent="0.25">
      <c r="A50">
        <v>0</v>
      </c>
    </row>
    <row r="51" spans="1:12" x14ac:dyDescent="0.25">
      <c r="A51">
        <v>1</v>
      </c>
    </row>
    <row r="52" spans="1:12" x14ac:dyDescent="0.25">
      <c r="A52">
        <v>2</v>
      </c>
    </row>
    <row r="56" spans="1:12" x14ac:dyDescent="0.25">
      <c r="A56" s="1" t="s">
        <v>20</v>
      </c>
    </row>
    <row r="57" spans="1:12" ht="18" x14ac:dyDescent="0.35">
      <c r="A57" t="s">
        <v>1</v>
      </c>
      <c r="B57" s="2" t="s">
        <v>21</v>
      </c>
      <c r="C57" s="2" t="s">
        <v>18</v>
      </c>
      <c r="D57" s="3" t="s">
        <v>22</v>
      </c>
      <c r="E57" s="3" t="s">
        <v>23</v>
      </c>
      <c r="F57" s="2" t="s">
        <v>19</v>
      </c>
      <c r="G57" s="3" t="s">
        <v>17</v>
      </c>
      <c r="J57" t="s">
        <v>24</v>
      </c>
      <c r="L57" t="s">
        <v>25</v>
      </c>
    </row>
    <row r="58" spans="1:12" x14ac:dyDescent="0.25">
      <c r="A58">
        <v>0</v>
      </c>
      <c r="D58">
        <f>(K4+B58*K5)/SQRT(1-B58^2/K3^2)-K6</f>
        <v>-10395100000</v>
      </c>
      <c r="E58">
        <f>(K4+C58*K5)/SQRT(1-C58^2/K3^2)-K6</f>
        <v>-10395100000</v>
      </c>
      <c r="F58" t="e">
        <f>C58-E58*(C58-B58)/(E58-D58)</f>
        <v>#DIV/0!</v>
      </c>
    </row>
    <row r="59" spans="1:12" x14ac:dyDescent="0.25">
      <c r="A59">
        <v>1</v>
      </c>
    </row>
    <row r="60" spans="1:12" x14ac:dyDescent="0.25">
      <c r="A60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more.ab</dc:creator>
  <cp:lastModifiedBy>more.ab</cp:lastModifiedBy>
  <dcterms:created xsi:type="dcterms:W3CDTF">2020-11-07T05:38:33Z</dcterms:created>
  <dcterms:modified xsi:type="dcterms:W3CDTF">2020-11-08T00:52:20Z</dcterms:modified>
</cp:coreProperties>
</file>