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\Desktop\Análisis Numérico I\ET2\"/>
    </mc:Choice>
  </mc:AlternateContent>
  <xr:revisionPtr revIDLastSave="0" documentId="13_ncr:1_{30C98BFE-4CD2-4577-A845-FFA089330A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1" l="1"/>
  <c r="G156" i="1"/>
  <c r="G157" i="1"/>
  <c r="G154" i="1"/>
  <c r="F156" i="1"/>
  <c r="E156" i="1"/>
  <c r="D156" i="1"/>
  <c r="D157" i="1"/>
  <c r="C155" i="1"/>
  <c r="C157" i="1"/>
  <c r="B155" i="1"/>
  <c r="B156" i="1"/>
  <c r="C154" i="1"/>
  <c r="B154" i="1"/>
  <c r="C153" i="1"/>
  <c r="B153" i="1"/>
  <c r="D144" i="1"/>
  <c r="D145" i="1"/>
  <c r="D146" i="1"/>
  <c r="D147" i="1"/>
  <c r="D143" i="1"/>
  <c r="E157" i="1" l="1"/>
  <c r="F157" i="1" s="1"/>
  <c r="K6" i="1"/>
  <c r="K3" i="1" l="1"/>
  <c r="C143" i="1" l="1"/>
  <c r="B144" i="1" s="1"/>
  <c r="C144" i="1" s="1"/>
  <c r="B145" i="1" s="1"/>
  <c r="C145" i="1" s="1"/>
  <c r="B146" i="1" s="1"/>
  <c r="C146" i="1" s="1"/>
  <c r="B147" i="1" s="1"/>
  <c r="C147" i="1" s="1"/>
  <c r="E155" i="1"/>
  <c r="D153" i="1"/>
  <c r="D155" i="1"/>
  <c r="E154" i="1"/>
  <c r="D154" i="1"/>
  <c r="E153" i="1"/>
  <c r="B3" i="1"/>
  <c r="D3" i="1" s="1"/>
  <c r="C37" i="1"/>
  <c r="E37" i="1" s="1"/>
  <c r="C3" i="1"/>
  <c r="B37" i="1"/>
  <c r="D37" i="1" s="1"/>
  <c r="F154" i="1" l="1"/>
  <c r="F155" i="1"/>
  <c r="C156" i="1" s="1"/>
  <c r="B157" i="1" s="1"/>
  <c r="F3" i="1"/>
  <c r="F153" i="1"/>
  <c r="C4" i="1"/>
  <c r="E3" i="1"/>
  <c r="E4" i="1" s="1"/>
  <c r="H3" i="1"/>
  <c r="F37" i="1"/>
  <c r="G37" i="1" s="1"/>
  <c r="C38" i="1" l="1"/>
  <c r="E38" i="1" s="1"/>
  <c r="B38" i="1"/>
  <c r="D38" i="1" s="1"/>
  <c r="G3" i="1"/>
  <c r="D4" i="1" s="1"/>
  <c r="D5" i="1" s="1"/>
  <c r="B4" i="1"/>
  <c r="H4" i="1" s="1"/>
  <c r="F38" i="1" l="1"/>
  <c r="F4" i="1"/>
  <c r="B5" i="1"/>
  <c r="G38" i="1" l="1"/>
  <c r="H38" i="1"/>
  <c r="G4" i="1"/>
  <c r="E5" i="1" s="1"/>
  <c r="E6" i="1" s="1"/>
  <c r="C5" i="1"/>
  <c r="C6" i="1" s="1"/>
  <c r="F5" i="1" l="1"/>
  <c r="G5" i="1" s="1"/>
  <c r="D6" i="1" s="1"/>
  <c r="D7" i="1" s="1"/>
  <c r="D8" i="1" s="1"/>
  <c r="D9" i="1" s="1"/>
  <c r="B39" i="1"/>
  <c r="C39" i="1"/>
  <c r="E39" i="1" s="1"/>
  <c r="H5" i="1"/>
  <c r="B6" i="1" l="1"/>
  <c r="F6" i="1" s="1"/>
  <c r="D39" i="1"/>
  <c r="F39" i="1" s="1"/>
  <c r="B7" i="1"/>
  <c r="B8" i="1" s="1"/>
  <c r="H6" i="1"/>
  <c r="G39" i="1" l="1"/>
  <c r="H39" i="1"/>
  <c r="B9" i="1"/>
  <c r="G6" i="1"/>
  <c r="E7" i="1" s="1"/>
  <c r="C7" i="1"/>
  <c r="H7" i="1" s="1"/>
  <c r="B40" i="1" l="1"/>
  <c r="D40" i="1" s="1"/>
  <c r="C40" i="1"/>
  <c r="E40" i="1" s="1"/>
  <c r="F7" i="1"/>
  <c r="F40" i="1" l="1"/>
  <c r="G7" i="1"/>
  <c r="E8" i="1" s="1"/>
  <c r="C8" i="1"/>
  <c r="G40" i="1" l="1"/>
  <c r="H40" i="1"/>
  <c r="H8" i="1"/>
  <c r="F8" i="1"/>
  <c r="B41" i="1" l="1"/>
  <c r="D41" i="1" s="1"/>
  <c r="C41" i="1"/>
  <c r="E41" i="1" s="1"/>
  <c r="C9" i="1"/>
  <c r="G8" i="1"/>
  <c r="E9" i="1" s="1"/>
  <c r="E10" i="1" s="1"/>
  <c r="F41" i="1" l="1"/>
  <c r="H9" i="1"/>
  <c r="C10" i="1"/>
  <c r="F9" i="1"/>
  <c r="G41" i="1" l="1"/>
  <c r="H41" i="1"/>
  <c r="B10" i="1"/>
  <c r="H10" i="1" s="1"/>
  <c r="G9" i="1"/>
  <c r="D10" i="1" s="1"/>
  <c r="D11" i="1" s="1"/>
  <c r="D12" i="1" s="1"/>
  <c r="B42" i="1" l="1"/>
  <c r="D42" i="1" s="1"/>
  <c r="C42" i="1"/>
  <c r="E42" i="1" s="1"/>
  <c r="B11" i="1"/>
  <c r="B12" i="1" s="1"/>
  <c r="F10" i="1"/>
  <c r="F42" i="1" l="1"/>
  <c r="C11" i="1"/>
  <c r="G10" i="1"/>
  <c r="E11" i="1" s="1"/>
  <c r="G42" i="1" l="1"/>
  <c r="H42" i="1"/>
  <c r="F11" i="1"/>
  <c r="H11" i="1"/>
  <c r="B43" i="1" l="1"/>
  <c r="D43" i="1" s="1"/>
  <c r="C43" i="1"/>
  <c r="E43" i="1" s="1"/>
  <c r="C12" i="1"/>
  <c r="G11" i="1"/>
  <c r="E12" i="1" s="1"/>
  <c r="E13" i="1" s="1"/>
  <c r="E14" i="1" s="1"/>
  <c r="E15" i="1" s="1"/>
  <c r="F43" i="1" l="1"/>
  <c r="H43" i="1" s="1"/>
  <c r="G43" i="1"/>
  <c r="C13" i="1"/>
  <c r="C14" i="1" s="1"/>
  <c r="H12" i="1"/>
  <c r="F12" i="1"/>
  <c r="C44" i="1" l="1"/>
  <c r="E44" i="1" s="1"/>
  <c r="B44" i="1"/>
  <c r="B13" i="1"/>
  <c r="G12" i="1"/>
  <c r="D13" i="1" s="1"/>
  <c r="C15" i="1"/>
  <c r="D44" i="1" l="1"/>
  <c r="F44" i="1" s="1"/>
  <c r="H13" i="1"/>
  <c r="F13" i="1"/>
  <c r="G44" i="1" l="1"/>
  <c r="H44" i="1"/>
  <c r="B14" i="1"/>
  <c r="G13" i="1"/>
  <c r="D14" i="1" s="1"/>
  <c r="B45" i="1" l="1"/>
  <c r="D45" i="1" s="1"/>
  <c r="C45" i="1"/>
  <c r="E45" i="1" s="1"/>
  <c r="H14" i="1"/>
  <c r="F14" i="1"/>
  <c r="F45" i="1" l="1"/>
  <c r="G14" i="1"/>
  <c r="D15" i="1" s="1"/>
  <c r="D16" i="1" s="1"/>
  <c r="B15" i="1"/>
  <c r="G45" i="1" l="1"/>
  <c r="H45" i="1"/>
  <c r="F15" i="1"/>
  <c r="B16" i="1"/>
  <c r="H15" i="1"/>
  <c r="B46" i="1" l="1"/>
  <c r="D46" i="1" s="1"/>
  <c r="C46" i="1"/>
  <c r="E46" i="1" s="1"/>
  <c r="G15" i="1"/>
  <c r="E16" i="1" s="1"/>
  <c r="E17" i="1" s="1"/>
  <c r="C16" i="1"/>
  <c r="F46" i="1" l="1"/>
  <c r="C17" i="1"/>
  <c r="H16" i="1"/>
  <c r="F16" i="1"/>
  <c r="G46" i="1" l="1"/>
  <c r="H46" i="1"/>
  <c r="G16" i="1"/>
  <c r="D17" i="1" s="1"/>
  <c r="D18" i="1" s="1"/>
  <c r="B17" i="1"/>
  <c r="H17" i="1" s="1"/>
  <c r="B47" i="1" l="1"/>
  <c r="D47" i="1" s="1"/>
  <c r="C47" i="1"/>
  <c r="E47" i="1" s="1"/>
  <c r="B18" i="1"/>
  <c r="F17" i="1"/>
  <c r="F47" i="1" l="1"/>
  <c r="G17" i="1"/>
  <c r="E18" i="1" s="1"/>
  <c r="E19" i="1" s="1"/>
  <c r="E20" i="1" s="1"/>
  <c r="E21" i="1" s="1"/>
  <c r="E22" i="1" s="1"/>
  <c r="C18" i="1"/>
  <c r="G47" i="1" l="1"/>
  <c r="H47" i="1"/>
  <c r="H18" i="1"/>
  <c r="C19" i="1"/>
  <c r="C20" i="1" s="1"/>
  <c r="F18" i="1"/>
  <c r="G18" i="1" s="1"/>
  <c r="C21" i="1" l="1"/>
  <c r="B48" i="1"/>
  <c r="D48" i="1" s="1"/>
  <c r="C48" i="1"/>
  <c r="E48" i="1" s="1"/>
  <c r="D19" i="1"/>
  <c r="B19" i="1"/>
  <c r="F19" i="1" s="1"/>
  <c r="F48" i="1" l="1"/>
  <c r="H48" i="1" s="1"/>
  <c r="G48" i="1"/>
  <c r="B20" i="1"/>
  <c r="G19" i="1"/>
  <c r="D20" i="1" s="1"/>
  <c r="C22" i="1"/>
  <c r="H19" i="1"/>
  <c r="F20" i="1" l="1"/>
  <c r="H20" i="1"/>
  <c r="C49" i="1"/>
  <c r="E49" i="1" s="1"/>
  <c r="B49" i="1"/>
  <c r="D49" i="1" s="1"/>
  <c r="F49" i="1" l="1"/>
  <c r="G20" i="1"/>
  <c r="D21" i="1" s="1"/>
  <c r="B21" i="1"/>
  <c r="F21" i="1" l="1"/>
  <c r="H21" i="1"/>
  <c r="G49" i="1"/>
  <c r="H49" i="1"/>
  <c r="C50" i="1" l="1"/>
  <c r="E50" i="1" s="1"/>
  <c r="B50" i="1"/>
  <c r="G21" i="1"/>
  <c r="D22" i="1" s="1"/>
  <c r="D23" i="1" s="1"/>
  <c r="D24" i="1" s="1"/>
  <c r="D25" i="1" s="1"/>
  <c r="B22" i="1"/>
  <c r="D50" i="1" l="1"/>
  <c r="F50" i="1"/>
  <c r="B23" i="1"/>
  <c r="F22" i="1"/>
  <c r="H22" i="1"/>
  <c r="G50" i="1" l="1"/>
  <c r="H50" i="1"/>
  <c r="G22" i="1"/>
  <c r="E23" i="1" s="1"/>
  <c r="C23" i="1"/>
  <c r="H23" i="1" s="1"/>
  <c r="B24" i="1"/>
  <c r="F23" i="1" l="1"/>
  <c r="B25" i="1"/>
  <c r="B51" i="1"/>
  <c r="D51" i="1" s="1"/>
  <c r="C51" i="1"/>
  <c r="E51" i="1" s="1"/>
  <c r="F51" i="1" l="1"/>
  <c r="G51" i="1" s="1"/>
  <c r="G23" i="1"/>
  <c r="E24" i="1" s="1"/>
  <c r="C24" i="1"/>
  <c r="H51" i="1" l="1"/>
  <c r="H24" i="1"/>
  <c r="F24" i="1"/>
  <c r="C52" i="1"/>
  <c r="E52" i="1" s="1"/>
  <c r="B52" i="1"/>
  <c r="D52" i="1" s="1"/>
  <c r="F52" i="1" l="1"/>
  <c r="G24" i="1"/>
  <c r="E25" i="1" s="1"/>
  <c r="E26" i="1" s="1"/>
  <c r="C25" i="1"/>
  <c r="G52" i="1"/>
  <c r="H52" i="1"/>
  <c r="B53" i="1" l="1"/>
  <c r="D53" i="1" s="1"/>
  <c r="C53" i="1"/>
  <c r="E53" i="1" s="1"/>
  <c r="C26" i="1"/>
  <c r="H25" i="1"/>
  <c r="F25" i="1"/>
  <c r="G25" i="1" l="1"/>
  <c r="D26" i="1" s="1"/>
  <c r="D27" i="1" s="1"/>
  <c r="D28" i="1" s="1"/>
  <c r="B26" i="1"/>
  <c r="F53" i="1"/>
  <c r="B27" i="1" l="1"/>
  <c r="F26" i="1"/>
  <c r="G53" i="1"/>
  <c r="H53" i="1"/>
  <c r="H26" i="1"/>
  <c r="B54" i="1" l="1"/>
  <c r="D54" i="1" s="1"/>
  <c r="C54" i="1"/>
  <c r="E54" i="1" s="1"/>
  <c r="G26" i="1"/>
  <c r="E27" i="1" s="1"/>
  <c r="C27" i="1"/>
  <c r="H27" i="1" s="1"/>
  <c r="B28" i="1"/>
  <c r="F54" i="1" l="1"/>
  <c r="G54" i="1" s="1"/>
  <c r="F27" i="1"/>
  <c r="H54" i="1" l="1"/>
  <c r="G27" i="1"/>
  <c r="E28" i="1" s="1"/>
  <c r="E29" i="1" s="1"/>
  <c r="E30" i="1" s="1"/>
  <c r="E31" i="1" s="1"/>
  <c r="C28" i="1"/>
  <c r="B55" i="1"/>
  <c r="D55" i="1" s="1"/>
  <c r="C55" i="1"/>
  <c r="E55" i="1" s="1"/>
  <c r="C29" i="1" l="1"/>
  <c r="C30" i="1" s="1"/>
  <c r="F28" i="1"/>
  <c r="H28" i="1"/>
  <c r="F55" i="1"/>
  <c r="B29" i="1" l="1"/>
  <c r="G28" i="1"/>
  <c r="D29" i="1" s="1"/>
  <c r="C31" i="1"/>
  <c r="G55" i="1"/>
  <c r="H55" i="1"/>
  <c r="F29" i="1" l="1"/>
  <c r="H29" i="1"/>
  <c r="C56" i="1"/>
  <c r="E56" i="1" s="1"/>
  <c r="B56" i="1"/>
  <c r="D56" i="1" s="1"/>
  <c r="G29" i="1" l="1"/>
  <c r="D30" i="1" s="1"/>
  <c r="B30" i="1"/>
  <c r="F56" i="1"/>
  <c r="H56" i="1" s="1"/>
  <c r="G56" i="1" l="1"/>
  <c r="B57" i="1" s="1"/>
  <c r="D57" i="1" s="1"/>
  <c r="F30" i="1"/>
  <c r="H30" i="1"/>
  <c r="C57" i="1"/>
  <c r="E57" i="1" s="1"/>
  <c r="G30" i="1" l="1"/>
  <c r="D31" i="1" s="1"/>
  <c r="B31" i="1"/>
  <c r="F57" i="1"/>
  <c r="F31" i="1" l="1"/>
  <c r="G31" i="1" s="1"/>
  <c r="H31" i="1"/>
  <c r="G57" i="1"/>
  <c r="H57" i="1"/>
  <c r="B58" i="1" l="1"/>
  <c r="D58" i="1" s="1"/>
  <c r="C58" i="1"/>
  <c r="E58" i="1" s="1"/>
  <c r="F58" i="1" l="1"/>
  <c r="G58" i="1" l="1"/>
  <c r="H58" i="1"/>
  <c r="C59" i="1" l="1"/>
  <c r="E59" i="1" s="1"/>
  <c r="B59" i="1"/>
  <c r="D59" i="1" s="1"/>
  <c r="F59" i="1" s="1"/>
  <c r="G59" i="1" l="1"/>
  <c r="H59" i="1"/>
  <c r="B60" i="1" l="1"/>
  <c r="D60" i="1" s="1"/>
  <c r="C60" i="1"/>
  <c r="E60" i="1" s="1"/>
  <c r="F60" i="1" l="1"/>
  <c r="G60" i="1" l="1"/>
  <c r="H60" i="1"/>
  <c r="B61" i="1" l="1"/>
  <c r="C61" i="1"/>
  <c r="E61" i="1" s="1"/>
  <c r="D61" i="1" l="1"/>
  <c r="F61" i="1" s="1"/>
  <c r="G61" i="1" l="1"/>
  <c r="H61" i="1"/>
  <c r="B62" i="1" l="1"/>
  <c r="D62" i="1" s="1"/>
  <c r="C62" i="1"/>
  <c r="E62" i="1" s="1"/>
  <c r="F62" i="1" l="1"/>
  <c r="G62" i="1" l="1"/>
  <c r="H62" i="1"/>
  <c r="B63" i="1" l="1"/>
  <c r="D63" i="1" s="1"/>
  <c r="C63" i="1"/>
  <c r="E63" i="1" s="1"/>
  <c r="F63" i="1" l="1"/>
  <c r="G63" i="1" l="1"/>
  <c r="H63" i="1"/>
  <c r="B64" i="1" l="1"/>
  <c r="D64" i="1" s="1"/>
  <c r="C64" i="1"/>
  <c r="E64" i="1" s="1"/>
  <c r="F64" i="1" l="1"/>
  <c r="G64" i="1" l="1"/>
  <c r="H64" i="1"/>
  <c r="C65" i="1" l="1"/>
  <c r="E65" i="1" s="1"/>
  <c r="B65" i="1"/>
  <c r="D65" i="1" s="1"/>
  <c r="F65" i="1" l="1"/>
  <c r="G65" i="1" s="1"/>
  <c r="H65" i="1"/>
  <c r="B66" i="1" l="1"/>
  <c r="D66" i="1" s="1"/>
  <c r="C66" i="1"/>
  <c r="E66" i="1" s="1"/>
  <c r="F66" i="1" l="1"/>
  <c r="G66" i="1" l="1"/>
  <c r="H66" i="1"/>
  <c r="B67" i="1" l="1"/>
  <c r="D67" i="1" s="1"/>
  <c r="C67" i="1"/>
  <c r="E67" i="1" s="1"/>
  <c r="F67" i="1" l="1"/>
  <c r="G67" i="1" l="1"/>
  <c r="H67" i="1"/>
  <c r="B68" i="1" l="1"/>
  <c r="D68" i="1" s="1"/>
  <c r="C68" i="1"/>
  <c r="E68" i="1" s="1"/>
  <c r="F68" i="1" l="1"/>
  <c r="G68" i="1" l="1"/>
  <c r="H68" i="1"/>
  <c r="B69" i="1" l="1"/>
  <c r="C69" i="1"/>
  <c r="E69" i="1" s="1"/>
  <c r="D69" i="1" l="1"/>
  <c r="F69" i="1" s="1"/>
  <c r="G69" i="1" l="1"/>
  <c r="H69" i="1"/>
  <c r="B70" i="1" l="1"/>
  <c r="D70" i="1" s="1"/>
  <c r="C70" i="1"/>
  <c r="E70" i="1" s="1"/>
  <c r="F70" i="1" l="1"/>
  <c r="G70" i="1" l="1"/>
  <c r="H70" i="1"/>
  <c r="B71" i="1" l="1"/>
  <c r="C71" i="1"/>
  <c r="E71" i="1" s="1"/>
  <c r="D71" i="1" l="1"/>
  <c r="F71" i="1" s="1"/>
  <c r="G71" i="1" l="1"/>
  <c r="H71" i="1"/>
  <c r="B72" i="1" l="1"/>
  <c r="D72" i="1" s="1"/>
  <c r="C72" i="1"/>
  <c r="E72" i="1" s="1"/>
  <c r="F72" i="1" l="1"/>
  <c r="G72" i="1" l="1"/>
  <c r="H72" i="1"/>
  <c r="B73" i="1" l="1"/>
  <c r="C73" i="1"/>
  <c r="E73" i="1" s="1"/>
  <c r="D73" i="1" l="1"/>
  <c r="F73" i="1" s="1"/>
  <c r="G73" i="1" l="1"/>
  <c r="H73" i="1"/>
  <c r="B74" i="1" l="1"/>
  <c r="D74" i="1" s="1"/>
  <c r="C74" i="1"/>
  <c r="E74" i="1" s="1"/>
  <c r="F74" i="1" l="1"/>
  <c r="G74" i="1" l="1"/>
  <c r="H74" i="1"/>
  <c r="B75" i="1" l="1"/>
  <c r="D75" i="1" s="1"/>
  <c r="C75" i="1"/>
  <c r="E75" i="1" s="1"/>
  <c r="F75" i="1" l="1"/>
  <c r="G75" i="1" l="1"/>
  <c r="H75" i="1"/>
  <c r="B76" i="1" l="1"/>
  <c r="D76" i="1" s="1"/>
  <c r="C76" i="1"/>
  <c r="E76" i="1" s="1"/>
  <c r="F76" i="1" l="1"/>
  <c r="G76" i="1" l="1"/>
  <c r="H76" i="1"/>
  <c r="C77" i="1" l="1"/>
  <c r="E77" i="1" s="1"/>
  <c r="B77" i="1"/>
  <c r="D77" i="1" l="1"/>
  <c r="F77" i="1" s="1"/>
  <c r="G77" i="1" l="1"/>
  <c r="H77" i="1"/>
  <c r="B78" i="1" l="1"/>
  <c r="D78" i="1" s="1"/>
  <c r="C78" i="1"/>
  <c r="E78" i="1" s="1"/>
  <c r="F78" i="1" l="1"/>
  <c r="G78" i="1" l="1"/>
  <c r="H78" i="1"/>
  <c r="C79" i="1" l="1"/>
  <c r="E79" i="1" s="1"/>
  <c r="B79" i="1"/>
  <c r="D79" i="1" l="1"/>
  <c r="F79" i="1" s="1"/>
  <c r="G79" i="1" l="1"/>
  <c r="H79" i="1"/>
  <c r="B80" i="1" l="1"/>
  <c r="D80" i="1" s="1"/>
  <c r="C80" i="1"/>
  <c r="E80" i="1" s="1"/>
  <c r="F80" i="1" l="1"/>
  <c r="G80" i="1" l="1"/>
  <c r="H80" i="1"/>
  <c r="C81" i="1" l="1"/>
  <c r="E81" i="1" s="1"/>
  <c r="B81" i="1"/>
  <c r="D81" i="1" s="1"/>
  <c r="F81" i="1" l="1"/>
  <c r="G81" i="1"/>
  <c r="H81" i="1"/>
  <c r="C82" i="1" l="1"/>
  <c r="E82" i="1" s="1"/>
  <c r="B82" i="1"/>
  <c r="D82" i="1" s="1"/>
  <c r="F82" i="1" l="1"/>
  <c r="G82" i="1"/>
  <c r="H82" i="1"/>
  <c r="B83" i="1" l="1"/>
  <c r="D83" i="1" s="1"/>
  <c r="C83" i="1"/>
  <c r="E83" i="1" s="1"/>
  <c r="F83" i="1" s="1"/>
  <c r="G83" i="1" l="1"/>
  <c r="H83" i="1"/>
  <c r="C84" i="1" l="1"/>
  <c r="E84" i="1" s="1"/>
  <c r="B84" i="1"/>
  <c r="D84" i="1" l="1"/>
  <c r="F84" i="1" s="1"/>
  <c r="G84" i="1" l="1"/>
  <c r="H84" i="1"/>
  <c r="B85" i="1" l="1"/>
  <c r="D85" i="1" s="1"/>
  <c r="C85" i="1"/>
  <c r="E85" i="1" s="1"/>
  <c r="F85" i="1" l="1"/>
  <c r="G85" i="1" l="1"/>
  <c r="H85" i="1"/>
  <c r="C86" i="1" l="1"/>
  <c r="E86" i="1" s="1"/>
  <c r="B86" i="1"/>
  <c r="D86" i="1" l="1"/>
  <c r="F86" i="1" s="1"/>
  <c r="G86" i="1" l="1"/>
  <c r="H86" i="1"/>
  <c r="B87" i="1" l="1"/>
  <c r="D87" i="1" s="1"/>
  <c r="C87" i="1"/>
  <c r="E87" i="1" s="1"/>
  <c r="F87" i="1" l="1"/>
  <c r="G87" i="1" l="1"/>
  <c r="H87" i="1"/>
  <c r="C88" i="1" l="1"/>
  <c r="E88" i="1" s="1"/>
  <c r="B88" i="1"/>
  <c r="D88" i="1" l="1"/>
  <c r="F88" i="1" s="1"/>
  <c r="G88" i="1" l="1"/>
  <c r="H88" i="1"/>
  <c r="C89" i="1" l="1"/>
  <c r="E89" i="1" s="1"/>
  <c r="B89" i="1"/>
  <c r="D89" i="1" s="1"/>
  <c r="F89" i="1" l="1"/>
  <c r="G89" i="1" s="1"/>
  <c r="H89" i="1" l="1"/>
  <c r="C90" i="1"/>
  <c r="E90" i="1" s="1"/>
  <c r="B90" i="1"/>
  <c r="D90" i="1" s="1"/>
  <c r="F90" i="1" s="1"/>
  <c r="G90" i="1" l="1"/>
  <c r="H90" i="1"/>
  <c r="B91" i="1" l="1"/>
  <c r="D91" i="1" s="1"/>
  <c r="C91" i="1"/>
  <c r="E91" i="1" s="1"/>
  <c r="F91" i="1" l="1"/>
  <c r="G91" i="1" l="1"/>
  <c r="H91" i="1"/>
  <c r="B92" i="1" l="1"/>
  <c r="C92" i="1"/>
  <c r="E92" i="1" s="1"/>
  <c r="D92" i="1" l="1"/>
  <c r="F92" i="1" s="1"/>
  <c r="G92" i="1" l="1"/>
  <c r="H92" i="1"/>
  <c r="B93" i="1" l="1"/>
  <c r="D93" i="1" s="1"/>
  <c r="C93" i="1"/>
  <c r="E93" i="1" s="1"/>
  <c r="F93" i="1" l="1"/>
  <c r="G93" i="1" l="1"/>
  <c r="H93" i="1"/>
  <c r="C94" i="1" l="1"/>
  <c r="E94" i="1" s="1"/>
  <c r="B94" i="1"/>
  <c r="D94" i="1" l="1"/>
  <c r="F94" i="1" s="1"/>
  <c r="G94" i="1" l="1"/>
  <c r="H94" i="1"/>
  <c r="B95" i="1" l="1"/>
  <c r="D95" i="1" s="1"/>
  <c r="C95" i="1"/>
  <c r="E95" i="1" s="1"/>
  <c r="F95" i="1" l="1"/>
  <c r="G95" i="1" l="1"/>
  <c r="H95" i="1"/>
  <c r="B96" i="1" l="1"/>
  <c r="D96" i="1" s="1"/>
  <c r="C96" i="1"/>
  <c r="E96" i="1" s="1"/>
  <c r="F96" i="1" l="1"/>
  <c r="G96" i="1" l="1"/>
  <c r="H96" i="1"/>
  <c r="C97" i="1" l="1"/>
  <c r="E97" i="1" s="1"/>
  <c r="B97" i="1"/>
  <c r="D97" i="1" l="1"/>
  <c r="F97" i="1" s="1"/>
  <c r="G97" i="1" l="1"/>
  <c r="H97" i="1"/>
  <c r="C98" i="1" l="1"/>
  <c r="E98" i="1" s="1"/>
  <c r="B98" i="1"/>
  <c r="D98" i="1" l="1"/>
  <c r="F98" i="1" s="1"/>
  <c r="G98" i="1" l="1"/>
  <c r="H98" i="1"/>
  <c r="B99" i="1" l="1"/>
  <c r="D99" i="1" s="1"/>
  <c r="C99" i="1"/>
  <c r="E99" i="1" s="1"/>
  <c r="F99" i="1" l="1"/>
  <c r="G99" i="1" l="1"/>
  <c r="H99" i="1"/>
  <c r="C100" i="1" l="1"/>
  <c r="E100" i="1" s="1"/>
  <c r="B100" i="1"/>
  <c r="D100" i="1" s="1"/>
  <c r="F100" i="1" l="1"/>
  <c r="G100" i="1" s="1"/>
  <c r="H100" i="1" l="1"/>
  <c r="B101" i="1"/>
  <c r="D101" i="1" s="1"/>
  <c r="C101" i="1"/>
  <c r="E101" i="1" s="1"/>
  <c r="F101" i="1" l="1"/>
  <c r="G101" i="1" l="1"/>
  <c r="H101" i="1"/>
  <c r="C102" i="1" l="1"/>
  <c r="E102" i="1" s="1"/>
  <c r="B102" i="1"/>
  <c r="D102" i="1" s="1"/>
  <c r="F102" i="1" l="1"/>
  <c r="G102" i="1" l="1"/>
  <c r="H102" i="1"/>
  <c r="B103" i="1" l="1"/>
  <c r="D103" i="1" s="1"/>
  <c r="C103" i="1"/>
  <c r="E103" i="1" s="1"/>
  <c r="F103" i="1" l="1"/>
  <c r="G103" i="1" l="1"/>
  <c r="H103" i="1"/>
  <c r="C104" i="1" l="1"/>
  <c r="E104" i="1" s="1"/>
  <c r="B104" i="1"/>
  <c r="D104" i="1" s="1"/>
  <c r="F104" i="1" s="1"/>
  <c r="G104" i="1" l="1"/>
  <c r="H104" i="1"/>
  <c r="B105" i="1" l="1"/>
  <c r="D105" i="1" s="1"/>
  <c r="C105" i="1"/>
  <c r="E105" i="1" s="1"/>
  <c r="F105" i="1" l="1"/>
  <c r="G105" i="1" l="1"/>
  <c r="H105" i="1"/>
  <c r="C106" i="1" l="1"/>
  <c r="E106" i="1" s="1"/>
  <c r="B106" i="1"/>
  <c r="D106" i="1" s="1"/>
  <c r="F106" i="1" l="1"/>
  <c r="G106" i="1" s="1"/>
  <c r="H106" i="1" l="1"/>
  <c r="C107" i="1"/>
  <c r="E107" i="1" s="1"/>
  <c r="B107" i="1"/>
  <c r="D107" i="1" s="1"/>
  <c r="F107" i="1" s="1"/>
  <c r="G107" i="1" l="1"/>
  <c r="H107" i="1"/>
  <c r="B108" i="1" l="1"/>
  <c r="C108" i="1"/>
  <c r="E108" i="1" s="1"/>
  <c r="D108" i="1" l="1"/>
  <c r="F108" i="1" s="1"/>
  <c r="G108" i="1" l="1"/>
  <c r="H108" i="1"/>
  <c r="C109" i="1" l="1"/>
  <c r="E109" i="1" s="1"/>
  <c r="B109" i="1"/>
  <c r="D109" i="1" s="1"/>
  <c r="F109" i="1" l="1"/>
  <c r="H109" i="1" s="1"/>
  <c r="G109" i="1"/>
  <c r="B110" i="1" l="1"/>
  <c r="C110" i="1"/>
  <c r="E110" i="1" s="1"/>
  <c r="D110" i="1" l="1"/>
  <c r="F110" i="1" s="1"/>
  <c r="G110" i="1" l="1"/>
  <c r="H110" i="1"/>
  <c r="C111" i="1" l="1"/>
  <c r="E111" i="1" s="1"/>
  <c r="B111" i="1"/>
  <c r="D111" i="1" s="1"/>
  <c r="F111" i="1" l="1"/>
  <c r="G111" i="1"/>
  <c r="H111" i="1"/>
  <c r="B112" i="1" l="1"/>
  <c r="C112" i="1"/>
  <c r="E112" i="1" s="1"/>
  <c r="D112" i="1" l="1"/>
  <c r="F112" i="1" s="1"/>
  <c r="G112" i="1" l="1"/>
  <c r="H112" i="1"/>
  <c r="C113" i="1" l="1"/>
  <c r="E113" i="1" s="1"/>
  <c r="B113" i="1"/>
  <c r="D113" i="1" s="1"/>
  <c r="F113" i="1" l="1"/>
  <c r="G113" i="1" s="1"/>
  <c r="H113" i="1" l="1"/>
  <c r="C114" i="1"/>
  <c r="E114" i="1" s="1"/>
  <c r="B114" i="1"/>
  <c r="D114" i="1" l="1"/>
  <c r="F114" i="1" s="1"/>
  <c r="G114" i="1" l="1"/>
  <c r="H114" i="1"/>
  <c r="C115" i="1" l="1"/>
  <c r="E115" i="1" s="1"/>
  <c r="B115" i="1"/>
  <c r="D115" i="1" l="1"/>
  <c r="F115" i="1" s="1"/>
  <c r="G115" i="1" l="1"/>
  <c r="H115" i="1"/>
  <c r="B116" i="1" l="1"/>
  <c r="C116" i="1"/>
  <c r="E116" i="1" s="1"/>
  <c r="D116" i="1" l="1"/>
  <c r="F116" i="1" s="1"/>
  <c r="G116" i="1" l="1"/>
  <c r="H116" i="1"/>
  <c r="B117" i="1" l="1"/>
  <c r="D117" i="1" s="1"/>
  <c r="C117" i="1"/>
  <c r="E117" i="1" s="1"/>
  <c r="F117" i="1" l="1"/>
  <c r="G117" i="1" l="1"/>
  <c r="H117" i="1"/>
  <c r="B118" i="1" l="1"/>
  <c r="C118" i="1"/>
  <c r="E118" i="1" s="1"/>
  <c r="D118" i="1" l="1"/>
  <c r="F118" i="1" s="1"/>
  <c r="G118" i="1" l="1"/>
  <c r="H118" i="1"/>
  <c r="B119" i="1" l="1"/>
  <c r="D119" i="1" s="1"/>
  <c r="C119" i="1"/>
  <c r="E119" i="1" s="1"/>
  <c r="F119" i="1" l="1"/>
  <c r="G119" i="1" l="1"/>
  <c r="H119" i="1"/>
  <c r="B120" i="1" l="1"/>
  <c r="C120" i="1"/>
  <c r="E120" i="1" s="1"/>
  <c r="D120" i="1" l="1"/>
  <c r="F120" i="1" s="1"/>
  <c r="G120" i="1" l="1"/>
  <c r="H120" i="1"/>
  <c r="B121" i="1" l="1"/>
  <c r="C121" i="1"/>
  <c r="E121" i="1" s="1"/>
  <c r="D121" i="1" l="1"/>
  <c r="F121" i="1" s="1"/>
  <c r="G121" i="1" l="1"/>
  <c r="H121" i="1"/>
  <c r="B122" i="1" l="1"/>
  <c r="D122" i="1" s="1"/>
  <c r="C122" i="1"/>
  <c r="E122" i="1" s="1"/>
  <c r="F122" i="1" l="1"/>
  <c r="G122" i="1" l="1"/>
  <c r="H122" i="1"/>
  <c r="B123" i="1" l="1"/>
  <c r="C123" i="1"/>
  <c r="E123" i="1" s="1"/>
  <c r="D123" i="1" l="1"/>
  <c r="F123" i="1" s="1"/>
  <c r="G123" i="1" l="1"/>
  <c r="H123" i="1"/>
  <c r="B124" i="1" l="1"/>
  <c r="D124" i="1" s="1"/>
  <c r="C124" i="1"/>
  <c r="E124" i="1" s="1"/>
  <c r="F124" i="1" l="1"/>
  <c r="G124" i="1" s="1"/>
  <c r="H124" i="1" l="1"/>
  <c r="C125" i="1"/>
  <c r="E125" i="1" s="1"/>
  <c r="B125" i="1"/>
  <c r="D125" i="1" l="1"/>
  <c r="F125" i="1" s="1"/>
  <c r="G125" i="1" l="1"/>
  <c r="H125" i="1"/>
  <c r="C126" i="1" l="1"/>
  <c r="E126" i="1" s="1"/>
  <c r="B126" i="1"/>
  <c r="D126" i="1" l="1"/>
  <c r="F126" i="1" s="1"/>
  <c r="G126" i="1" l="1"/>
  <c r="H126" i="1"/>
  <c r="C127" i="1" l="1"/>
  <c r="E127" i="1" s="1"/>
  <c r="B127" i="1"/>
  <c r="D127" i="1" l="1"/>
  <c r="F127" i="1" s="1"/>
  <c r="G127" i="1" l="1"/>
  <c r="H127" i="1"/>
  <c r="C128" i="1" l="1"/>
  <c r="E128" i="1" s="1"/>
  <c r="B128" i="1"/>
  <c r="D128" i="1" s="1"/>
  <c r="F128" i="1" l="1"/>
  <c r="G128" i="1" s="1"/>
  <c r="H128" i="1" l="1"/>
  <c r="C129" i="1"/>
  <c r="E129" i="1" s="1"/>
  <c r="B129" i="1"/>
  <c r="D129" i="1" s="1"/>
  <c r="F129" i="1" l="1"/>
  <c r="G129" i="1" l="1"/>
  <c r="H129" i="1"/>
  <c r="C130" i="1" l="1"/>
  <c r="E130" i="1" s="1"/>
  <c r="B130" i="1"/>
  <c r="D130" i="1" s="1"/>
  <c r="F130" i="1" l="1"/>
  <c r="G130" i="1" s="1"/>
  <c r="H130" i="1" l="1"/>
  <c r="C131" i="1"/>
  <c r="E131" i="1" s="1"/>
  <c r="B131" i="1"/>
  <c r="D131" i="1" s="1"/>
  <c r="F131" i="1" l="1"/>
  <c r="G131" i="1" l="1"/>
  <c r="H131" i="1"/>
  <c r="B132" i="1" l="1"/>
  <c r="D132" i="1" s="1"/>
  <c r="C132" i="1"/>
  <c r="E132" i="1" s="1"/>
  <c r="F132" i="1" l="1"/>
  <c r="G132" i="1" s="1"/>
  <c r="H132" i="1" l="1"/>
  <c r="C133" i="1"/>
  <c r="E133" i="1" s="1"/>
  <c r="B133" i="1"/>
  <c r="D133" i="1" s="1"/>
  <c r="F133" i="1" l="1"/>
  <c r="G133" i="1" l="1"/>
  <c r="H133" i="1"/>
  <c r="B134" i="1" l="1"/>
  <c r="D134" i="1" s="1"/>
  <c r="C134" i="1"/>
  <c r="E134" i="1" s="1"/>
  <c r="F134" i="1" l="1"/>
  <c r="H134" i="1" s="1"/>
  <c r="G134" i="1" l="1"/>
  <c r="B135" i="1"/>
  <c r="D135" i="1" s="1"/>
  <c r="C135" i="1"/>
  <c r="E135" i="1" s="1"/>
  <c r="F135" i="1" l="1"/>
  <c r="G135" i="1" l="1"/>
  <c r="H135" i="1"/>
  <c r="B136" i="1" l="1"/>
  <c r="C136" i="1"/>
  <c r="E136" i="1" s="1"/>
  <c r="D136" i="1" l="1"/>
  <c r="F136" i="1" s="1"/>
  <c r="H136" i="1" l="1"/>
  <c r="G136" i="1"/>
</calcChain>
</file>

<file path=xl/sharedStrings.xml><?xml version="1.0" encoding="utf-8"?>
<sst xmlns="http://schemas.openxmlformats.org/spreadsheetml/2006/main" count="40" uniqueCount="26">
  <si>
    <t>BISECCIÓN</t>
  </si>
  <si>
    <t>k</t>
  </si>
  <si>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</si>
  <si>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b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</si>
  <si>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(a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</si>
  <si>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</si>
  <si>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k+1</t>
    </r>
    <r>
      <rPr>
        <sz val="11"/>
        <color theme="1"/>
        <rFont val="Calibri"/>
        <family val="2"/>
        <scheme val="minor"/>
      </rPr>
      <t>)</t>
    </r>
  </si>
  <si>
    <r>
      <t>m</t>
    </r>
    <r>
      <rPr>
        <vertAlign val="subscript"/>
        <sz val="11"/>
        <color theme="1"/>
        <rFont val="Calibri"/>
        <family val="2"/>
        <scheme val="minor"/>
      </rPr>
      <t>k+1</t>
    </r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</si>
  <si>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k+1</t>
    </r>
  </si>
  <si>
    <t xml:space="preserve">DEFINO </t>
  </si>
  <si>
    <t>c =</t>
  </si>
  <si>
    <t>x' =</t>
  </si>
  <si>
    <t xml:space="preserve">t' = </t>
  </si>
  <si>
    <t xml:space="preserve">x = </t>
  </si>
  <si>
    <t>N =</t>
  </si>
  <si>
    <t>REGULA FALSI</t>
  </si>
  <si>
    <t>NEWTON-RAHPSON</t>
  </si>
  <si>
    <r>
      <t>ε</t>
    </r>
    <r>
      <rPr>
        <i/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</si>
  <si>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</t>
    </r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</si>
  <si>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k+1</t>
    </r>
  </si>
  <si>
    <t>SECANTE</t>
  </si>
  <si>
    <r>
      <rPr>
        <sz val="11"/>
        <color theme="1"/>
        <rFont val="Calibri"/>
        <family val="2"/>
        <scheme val="minor"/>
      </rPr>
      <t>u</t>
    </r>
    <r>
      <rPr>
        <vertAlign val="subscript"/>
        <sz val="11"/>
        <color theme="1"/>
        <rFont val="Calibri"/>
        <family val="2"/>
        <scheme val="minor"/>
      </rPr>
      <t>k-1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</si>
  <si>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</si>
  <si>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sz val="11"/>
        <color theme="1"/>
        <rFont val="Calibri"/>
        <family val="2"/>
        <scheme val="minor"/>
      </rPr>
      <t>(u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</si>
  <si>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 xml:space="preserve">Uso </t>
  </si>
  <si>
    <t>cómo método de 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</si>
</sst>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8</xdr:row>
      <xdr:rowOff>4762</xdr:rowOff>
    </xdr:from>
    <xdr:ext cx="2076450" cy="1100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MX" sz="20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s-MX" sz="20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𝑢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MX" sz="2000" b="0" i="1">
                          <a:latin typeface="Cambria Math" panose="02040503050406030204" pitchFamily="18" charset="0"/>
                        </a:rPr>
                        <m:t>′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AR" sz="20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s-MX" sz="2000" b="0" i="1">
                              <a:latin typeface="Cambria Math" panose="02040503050406030204" pitchFamily="18" charset="0"/>
                            </a:rPr>
                            <m:t>1 − </m:t>
                          </m:r>
                          <m:f>
                            <m:fPr>
                              <m:ctrlPr>
                                <a:rPr lang="es-MX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num>
                            <m:den>
                              <m:sSup>
                                <m:sSupPr>
                                  <m:ctrlP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𝑐</m:t>
                                  </m:r>
                                </m:e>
                                <m:sup>
                                  <m:r>
                                    <a:rPr lang="es-MX" sz="20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rad>
                    </m:den>
                  </m:f>
                </m:oMath>
              </a14:m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ACE84CD-E3F9-4FE7-A166-2736B97F4C8F}"/>
                </a:ext>
              </a:extLst>
            </xdr:cNvPr>
            <xdr:cNvSpPr txBox="1"/>
          </xdr:nvSpPr>
          <xdr:spPr>
            <a:xfrm>
              <a:off x="8867775" y="1566862"/>
              <a:ext cx="2076450" cy="1100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2000" i="1" baseline="0">
                  <a:latin typeface="Cambria Math" panose="02040503050406030204" pitchFamily="18" charset="0"/>
                </a:rPr>
                <a:t> f(u) =  </a:t>
              </a:r>
              <a:r>
                <a:rPr lang="es-AR" sz="2000" i="0">
                  <a:latin typeface="Cambria Math" panose="02040503050406030204" pitchFamily="18" charset="0"/>
                </a:rPr>
                <a:t>(</a:t>
              </a:r>
              <a:r>
                <a:rPr lang="es-MX" sz="2000" b="0" i="0">
                  <a:latin typeface="Cambria Math" panose="02040503050406030204" pitchFamily="18" charset="0"/>
                </a:rPr>
                <a:t>𝑥^′+𝑢 𝑡′</a:t>
              </a:r>
              <a:r>
                <a:rPr lang="es-AR" sz="2000" b="0" i="0">
                  <a:latin typeface="Cambria Math" panose="02040503050406030204" pitchFamily="18" charset="0"/>
                </a:rPr>
                <a:t>)/√(</a:t>
              </a:r>
              <a:r>
                <a:rPr lang="es-MX" sz="2000" b="0" i="0">
                  <a:latin typeface="Cambria Math" panose="02040503050406030204" pitchFamily="18" charset="0"/>
                </a:rPr>
                <a:t>1 − 𝑢^2/𝑐^2 </a:t>
              </a:r>
              <a:r>
                <a:rPr lang="es-AR" sz="2000" b="0" i="0">
                  <a:latin typeface="Cambria Math" panose="02040503050406030204" pitchFamily="18" charset="0"/>
                </a:rPr>
                <a:t>)</a:t>
              </a:r>
              <a:r>
                <a:rPr lang="es-AR" sz="2000"/>
                <a:t> </a:t>
              </a:r>
              <a:r>
                <a:rPr lang="es-AR" sz="2000" i="1">
                  <a:latin typeface="Cambria Math" panose="02040503050406030204" pitchFamily="18" charset="0"/>
                  <a:ea typeface="Cambria Math" panose="02040503050406030204" pitchFamily="18" charset="0"/>
                </a:rPr>
                <a:t>-</a:t>
              </a:r>
              <a:r>
                <a:rPr lang="es-AR" sz="20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x</a:t>
              </a:r>
              <a:endParaRPr lang="es-AR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19050</xdr:colOff>
      <xdr:row>140</xdr:row>
      <xdr:rowOff>123826</xdr:rowOff>
    </xdr:from>
    <xdr:ext cx="1952625" cy="6408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0" i="1">
                        <a:latin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′(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748C90C-0C17-4DA4-AAA7-5AD1D9EAF1D3}"/>
                </a:ext>
              </a:extLst>
            </xdr:cNvPr>
            <xdr:cNvSpPr txBox="1"/>
          </xdr:nvSpPr>
          <xdr:spPr>
            <a:xfrm>
              <a:off x="8115300" y="27251026"/>
              <a:ext cx="1952625" cy="6408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𝑔(𝑢)=𝑢 −(𝑓(𝑢))/(𝑓′(𝑢))</a:t>
              </a:r>
              <a:endParaRPr lang="es-AR" sz="2000"/>
            </a:p>
          </xdr:txBody>
        </xdr:sp>
      </mc:Fallback>
    </mc:AlternateContent>
    <xdr:clientData/>
  </xdr:oneCellAnchor>
  <xdr:oneCellAnchor>
    <xdr:from>
      <xdr:col>7</xdr:col>
      <xdr:colOff>733425</xdr:colOff>
      <xdr:row>153</xdr:row>
      <xdr:rowOff>33337</xdr:rowOff>
    </xdr:from>
    <xdr:ext cx="4514850" cy="5816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20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MX" sz="2000" b="0" i="1">
                        <a:latin typeface="Cambria Math" panose="02040503050406030204" pitchFamily="18" charset="0"/>
                      </a:rPr>
                      <m:t>∗ </m:t>
                    </m:r>
                    <m:f>
                      <m:fPr>
                        <m:ctrlPr>
                          <a:rPr lang="es-MX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s-MX" sz="20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s-MX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s-MX" sz="2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AR" sz="20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A7F48D0-B5F6-4B0C-98F2-2525B66626EE}"/>
                </a:ext>
              </a:extLst>
            </xdr:cNvPr>
            <xdr:cNvSpPr txBox="1"/>
          </xdr:nvSpPr>
          <xdr:spPr>
            <a:xfrm>
              <a:off x="7781925" y="29332237"/>
              <a:ext cx="4514850" cy="5816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000" b="0" i="0">
                  <a:latin typeface="Cambria Math" panose="02040503050406030204" pitchFamily="18" charset="0"/>
                </a:rPr>
                <a:t>𝑢_(𝑘+1)= 𝑢_𝑘  −𝑓(𝑢_𝑘 )∗  (𝑢_𝑘  − 𝑢_(𝑘−1))/(𝑓(𝑢_𝑘 )−𝑓(𝑢_(𝑘−1)))</a:t>
              </a:r>
              <a:endParaRPr lang="es-A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tabSelected="1" topLeftCell="A142" workbookViewId="0">
      <selection activeCell="I150" sqref="I150"/>
    </sheetView>
  </sheetViews>
  <sheetFormatPr baseColWidth="10" defaultRowHeight="15" x14ac:dyDescent="0.25"/>
  <cols>
    <col min="2" max="8" width="15.7109375" customWidth="1"/>
    <col min="10" max="10" width="13.28515625" customWidth="1"/>
    <col min="11" max="11" width="13.42578125" customWidth="1"/>
  </cols>
  <sheetData>
    <row r="1" spans="1:11" x14ac:dyDescent="0.25">
      <c r="A1" s="1" t="s">
        <v>0</v>
      </c>
    </row>
    <row r="2" spans="1:11" ht="18" x14ac:dyDescent="0.35">
      <c r="A2" t="s">
        <v>1</v>
      </c>
      <c r="B2" s="2" t="s">
        <v>2</v>
      </c>
      <c r="C2" t="s">
        <v>3</v>
      </c>
      <c r="D2" t="s">
        <v>4</v>
      </c>
      <c r="E2" s="3" t="s">
        <v>5</v>
      </c>
      <c r="F2" s="3" t="s">
        <v>7</v>
      </c>
      <c r="G2" s="3" t="s">
        <v>6</v>
      </c>
      <c r="H2" s="3" t="s">
        <v>8</v>
      </c>
      <c r="J2" s="3" t="s">
        <v>9</v>
      </c>
    </row>
    <row r="3" spans="1:11" x14ac:dyDescent="0.25">
      <c r="A3">
        <v>0</v>
      </c>
      <c r="B3">
        <f>0.5*K3</f>
        <v>150000000</v>
      </c>
      <c r="C3">
        <f>0.99*K3</f>
        <v>297000000</v>
      </c>
      <c r="D3">
        <f>(K4+B3*K5)/SQRT(1-B3^2/K3^2)-K6</f>
        <v>-6064972981.0778065</v>
      </c>
      <c r="E3">
        <f>(K4+C3*K5)/SQRT(1-C3^2/K3^2)-K6</f>
        <v>42239329471.868904</v>
      </c>
      <c r="F3">
        <f t="shared" ref="F3:F31" si="0">(B3+C3)/2</f>
        <v>223500000</v>
      </c>
      <c r="G3">
        <f>(K4+F3*K5)/SQRT(1-F3^2/K3^2)-K6</f>
        <v>-2018848084.1913862</v>
      </c>
      <c r="H3">
        <f t="shared" ref="H3:H31" si="1">(C3-B3)/2</f>
        <v>73500000</v>
      </c>
      <c r="J3" s="3" t="s">
        <v>10</v>
      </c>
      <c r="K3">
        <f>3*10^8</f>
        <v>300000000</v>
      </c>
    </row>
    <row r="4" spans="1:11" x14ac:dyDescent="0.25">
      <c r="A4">
        <v>1</v>
      </c>
      <c r="B4">
        <f>F3</f>
        <v>223500000</v>
      </c>
      <c r="C4">
        <f>C3</f>
        <v>297000000</v>
      </c>
      <c r="D4">
        <f>G3</f>
        <v>-2018848084.1913862</v>
      </c>
      <c r="E4">
        <f>E3</f>
        <v>42239329471.868904</v>
      </c>
      <c r="F4">
        <f t="shared" si="0"/>
        <v>260250000</v>
      </c>
      <c r="G4">
        <f>(K4+F4*K5)/SQRT(1-F4^2/K3^2)-K6</f>
        <v>2684440966.9931335</v>
      </c>
      <c r="H4">
        <f t="shared" si="1"/>
        <v>36750000</v>
      </c>
      <c r="J4" s="3" t="s">
        <v>11</v>
      </c>
      <c r="K4">
        <v>0</v>
      </c>
    </row>
    <row r="5" spans="1:11" x14ac:dyDescent="0.25">
      <c r="A5">
        <v>2</v>
      </c>
      <c r="B5">
        <f>B4</f>
        <v>223500000</v>
      </c>
      <c r="C5">
        <f>F4</f>
        <v>260250000</v>
      </c>
      <c r="D5">
        <f>D4</f>
        <v>-2018848084.1913862</v>
      </c>
      <c r="E5">
        <f>G4</f>
        <v>2684440966.9931335</v>
      </c>
      <c r="F5">
        <f t="shared" si="0"/>
        <v>241875000</v>
      </c>
      <c r="G5">
        <f>(K4+F5*K5)/SQRT(1-F5^2/K3^2)-K6</f>
        <v>-173445311.12325287</v>
      </c>
      <c r="H5">
        <f t="shared" si="1"/>
        <v>18375000</v>
      </c>
      <c r="J5" s="3" t="s">
        <v>12</v>
      </c>
      <c r="K5">
        <v>25</v>
      </c>
    </row>
    <row r="6" spans="1:11" x14ac:dyDescent="0.25">
      <c r="A6">
        <v>3</v>
      </c>
      <c r="B6">
        <f>F5</f>
        <v>241875000</v>
      </c>
      <c r="C6">
        <f>C5</f>
        <v>260250000</v>
      </c>
      <c r="D6">
        <f>G5</f>
        <v>-173445311.12325287</v>
      </c>
      <c r="E6">
        <f>E5</f>
        <v>2684440966.9931335</v>
      </c>
      <c r="F6">
        <f t="shared" si="0"/>
        <v>251062500</v>
      </c>
      <c r="G6">
        <f>(K4+F6*K5)/SQRT(1-F6^2/K3^2)-K6</f>
        <v>1071160222.4061184</v>
      </c>
      <c r="H6">
        <f t="shared" si="1"/>
        <v>9187500</v>
      </c>
      <c r="J6" s="3" t="s">
        <v>13</v>
      </c>
      <c r="K6">
        <f xml:space="preserve"> 10^5 * K7</f>
        <v>10395100000</v>
      </c>
    </row>
    <row r="7" spans="1:11" x14ac:dyDescent="0.25">
      <c r="A7">
        <v>4</v>
      </c>
      <c r="B7">
        <f>B6</f>
        <v>241875000</v>
      </c>
      <c r="C7">
        <f>F6</f>
        <v>251062500</v>
      </c>
      <c r="D7">
        <f>D6</f>
        <v>-173445311.12325287</v>
      </c>
      <c r="E7">
        <f>G6</f>
        <v>1071160222.4061184</v>
      </c>
      <c r="F7">
        <f t="shared" si="0"/>
        <v>246468750</v>
      </c>
      <c r="G7">
        <f>(K4+F7*K5)/SQRT(1-F7^2/K3^2)-K6</f>
        <v>412686768.51501846</v>
      </c>
      <c r="H7">
        <f t="shared" si="1"/>
        <v>4593750</v>
      </c>
      <c r="J7" s="3" t="s">
        <v>14</v>
      </c>
      <c r="K7">
        <v>103951</v>
      </c>
    </row>
    <row r="8" spans="1:11" x14ac:dyDescent="0.25">
      <c r="A8">
        <v>5</v>
      </c>
      <c r="B8">
        <f>B7</f>
        <v>241875000</v>
      </c>
      <c r="C8">
        <f>F7</f>
        <v>246468750</v>
      </c>
      <c r="D8">
        <f>D7</f>
        <v>-173445311.12325287</v>
      </c>
      <c r="E8">
        <f>G7</f>
        <v>412686768.51501846</v>
      </c>
      <c r="F8">
        <f t="shared" si="0"/>
        <v>244171875</v>
      </c>
      <c r="G8">
        <f>(K4+F8*K5)/SQRT(1-F8^2/K3^2)-K6</f>
        <v>111503291.89706993</v>
      </c>
      <c r="H8">
        <f t="shared" si="1"/>
        <v>2296875</v>
      </c>
    </row>
    <row r="9" spans="1:11" x14ac:dyDescent="0.25">
      <c r="A9">
        <v>6</v>
      </c>
      <c r="B9">
        <f>B8</f>
        <v>241875000</v>
      </c>
      <c r="C9">
        <f>F8</f>
        <v>244171875</v>
      </c>
      <c r="D9">
        <f>D8</f>
        <v>-173445311.12325287</v>
      </c>
      <c r="E9">
        <f>G8</f>
        <v>111503291.89706993</v>
      </c>
      <c r="F9">
        <f t="shared" si="0"/>
        <v>243023437.5</v>
      </c>
      <c r="G9">
        <f>(K4+F9*K5)/SQRT(1-F9^2/K3^2)-K6</f>
        <v>-32898965.600805283</v>
      </c>
      <c r="H9">
        <f t="shared" si="1"/>
        <v>1148437.5</v>
      </c>
      <c r="J9" s="3"/>
    </row>
    <row r="10" spans="1:11" x14ac:dyDescent="0.25">
      <c r="A10">
        <v>7</v>
      </c>
      <c r="B10">
        <f>F9</f>
        <v>243023437.5</v>
      </c>
      <c r="C10">
        <f>C9</f>
        <v>244171875</v>
      </c>
      <c r="D10">
        <f>G9</f>
        <v>-32898965.600805283</v>
      </c>
      <c r="E10">
        <f>E9</f>
        <v>111503291.89706993</v>
      </c>
      <c r="F10">
        <f t="shared" si="0"/>
        <v>243597656.25</v>
      </c>
      <c r="G10">
        <f>(K4+F10*K5)/SQRT(1-F10^2/K3^2)-K6</f>
        <v>38808059.268499374</v>
      </c>
      <c r="H10">
        <f t="shared" si="1"/>
        <v>574218.75</v>
      </c>
      <c r="J10" s="3"/>
    </row>
    <row r="11" spans="1:11" x14ac:dyDescent="0.25">
      <c r="A11">
        <v>8</v>
      </c>
      <c r="B11">
        <f>B10</f>
        <v>243023437.5</v>
      </c>
      <c r="C11">
        <f>F10</f>
        <v>243597656.25</v>
      </c>
      <c r="D11">
        <f>D10</f>
        <v>-32898965.600805283</v>
      </c>
      <c r="E11">
        <f>G10</f>
        <v>38808059.268499374</v>
      </c>
      <c r="F11">
        <f t="shared" si="0"/>
        <v>243310546.875</v>
      </c>
      <c r="G11">
        <f>(K4+F11*K5)/SQRT(1-F11^2/K3^2)-K6</f>
        <v>2832568.5060138702</v>
      </c>
      <c r="H11">
        <f t="shared" si="1"/>
        <v>287109.375</v>
      </c>
    </row>
    <row r="12" spans="1:11" x14ac:dyDescent="0.25">
      <c r="A12">
        <v>9</v>
      </c>
      <c r="B12">
        <f>B11</f>
        <v>243023437.5</v>
      </c>
      <c r="C12">
        <f>F11</f>
        <v>243310546.875</v>
      </c>
      <c r="D12">
        <f>D11</f>
        <v>-32898965.600805283</v>
      </c>
      <c r="E12">
        <f>G11</f>
        <v>2832568.5060138702</v>
      </c>
      <c r="F12">
        <f t="shared" si="0"/>
        <v>243166992.1875</v>
      </c>
      <c r="G12">
        <f>(K4+F12*K5)/SQRT(1-F12^2/K3^2)-K6</f>
        <v>-15063502.645582199</v>
      </c>
      <c r="H12">
        <f t="shared" si="1"/>
        <v>143554.6875</v>
      </c>
    </row>
    <row r="13" spans="1:11" x14ac:dyDescent="0.25">
      <c r="A13">
        <v>10</v>
      </c>
      <c r="B13">
        <f>F12</f>
        <v>243166992.1875</v>
      </c>
      <c r="C13">
        <f>C12</f>
        <v>243310546.875</v>
      </c>
      <c r="D13">
        <f>G12</f>
        <v>-15063502.645582199</v>
      </c>
      <c r="E13">
        <f>E12</f>
        <v>2832568.5060138702</v>
      </c>
      <c r="F13">
        <f t="shared" si="0"/>
        <v>243238769.53125</v>
      </c>
      <c r="G13">
        <f>(K4+F13*K5)/SQRT(1-F13^2/K3^2)-K6</f>
        <v>-6123066.7741031647</v>
      </c>
      <c r="H13">
        <f t="shared" si="1"/>
        <v>71777.34375</v>
      </c>
    </row>
    <row r="14" spans="1:11" x14ac:dyDescent="0.25">
      <c r="A14">
        <v>11</v>
      </c>
      <c r="B14">
        <f>F13</f>
        <v>243238769.53125</v>
      </c>
      <c r="C14">
        <f>C13</f>
        <v>243310546.875</v>
      </c>
      <c r="D14">
        <f>G13</f>
        <v>-6123066.7741031647</v>
      </c>
      <c r="E14">
        <f>E13</f>
        <v>2832568.5060138702</v>
      </c>
      <c r="F14">
        <f t="shared" si="0"/>
        <v>243274658.203125</v>
      </c>
      <c r="G14">
        <f>(K4+F14*K5)/SQRT(1-F14^2/K3^2)-K6</f>
        <v>-1647152.0314731598</v>
      </c>
      <c r="H14">
        <f t="shared" si="1"/>
        <v>35888.671875</v>
      </c>
    </row>
    <row r="15" spans="1:11" x14ac:dyDescent="0.25">
      <c r="A15">
        <v>12</v>
      </c>
      <c r="B15">
        <f>F14</f>
        <v>243274658.203125</v>
      </c>
      <c r="C15">
        <f>C14</f>
        <v>243310546.875</v>
      </c>
      <c r="D15">
        <f>G14</f>
        <v>-1647152.0314731598</v>
      </c>
      <c r="E15">
        <f>E14</f>
        <v>2832568.5060138702</v>
      </c>
      <c r="F15">
        <f t="shared" si="0"/>
        <v>243292602.5390625</v>
      </c>
      <c r="G15">
        <f>(K4+F15*K5)/SQRT(1-F15^2/K3^2)-K6</f>
        <v>592232.14077949524</v>
      </c>
      <c r="H15">
        <f t="shared" si="1"/>
        <v>17944.3359375</v>
      </c>
    </row>
    <row r="16" spans="1:11" x14ac:dyDescent="0.25">
      <c r="A16">
        <v>13</v>
      </c>
      <c r="B16">
        <f>B15</f>
        <v>243274658.203125</v>
      </c>
      <c r="C16">
        <f>F15</f>
        <v>243292602.5390625</v>
      </c>
      <c r="D16">
        <f>D15</f>
        <v>-1647152.0314731598</v>
      </c>
      <c r="E16">
        <f>G15</f>
        <v>592232.14077949524</v>
      </c>
      <c r="F16">
        <f t="shared" si="0"/>
        <v>243283630.37109375</v>
      </c>
      <c r="G16">
        <f>(K4+F16*K5)/SQRT(1-F16^2/K3^2)-K6</f>
        <v>-527578.92292022705</v>
      </c>
      <c r="H16">
        <f t="shared" si="1"/>
        <v>8972.16796875</v>
      </c>
    </row>
    <row r="17" spans="1:8" x14ac:dyDescent="0.25">
      <c r="A17">
        <v>14</v>
      </c>
      <c r="B17">
        <f>F16</f>
        <v>243283630.37109375</v>
      </c>
      <c r="C17">
        <f>C16</f>
        <v>243292602.5390625</v>
      </c>
      <c r="D17">
        <f>G16</f>
        <v>-527578.92292022705</v>
      </c>
      <c r="E17">
        <f>E16</f>
        <v>592232.14077949524</v>
      </c>
      <c r="F17">
        <f t="shared" si="0"/>
        <v>243288116.45507813</v>
      </c>
      <c r="G17">
        <f>(K4+F17*K5)/SQRT(1-F17^2/K3^2)-K6</f>
        <v>32296.85871887207</v>
      </c>
      <c r="H17">
        <f t="shared" si="1"/>
        <v>4486.083984375</v>
      </c>
    </row>
    <row r="18" spans="1:8" x14ac:dyDescent="0.25">
      <c r="A18">
        <v>15</v>
      </c>
      <c r="B18">
        <f>B17</f>
        <v>243283630.37109375</v>
      </c>
      <c r="C18">
        <f>F17</f>
        <v>243288116.45507813</v>
      </c>
      <c r="D18">
        <f>D17</f>
        <v>-527578.92292022705</v>
      </c>
      <c r="E18">
        <f>G17</f>
        <v>32296.85871887207</v>
      </c>
      <c r="F18">
        <f t="shared" si="0"/>
        <v>243285873.41308594</v>
      </c>
      <c r="G18">
        <f>(K4+F18*K5)/SQRT(1-F18^2/K3^2)-K6</f>
        <v>-247648.46892547607</v>
      </c>
      <c r="H18">
        <f t="shared" si="1"/>
        <v>2243.0419921875</v>
      </c>
    </row>
    <row r="19" spans="1:8" x14ac:dyDescent="0.25">
      <c r="A19">
        <v>16</v>
      </c>
      <c r="B19">
        <f>F18</f>
        <v>243285873.41308594</v>
      </c>
      <c r="C19">
        <f>C18</f>
        <v>243288116.45507813</v>
      </c>
      <c r="D19">
        <f>G18</f>
        <v>-247648.46892547607</v>
      </c>
      <c r="E19">
        <f>E18</f>
        <v>32296.85871887207</v>
      </c>
      <c r="F19">
        <f t="shared" si="0"/>
        <v>243286994.93408203</v>
      </c>
      <c r="G19">
        <f>(K4+F19*K5)/SQRT(1-F19^2/K3^2)-K6</f>
        <v>-107677.66440010071</v>
      </c>
      <c r="H19">
        <f t="shared" si="1"/>
        <v>1121.52099609375</v>
      </c>
    </row>
    <row r="20" spans="1:8" x14ac:dyDescent="0.25">
      <c r="A20">
        <v>17</v>
      </c>
      <c r="B20">
        <f>F19</f>
        <v>243286994.93408203</v>
      </c>
      <c r="C20">
        <f>C19</f>
        <v>243288116.45507813</v>
      </c>
      <c r="D20">
        <f>G19</f>
        <v>-107677.66440010071</v>
      </c>
      <c r="E20">
        <f>E19</f>
        <v>32296.85871887207</v>
      </c>
      <c r="F20">
        <f t="shared" si="0"/>
        <v>243287555.69458008</v>
      </c>
      <c r="G20">
        <f>(K4+F20*K5)/SQRT(1-F20^2/K3^2)-K6</f>
        <v>-37690.86767578125</v>
      </c>
      <c r="H20">
        <f t="shared" si="1"/>
        <v>560.760498046875</v>
      </c>
    </row>
    <row r="21" spans="1:8" x14ac:dyDescent="0.25">
      <c r="A21">
        <v>18</v>
      </c>
      <c r="B21">
        <f>F20</f>
        <v>243287555.69458008</v>
      </c>
      <c r="C21">
        <f>C20</f>
        <v>243288116.45507813</v>
      </c>
      <c r="D21">
        <f>G20</f>
        <v>-37690.86767578125</v>
      </c>
      <c r="E21">
        <f>E20</f>
        <v>32296.85871887207</v>
      </c>
      <c r="F21">
        <f t="shared" si="0"/>
        <v>243287836.0748291</v>
      </c>
      <c r="G21">
        <f>(K4+F21*K5)/SQRT(1-F21^2/K3^2)-K6</f>
        <v>-2697.1206874847412</v>
      </c>
      <c r="H21">
        <f t="shared" si="1"/>
        <v>280.3802490234375</v>
      </c>
    </row>
    <row r="22" spans="1:8" x14ac:dyDescent="0.25">
      <c r="A22">
        <v>19</v>
      </c>
      <c r="B22">
        <f>F21</f>
        <v>243287836.0748291</v>
      </c>
      <c r="C22">
        <f>C21</f>
        <v>243288116.45507813</v>
      </c>
      <c r="D22">
        <f>G21</f>
        <v>-2697.1206874847412</v>
      </c>
      <c r="E22">
        <f>E21</f>
        <v>32296.85871887207</v>
      </c>
      <c r="F22">
        <f t="shared" si="0"/>
        <v>243287976.26495361</v>
      </c>
      <c r="G22">
        <f>(K4+F22*K5)/SQRT(1-F22^2/K3^2)-K6</f>
        <v>14799.839962005615</v>
      </c>
      <c r="H22">
        <f t="shared" si="1"/>
        <v>140.19012451171875</v>
      </c>
    </row>
    <row r="23" spans="1:8" x14ac:dyDescent="0.25">
      <c r="A23">
        <v>20</v>
      </c>
      <c r="B23">
        <f>B22</f>
        <v>243287836.0748291</v>
      </c>
      <c r="C23">
        <f>F22</f>
        <v>243287976.26495361</v>
      </c>
      <c r="D23">
        <f>D22</f>
        <v>-2697.1206874847412</v>
      </c>
      <c r="E23">
        <f>G22</f>
        <v>14799.839962005615</v>
      </c>
      <c r="F23">
        <f t="shared" si="0"/>
        <v>243287906.16989136</v>
      </c>
      <c r="G23">
        <f>(K4+F23*K5)/SQRT(1-F23^2/K3^2)-K6</f>
        <v>6051.3523750305176</v>
      </c>
      <c r="H23">
        <f t="shared" si="1"/>
        <v>70.095062255859375</v>
      </c>
    </row>
    <row r="24" spans="1:8" x14ac:dyDescent="0.25">
      <c r="A24">
        <v>21</v>
      </c>
      <c r="B24">
        <f>B23</f>
        <v>243287836.0748291</v>
      </c>
      <c r="C24">
        <f>F23</f>
        <v>243287906.16989136</v>
      </c>
      <c r="D24">
        <f>D23</f>
        <v>-2697.1206874847412</v>
      </c>
      <c r="E24">
        <f>G23</f>
        <v>6051.3523750305176</v>
      </c>
      <c r="F24">
        <f t="shared" si="0"/>
        <v>243287871.12236023</v>
      </c>
      <c r="G24">
        <f>(K4+F24*K5)/SQRT(1-F24^2/K3^2)-K6</f>
        <v>1677.1140251159668</v>
      </c>
      <c r="H24">
        <f t="shared" si="1"/>
        <v>35.047531127929688</v>
      </c>
    </row>
    <row r="25" spans="1:8" x14ac:dyDescent="0.25">
      <c r="A25">
        <v>22</v>
      </c>
      <c r="B25">
        <f>B24</f>
        <v>243287836.0748291</v>
      </c>
      <c r="C25">
        <f>F24</f>
        <v>243287871.12236023</v>
      </c>
      <c r="D25">
        <f>D24</f>
        <v>-2697.1206874847412</v>
      </c>
      <c r="E25">
        <f>G24</f>
        <v>1677.1140251159668</v>
      </c>
      <c r="F25">
        <f t="shared" si="0"/>
        <v>243287853.59859467</v>
      </c>
      <c r="G25">
        <f>(K4+F25*K5)/SQRT(1-F25^2/K3^2)-K6</f>
        <v>-510.00378608703613</v>
      </c>
      <c r="H25">
        <f t="shared" si="1"/>
        <v>17.523765563964844</v>
      </c>
    </row>
    <row r="26" spans="1:8" x14ac:dyDescent="0.25">
      <c r="A26">
        <v>23</v>
      </c>
      <c r="B26">
        <f>F25</f>
        <v>243287853.59859467</v>
      </c>
      <c r="C26">
        <f>C25</f>
        <v>243287871.12236023</v>
      </c>
      <c r="D26">
        <f>G25</f>
        <v>-510.00378608703613</v>
      </c>
      <c r="E26">
        <f>E25</f>
        <v>1677.1140251159668</v>
      </c>
      <c r="F26">
        <f t="shared" si="0"/>
        <v>243287862.36047745</v>
      </c>
      <c r="G26">
        <f>(K4+F26*K5)/SQRT(1-F26^2/K3^2)-K6</f>
        <v>583.55500602722168</v>
      </c>
      <c r="H26">
        <f t="shared" si="1"/>
        <v>8.7618827819824219</v>
      </c>
    </row>
    <row r="27" spans="1:8" x14ac:dyDescent="0.25">
      <c r="A27">
        <v>24</v>
      </c>
      <c r="B27">
        <f>B26</f>
        <v>243287853.59859467</v>
      </c>
      <c r="C27">
        <f>F26</f>
        <v>243287862.36047745</v>
      </c>
      <c r="D27">
        <f>D26</f>
        <v>-510.00378608703613</v>
      </c>
      <c r="E27">
        <f>G26</f>
        <v>583.55500602722168</v>
      </c>
      <c r="F27">
        <f t="shared" si="0"/>
        <v>243287857.97953606</v>
      </c>
      <c r="G27">
        <f>(K4+F27*K5)/SQRT(1-F27^2/K3^2)-K6</f>
        <v>36.775583267211914</v>
      </c>
      <c r="H27">
        <f t="shared" si="1"/>
        <v>4.3809413909912109</v>
      </c>
    </row>
    <row r="28" spans="1:8" x14ac:dyDescent="0.25">
      <c r="A28">
        <v>25</v>
      </c>
      <c r="B28">
        <f>B27</f>
        <v>243287853.59859467</v>
      </c>
      <c r="C28">
        <f>F27</f>
        <v>243287857.97953606</v>
      </c>
      <c r="D28">
        <f>D27</f>
        <v>-510.00378608703613</v>
      </c>
      <c r="E28">
        <f>G27</f>
        <v>36.775583267211914</v>
      </c>
      <c r="F28">
        <f t="shared" si="0"/>
        <v>243287855.78906536</v>
      </c>
      <c r="G28">
        <f>(K4+F28*K5)/SQRT(1-F28^2/K3^2)-K6</f>
        <v>-236.61410713195801</v>
      </c>
      <c r="H28">
        <f t="shared" si="1"/>
        <v>2.1904706954956055</v>
      </c>
    </row>
    <row r="29" spans="1:8" x14ac:dyDescent="0.25">
      <c r="A29">
        <v>26</v>
      </c>
      <c r="B29">
        <f>F28</f>
        <v>243287855.78906536</v>
      </c>
      <c r="C29">
        <f>C28</f>
        <v>243287857.97953606</v>
      </c>
      <c r="D29">
        <f>G28</f>
        <v>-236.61410713195801</v>
      </c>
      <c r="E29">
        <f>E28</f>
        <v>36.775583267211914</v>
      </c>
      <c r="F29">
        <f t="shared" si="0"/>
        <v>243287856.88430071</v>
      </c>
      <c r="G29">
        <f>(K4+F29*K5)/SQRT(1-F29^2/K3^2)-K6</f>
        <v>-99.919265747070313</v>
      </c>
      <c r="H29">
        <f t="shared" si="1"/>
        <v>1.0952353477478027</v>
      </c>
    </row>
    <row r="30" spans="1:8" x14ac:dyDescent="0.25">
      <c r="A30">
        <v>27</v>
      </c>
      <c r="B30">
        <f>F29</f>
        <v>243287856.88430071</v>
      </c>
      <c r="C30">
        <f>C29</f>
        <v>243287857.97953606</v>
      </c>
      <c r="D30">
        <f>G29</f>
        <v>-99.919265747070313</v>
      </c>
      <c r="E30">
        <f>E29</f>
        <v>36.775583267211914</v>
      </c>
      <c r="F30">
        <f t="shared" si="0"/>
        <v>243287857.43191838</v>
      </c>
      <c r="G30">
        <f>($K$4+F30*$K$5)/SQRT(1-F30^2/$K$3^2)-$K$6</f>
        <v>-31.571840286254883</v>
      </c>
      <c r="H30">
        <f t="shared" si="1"/>
        <v>0.54761767387390137</v>
      </c>
    </row>
    <row r="31" spans="1:8" x14ac:dyDescent="0.25">
      <c r="A31">
        <v>28</v>
      </c>
      <c r="B31">
        <f>F30</f>
        <v>243287857.43191838</v>
      </c>
      <c r="C31">
        <f>C30</f>
        <v>243287857.97953606</v>
      </c>
      <c r="D31">
        <f>G30</f>
        <v>-31.571840286254883</v>
      </c>
      <c r="E31">
        <f>E30</f>
        <v>36.775583267211914</v>
      </c>
      <c r="F31">
        <f t="shared" si="0"/>
        <v>243287857.70572722</v>
      </c>
      <c r="G31">
        <f t="shared" ref="G31" si="2">($K$4+F31*$K$5)/SQRT(1-F31^2/$K$3^2)-$K$6</f>
        <v>2.6018733978271484</v>
      </c>
      <c r="H31">
        <f t="shared" si="1"/>
        <v>0.27380883693695068</v>
      </c>
    </row>
    <row r="35" spans="1:8" x14ac:dyDescent="0.25">
      <c r="A35" s="1" t="s">
        <v>15</v>
      </c>
    </row>
    <row r="36" spans="1:8" ht="18" x14ac:dyDescent="0.35">
      <c r="A36" t="s">
        <v>1</v>
      </c>
      <c r="B36" s="2" t="s">
        <v>2</v>
      </c>
      <c r="C36" t="s">
        <v>3</v>
      </c>
      <c r="D36" t="s">
        <v>4</v>
      </c>
      <c r="E36" s="3" t="s">
        <v>5</v>
      </c>
      <c r="F36" s="3" t="s">
        <v>7</v>
      </c>
      <c r="G36" s="3" t="s">
        <v>6</v>
      </c>
      <c r="H36" s="3" t="s">
        <v>8</v>
      </c>
    </row>
    <row r="37" spans="1:8" x14ac:dyDescent="0.25">
      <c r="A37">
        <v>0</v>
      </c>
      <c r="B37">
        <f>0.5*K3</f>
        <v>150000000</v>
      </c>
      <c r="C37">
        <f>0.99*K3</f>
        <v>297000000</v>
      </c>
      <c r="D37">
        <f>(($K$4 + B37 * $K$5) / SQRT(1-(B37)^2/($K$3)^2)) - $K$6</f>
        <v>-6064972981.0778065</v>
      </c>
      <c r="E37">
        <f>($K$4+C37*$K$5)/SQRT(1-C37^2/$K$3^2)-$K$6</f>
        <v>42239329471.868904</v>
      </c>
      <c r="F37">
        <f>B37-(C37-B37)*D37/(E37-D37)</f>
        <v>168456969.31628188</v>
      </c>
      <c r="G37">
        <f>($K$4+F37*$K$5)/SQRT(1-F37^2/$K$3^2)-$K$6</f>
        <v>-5305525539.1553144</v>
      </c>
    </row>
    <row r="38" spans="1:8" x14ac:dyDescent="0.25">
      <c r="A38">
        <v>1</v>
      </c>
      <c r="B38">
        <f>IF(G37&lt;0,F37,B37)</f>
        <v>168456969.31628188</v>
      </c>
      <c r="C38">
        <f>IF(G37&gt;0,F37,C37)</f>
        <v>297000000</v>
      </c>
      <c r="D38">
        <f>(($K$4 + B38 * $K$5) / SQRT(1-(B38)^2/($K$3)^2)) - $K$6</f>
        <v>-5305525539.1553144</v>
      </c>
      <c r="E38">
        <f>($K$4+C38*$K$5)/SQRT(1-C38^2/$K$3^2)-$K$6</f>
        <v>42239329471.868904</v>
      </c>
      <c r="F38">
        <f>B38-(C38-B38)*D38/(E38-D38)</f>
        <v>182801073.04769003</v>
      </c>
      <c r="G38">
        <f>($K$4+F38*$K$5)/SQRT(1-F38^2/$K$3^2)-$K$6</f>
        <v>-4631496809.5907373</v>
      </c>
      <c r="H38">
        <f>ABS(F38-F37)</f>
        <v>14344103.731408149</v>
      </c>
    </row>
    <row r="39" spans="1:8" x14ac:dyDescent="0.25">
      <c r="A39">
        <v>2</v>
      </c>
      <c r="B39">
        <f t="shared" ref="B39:B43" si="3">IF(G38&lt;0,F38,B38)</f>
        <v>182801073.04769003</v>
      </c>
      <c r="C39">
        <f t="shared" ref="C39:C43" si="4">IF(G38&gt;0,F38,C38)</f>
        <v>297000000</v>
      </c>
      <c r="D39">
        <f t="shared" ref="D39:D43" si="5">(($K$4 + B39 * $K$5) / SQRT(1-(B39)^2/($K$3)^2)) - $K$6</f>
        <v>-4631496809.5907373</v>
      </c>
      <c r="E39">
        <f t="shared" ref="E39:E43" si="6">($K$4+C39*$K$5)/SQRT(1-C39^2/$K$3^2)-$K$6</f>
        <v>42239329471.868904</v>
      </c>
      <c r="F39">
        <f t="shared" ref="F39:F43" si="7">B39-(C39-B39)*D39/(E39-D39)</f>
        <v>194085533.07965511</v>
      </c>
      <c r="G39">
        <f t="shared" ref="G39:G102" si="8">($K$4+F39*$K$5)/SQRT(1-F39^2/$K$3^2)-$K$6</f>
        <v>-4031897901.2714081</v>
      </c>
      <c r="H39">
        <f>ABS(F39-F38)</f>
        <v>11284460.031965077</v>
      </c>
    </row>
    <row r="40" spans="1:8" x14ac:dyDescent="0.25">
      <c r="A40">
        <v>3</v>
      </c>
      <c r="B40">
        <f t="shared" si="3"/>
        <v>194085533.07965511</v>
      </c>
      <c r="C40">
        <f t="shared" si="4"/>
        <v>297000000</v>
      </c>
      <c r="D40">
        <f t="shared" si="5"/>
        <v>-4031897901.2714081</v>
      </c>
      <c r="E40">
        <f t="shared" si="6"/>
        <v>42239329471.868904</v>
      </c>
      <c r="F40">
        <f t="shared" si="7"/>
        <v>203053106.38045478</v>
      </c>
      <c r="G40">
        <f t="shared" si="8"/>
        <v>-3499103462.9661713</v>
      </c>
      <c r="H40">
        <f t="shared" ref="H40:H69" si="9">ABS(F40-F39)</f>
        <v>8967573.3007996678</v>
      </c>
    </row>
    <row r="41" spans="1:8" x14ac:dyDescent="0.25">
      <c r="A41">
        <v>4</v>
      </c>
      <c r="B41">
        <f t="shared" si="3"/>
        <v>203053106.38045478</v>
      </c>
      <c r="C41">
        <f t="shared" si="4"/>
        <v>297000000</v>
      </c>
      <c r="D41">
        <f t="shared" si="5"/>
        <v>-3499103462.9661713</v>
      </c>
      <c r="E41">
        <f t="shared" si="6"/>
        <v>42239329471.868904</v>
      </c>
      <c r="F41">
        <f t="shared" si="7"/>
        <v>210240276.55017653</v>
      </c>
      <c r="G41">
        <f t="shared" si="8"/>
        <v>-3027109436.4194174</v>
      </c>
      <c r="H41">
        <f t="shared" si="9"/>
        <v>7187170.1697217524</v>
      </c>
    </row>
    <row r="42" spans="1:8" x14ac:dyDescent="0.25">
      <c r="A42">
        <v>5</v>
      </c>
      <c r="B42">
        <f t="shared" si="3"/>
        <v>210240276.55017653</v>
      </c>
      <c r="C42">
        <f t="shared" si="4"/>
        <v>297000000</v>
      </c>
      <c r="D42">
        <f t="shared" si="5"/>
        <v>-3027109436.4194174</v>
      </c>
      <c r="E42">
        <f t="shared" si="6"/>
        <v>42239329471.868904</v>
      </c>
      <c r="F42">
        <f t="shared" si="7"/>
        <v>216042172.69862774</v>
      </c>
      <c r="G42">
        <f t="shared" si="8"/>
        <v>-2610673785.1123848</v>
      </c>
      <c r="H42">
        <f t="shared" si="9"/>
        <v>5801896.1484512091</v>
      </c>
    </row>
    <row r="43" spans="1:8" x14ac:dyDescent="0.25">
      <c r="A43">
        <v>6</v>
      </c>
      <c r="B43">
        <f t="shared" si="3"/>
        <v>216042172.69862774</v>
      </c>
      <c r="C43">
        <f t="shared" si="4"/>
        <v>297000000</v>
      </c>
      <c r="D43">
        <f t="shared" si="5"/>
        <v>-2610673785.1123848</v>
      </c>
      <c r="E43">
        <f t="shared" si="6"/>
        <v>42239329471.868904</v>
      </c>
      <c r="F43">
        <f t="shared" si="7"/>
        <v>220754646.76968479</v>
      </c>
      <c r="G43">
        <f t="shared" si="8"/>
        <v>-2244911794.378581</v>
      </c>
      <c r="H43">
        <f t="shared" si="9"/>
        <v>4712474.0710570514</v>
      </c>
    </row>
    <row r="44" spans="1:8" x14ac:dyDescent="0.25">
      <c r="A44">
        <v>7</v>
      </c>
      <c r="B44">
        <f t="shared" ref="B44:B60" si="10">IF(G43&lt;0,F43,B43)</f>
        <v>220754646.76968479</v>
      </c>
      <c r="C44">
        <f t="shared" ref="C44:C60" si="11">IF(G43&gt;0,F43,C43)</f>
        <v>297000000</v>
      </c>
      <c r="D44">
        <f t="shared" ref="D44:D60" si="12">(($K$4 + B44 * $K$5) / SQRT(1-(B44)^2/($K$3)^2)) - $K$6</f>
        <v>-2244911794.378581</v>
      </c>
      <c r="E44">
        <f t="shared" ref="E44:E60" si="13">($K$4+C44*$K$5)/SQRT(1-C44^2/$K$3^2)-$K$6</f>
        <v>42239329471.868904</v>
      </c>
      <c r="F44">
        <f t="shared" ref="F44:F60" si="14">B44-(C44-B44)*D44/(E44-D44)</f>
        <v>224602393.47416025</v>
      </c>
      <c r="G44">
        <f t="shared" si="8"/>
        <v>-1925132775.6608448</v>
      </c>
      <c r="H44">
        <f t="shared" si="9"/>
        <v>3847746.7044754624</v>
      </c>
    </row>
    <row r="45" spans="1:8" x14ac:dyDescent="0.25">
      <c r="A45">
        <v>8</v>
      </c>
      <c r="B45">
        <f t="shared" si="10"/>
        <v>224602393.47416025</v>
      </c>
      <c r="C45">
        <f t="shared" si="11"/>
        <v>297000000</v>
      </c>
      <c r="D45">
        <f t="shared" si="12"/>
        <v>-1925132775.6608448</v>
      </c>
      <c r="E45">
        <f t="shared" si="13"/>
        <v>42239329471.868904</v>
      </c>
      <c r="F45">
        <f t="shared" si="14"/>
        <v>227758211.48052773</v>
      </c>
      <c r="G45">
        <f t="shared" si="8"/>
        <v>-1646802111.5775223</v>
      </c>
      <c r="H45">
        <f t="shared" si="9"/>
        <v>3155818.0063674748</v>
      </c>
    </row>
    <row r="46" spans="1:8" x14ac:dyDescent="0.25">
      <c r="A46">
        <v>9</v>
      </c>
      <c r="B46">
        <f t="shared" si="10"/>
        <v>227758211.48052773</v>
      </c>
      <c r="C46">
        <f t="shared" si="11"/>
        <v>297000000</v>
      </c>
      <c r="D46">
        <f t="shared" si="12"/>
        <v>-1646802111.5775223</v>
      </c>
      <c r="E46">
        <f t="shared" si="13"/>
        <v>42239329471.868904</v>
      </c>
      <c r="F46">
        <f t="shared" si="14"/>
        <v>230356470.18843994</v>
      </c>
      <c r="G46">
        <f t="shared" si="8"/>
        <v>-1405562356.2976456</v>
      </c>
      <c r="H46">
        <f t="shared" si="9"/>
        <v>2598258.7079122066</v>
      </c>
    </row>
    <row r="47" spans="1:8" x14ac:dyDescent="0.25">
      <c r="A47">
        <v>10</v>
      </c>
      <c r="B47">
        <f t="shared" si="10"/>
        <v>230356470.18843994</v>
      </c>
      <c r="C47">
        <f t="shared" si="11"/>
        <v>297000000</v>
      </c>
      <c r="D47">
        <f t="shared" si="12"/>
        <v>-1405562356.2976456</v>
      </c>
      <c r="E47">
        <f t="shared" si="13"/>
        <v>42239329471.868904</v>
      </c>
      <c r="F47">
        <f t="shared" si="14"/>
        <v>232502692.41217053</v>
      </c>
      <c r="G47">
        <f t="shared" si="8"/>
        <v>-1197275449.8756104</v>
      </c>
      <c r="H47">
        <f t="shared" si="9"/>
        <v>2146222.2237305939</v>
      </c>
    </row>
    <row r="48" spans="1:8" x14ac:dyDescent="0.25">
      <c r="A48">
        <v>11</v>
      </c>
      <c r="B48">
        <f t="shared" si="10"/>
        <v>232502692.41217053</v>
      </c>
      <c r="C48">
        <f t="shared" si="11"/>
        <v>297000000</v>
      </c>
      <c r="D48">
        <f t="shared" si="12"/>
        <v>-1197275449.8756104</v>
      </c>
      <c r="E48">
        <f t="shared" si="13"/>
        <v>42239329471.868904</v>
      </c>
      <c r="F48">
        <f t="shared" si="14"/>
        <v>234280479.6747134</v>
      </c>
      <c r="G48">
        <f t="shared" si="8"/>
        <v>-1018065327.3145046</v>
      </c>
      <c r="H48">
        <f t="shared" si="9"/>
        <v>1777787.2625428736</v>
      </c>
    </row>
    <row r="49" spans="1:8" x14ac:dyDescent="0.25">
      <c r="A49">
        <v>12</v>
      </c>
      <c r="B49">
        <f t="shared" si="10"/>
        <v>234280479.6747134</v>
      </c>
      <c r="C49">
        <f t="shared" si="11"/>
        <v>297000000</v>
      </c>
      <c r="D49">
        <f t="shared" si="12"/>
        <v>-1018065327.3145046</v>
      </c>
      <c r="E49">
        <f t="shared" si="13"/>
        <v>42239329471.868904</v>
      </c>
      <c r="F49">
        <f t="shared" si="14"/>
        <v>235756587.26938939</v>
      </c>
      <c r="G49">
        <f t="shared" si="8"/>
        <v>-864350870.17799187</v>
      </c>
      <c r="H49">
        <f t="shared" si="9"/>
        <v>1476107.594675988</v>
      </c>
    </row>
    <row r="50" spans="1:8" x14ac:dyDescent="0.25">
      <c r="A50">
        <v>13</v>
      </c>
      <c r="B50">
        <f t="shared" si="10"/>
        <v>235756587.26938939</v>
      </c>
      <c r="C50">
        <f t="shared" si="11"/>
        <v>297000000</v>
      </c>
      <c r="D50">
        <f t="shared" si="12"/>
        <v>-864350870.17799187</v>
      </c>
      <c r="E50">
        <f t="shared" si="13"/>
        <v>42239329471.868904</v>
      </c>
      <c r="F50">
        <f t="shared" si="14"/>
        <v>236984691.14976117</v>
      </c>
      <c r="G50">
        <f t="shared" si="8"/>
        <v>-732865607.60999489</v>
      </c>
      <c r="H50">
        <f t="shared" si="9"/>
        <v>1228103.8803717792</v>
      </c>
    </row>
    <row r="51" spans="1:8" x14ac:dyDescent="0.25">
      <c r="A51">
        <v>14</v>
      </c>
      <c r="B51">
        <f t="shared" si="10"/>
        <v>236984691.14976117</v>
      </c>
      <c r="C51">
        <f t="shared" si="11"/>
        <v>297000000</v>
      </c>
      <c r="D51">
        <f t="shared" si="12"/>
        <v>-732865607.60999489</v>
      </c>
      <c r="E51">
        <f t="shared" si="13"/>
        <v>42239329471.868904</v>
      </c>
      <c r="F51">
        <f t="shared" si="14"/>
        <v>238008217.07635355</v>
      </c>
      <c r="G51">
        <f t="shared" si="8"/>
        <v>-620664243.82511139</v>
      </c>
      <c r="H51">
        <f t="shared" si="9"/>
        <v>1023525.9265923798</v>
      </c>
    </row>
    <row r="52" spans="1:8" x14ac:dyDescent="0.25">
      <c r="A52">
        <v>15</v>
      </c>
      <c r="B52">
        <f t="shared" si="10"/>
        <v>238008217.07635355</v>
      </c>
      <c r="C52">
        <f t="shared" si="11"/>
        <v>297000000</v>
      </c>
      <c r="D52">
        <f t="shared" si="12"/>
        <v>-620664243.82511139</v>
      </c>
      <c r="E52">
        <f t="shared" si="13"/>
        <v>42239329471.868904</v>
      </c>
      <c r="F52">
        <f t="shared" si="14"/>
        <v>238862489.02476013</v>
      </c>
      <c r="G52">
        <f t="shared" si="8"/>
        <v>-525117933.31291199</v>
      </c>
      <c r="H52">
        <f t="shared" si="9"/>
        <v>854271.94840657711</v>
      </c>
    </row>
    <row r="53" spans="1:8" x14ac:dyDescent="0.25">
      <c r="A53">
        <v>16</v>
      </c>
      <c r="B53">
        <f t="shared" si="10"/>
        <v>238862489.02476013</v>
      </c>
      <c r="C53">
        <f t="shared" si="11"/>
        <v>297000000</v>
      </c>
      <c r="D53">
        <f t="shared" si="12"/>
        <v>-525117933.31291199</v>
      </c>
      <c r="E53">
        <f t="shared" si="13"/>
        <v>42239329471.868904</v>
      </c>
      <c r="F53">
        <f t="shared" si="14"/>
        <v>239576377.58087826</v>
      </c>
      <c r="G53">
        <f t="shared" si="8"/>
        <v>-443900925.32688904</v>
      </c>
      <c r="H53">
        <f t="shared" si="9"/>
        <v>713888.55611813068</v>
      </c>
    </row>
    <row r="54" spans="1:8" x14ac:dyDescent="0.25">
      <c r="A54">
        <v>17</v>
      </c>
      <c r="B54">
        <f t="shared" si="10"/>
        <v>239576377.58087826</v>
      </c>
      <c r="C54">
        <f t="shared" si="11"/>
        <v>297000000</v>
      </c>
      <c r="D54">
        <f t="shared" si="12"/>
        <v>-443900925.32688904</v>
      </c>
      <c r="E54">
        <f t="shared" si="13"/>
        <v>42239329471.868904</v>
      </c>
      <c r="F54">
        <f t="shared" si="14"/>
        <v>240173576.97019967</v>
      </c>
      <c r="G54">
        <f t="shared" si="8"/>
        <v>-374971234.19378853</v>
      </c>
      <c r="H54">
        <f t="shared" si="9"/>
        <v>597199.38932141662</v>
      </c>
    </row>
    <row r="55" spans="1:8" x14ac:dyDescent="0.25">
      <c r="A55">
        <v>18</v>
      </c>
      <c r="B55">
        <f t="shared" si="10"/>
        <v>240173576.97019967</v>
      </c>
      <c r="C55">
        <f t="shared" si="11"/>
        <v>297000000</v>
      </c>
      <c r="D55">
        <f t="shared" si="12"/>
        <v>-374971234.19378853</v>
      </c>
      <c r="E55">
        <f t="shared" si="13"/>
        <v>42239329471.868904</v>
      </c>
      <c r="F55">
        <f t="shared" si="14"/>
        <v>240673603.33752832</v>
      </c>
      <c r="G55">
        <f t="shared" si="8"/>
        <v>-316547683.90112495</v>
      </c>
      <c r="H55">
        <f t="shared" si="9"/>
        <v>500026.3673286438</v>
      </c>
    </row>
    <row r="56" spans="1:8" x14ac:dyDescent="0.25">
      <c r="A56">
        <v>19</v>
      </c>
      <c r="B56">
        <f t="shared" si="10"/>
        <v>240673603.33752832</v>
      </c>
      <c r="C56">
        <f t="shared" si="11"/>
        <v>297000000</v>
      </c>
      <c r="D56">
        <f t="shared" si="12"/>
        <v>-316547683.90112495</v>
      </c>
      <c r="E56">
        <f t="shared" si="13"/>
        <v>42239329471.868904</v>
      </c>
      <c r="F56">
        <f t="shared" si="14"/>
        <v>241092581.66902262</v>
      </c>
      <c r="G56">
        <f t="shared" si="8"/>
        <v>-267085228.92498398</v>
      </c>
      <c r="H56">
        <f t="shared" si="9"/>
        <v>418978.33149430156</v>
      </c>
    </row>
    <row r="57" spans="1:8" x14ac:dyDescent="0.25">
      <c r="A57">
        <v>20</v>
      </c>
      <c r="B57">
        <f t="shared" si="10"/>
        <v>241092581.66902262</v>
      </c>
      <c r="C57">
        <f t="shared" si="11"/>
        <v>297000000</v>
      </c>
      <c r="D57">
        <f t="shared" si="12"/>
        <v>-267085228.92498398</v>
      </c>
      <c r="E57">
        <f t="shared" si="13"/>
        <v>42239329471.868904</v>
      </c>
      <c r="F57">
        <f t="shared" si="14"/>
        <v>241443870.89745182</v>
      </c>
      <c r="G57">
        <f t="shared" si="8"/>
        <v>-225249988.39125252</v>
      </c>
      <c r="H57">
        <f t="shared" si="9"/>
        <v>351289.22842919827</v>
      </c>
    </row>
    <row r="58" spans="1:8" x14ac:dyDescent="0.25">
      <c r="A58">
        <v>21</v>
      </c>
      <c r="B58">
        <f t="shared" si="10"/>
        <v>241443870.89745182</v>
      </c>
      <c r="C58">
        <f t="shared" si="11"/>
        <v>297000000</v>
      </c>
      <c r="D58">
        <f t="shared" si="12"/>
        <v>-225249988.39125252</v>
      </c>
      <c r="E58">
        <f t="shared" si="13"/>
        <v>42239329471.868904</v>
      </c>
      <c r="F58">
        <f t="shared" si="14"/>
        <v>241738563.97093728</v>
      </c>
      <c r="G58">
        <f t="shared" si="8"/>
        <v>-189895010.17082596</v>
      </c>
      <c r="H58">
        <f t="shared" si="9"/>
        <v>294693.07348546386</v>
      </c>
    </row>
    <row r="59" spans="1:8" x14ac:dyDescent="0.25">
      <c r="A59">
        <v>22</v>
      </c>
      <c r="B59">
        <f t="shared" si="10"/>
        <v>241738563.97093728</v>
      </c>
      <c r="C59">
        <f t="shared" si="11"/>
        <v>297000000</v>
      </c>
      <c r="D59">
        <f t="shared" si="12"/>
        <v>-189895010.17082596</v>
      </c>
      <c r="E59">
        <f t="shared" si="13"/>
        <v>42239329471.868904</v>
      </c>
      <c r="F59">
        <f t="shared" si="14"/>
        <v>241985890.45604038</v>
      </c>
      <c r="G59">
        <f t="shared" si="8"/>
        <v>-160037431.83175468</v>
      </c>
      <c r="H59">
        <f t="shared" si="9"/>
        <v>247326.48510310054</v>
      </c>
    </row>
    <row r="60" spans="1:8" x14ac:dyDescent="0.25">
      <c r="A60">
        <v>23</v>
      </c>
      <c r="B60">
        <f t="shared" si="10"/>
        <v>241985890.45604038</v>
      </c>
      <c r="C60">
        <f t="shared" si="11"/>
        <v>297000000</v>
      </c>
      <c r="D60">
        <f t="shared" si="12"/>
        <v>-160037431.83175468</v>
      </c>
      <c r="E60">
        <f t="shared" si="13"/>
        <v>42239329471.868904</v>
      </c>
      <c r="F60">
        <f t="shared" si="14"/>
        <v>242193542.5378727</v>
      </c>
      <c r="G60">
        <f t="shared" si="8"/>
        <v>-134837431.68738937</v>
      </c>
      <c r="H60">
        <f t="shared" si="9"/>
        <v>207652.0818323195</v>
      </c>
    </row>
    <row r="61" spans="1:8" x14ac:dyDescent="0.25">
      <c r="A61">
        <v>24</v>
      </c>
      <c r="B61">
        <f>IF(G60&lt;0,F60,B60)</f>
        <v>242193542.5378727</v>
      </c>
      <c r="C61">
        <f>IF(G60&gt;0,F60,C60)</f>
        <v>297000000</v>
      </c>
      <c r="D61">
        <f>(($K$4 + B61 * $K$5) / SQRT(1-(B61)^2/($K$3)^2)) - $K$6</f>
        <v>-134837431.68738937</v>
      </c>
      <c r="E61">
        <f>($K$4+C61*$K$5)/SQRT(1-C61^2/$K$3^2)-$K$6</f>
        <v>42239329471.868904</v>
      </c>
      <c r="F61">
        <f>B61-(C61-B61)*D61/(E61-D61)</f>
        <v>242367940.34918299</v>
      </c>
      <c r="G61">
        <f>($K$4+F61*$K$5)/SQRT(1-F61^2/$K$3^2)-$K$6</f>
        <v>-113579159.50737</v>
      </c>
      <c r="H61">
        <f t="shared" si="9"/>
        <v>174397.81131029129</v>
      </c>
    </row>
    <row r="62" spans="1:8" x14ac:dyDescent="0.25">
      <c r="A62">
        <v>25</v>
      </c>
      <c r="B62">
        <f t="shared" ref="B62:B82" si="15">IF(G61&lt;0,F61,B61)</f>
        <v>242367940.34918299</v>
      </c>
      <c r="C62">
        <f t="shared" ref="C62:C82" si="16">IF(G61&gt;0,F61,C61)</f>
        <v>297000000</v>
      </c>
      <c r="D62">
        <f t="shared" ref="D62:D82" si="17">(($K$4 + B62 * $K$5) / SQRT(1-(B62)^2/($K$3)^2)) - $K$6</f>
        <v>-113579159.50737</v>
      </c>
      <c r="E62">
        <f t="shared" ref="E62:E82" si="18">($K$4+C62*$K$5)/SQRT(1-C62^2/$K$3^2)-$K$6</f>
        <v>42239329471.868904</v>
      </c>
      <c r="F62">
        <f t="shared" ref="F62:F82" si="19">B62-(C62-B62)*D62/(E62-D62)</f>
        <v>242514448.90356123</v>
      </c>
      <c r="G62">
        <f t="shared" si="8"/>
        <v>-95653691.985397339</v>
      </c>
      <c r="H62">
        <f t="shared" si="9"/>
        <v>146508.5543782413</v>
      </c>
    </row>
    <row r="63" spans="1:8" x14ac:dyDescent="0.25">
      <c r="A63">
        <v>26</v>
      </c>
      <c r="B63">
        <f t="shared" si="15"/>
        <v>242514448.90356123</v>
      </c>
      <c r="C63">
        <f t="shared" si="16"/>
        <v>297000000</v>
      </c>
      <c r="D63">
        <f t="shared" si="17"/>
        <v>-95653691.985397339</v>
      </c>
      <c r="E63">
        <f t="shared" si="18"/>
        <v>42239329471.868904</v>
      </c>
      <c r="F63">
        <f t="shared" si="19"/>
        <v>242637556.17165822</v>
      </c>
      <c r="G63">
        <f t="shared" si="8"/>
        <v>-80543960.816936493</v>
      </c>
      <c r="H63">
        <f t="shared" si="9"/>
        <v>123107.26809698343</v>
      </c>
    </row>
    <row r="64" spans="1:8" x14ac:dyDescent="0.25">
      <c r="A64">
        <v>27</v>
      </c>
      <c r="B64">
        <f t="shared" si="15"/>
        <v>242637556.17165822</v>
      </c>
      <c r="C64">
        <f t="shared" si="16"/>
        <v>297000000</v>
      </c>
      <c r="D64">
        <f t="shared" si="17"/>
        <v>-80543960.816936493</v>
      </c>
      <c r="E64">
        <f t="shared" si="18"/>
        <v>42239329471.868904</v>
      </c>
      <c r="F64">
        <f t="shared" si="19"/>
        <v>242741019.77375492</v>
      </c>
      <c r="G64">
        <f t="shared" si="8"/>
        <v>-67811540.037002563</v>
      </c>
      <c r="H64">
        <f t="shared" si="9"/>
        <v>103463.60209670663</v>
      </c>
    </row>
    <row r="65" spans="1:8" x14ac:dyDescent="0.25">
      <c r="A65">
        <v>28</v>
      </c>
      <c r="B65">
        <f t="shared" si="15"/>
        <v>242741019.77375492</v>
      </c>
      <c r="C65">
        <f t="shared" si="16"/>
        <v>297000000</v>
      </c>
      <c r="D65">
        <f t="shared" si="17"/>
        <v>-67811540.037002563</v>
      </c>
      <c r="E65">
        <f t="shared" si="18"/>
        <v>42239329471.868904</v>
      </c>
      <c r="F65">
        <f t="shared" si="19"/>
        <v>242827988.189062</v>
      </c>
      <c r="G65">
        <f t="shared" si="8"/>
        <v>-57085144.525682449</v>
      </c>
      <c r="H65">
        <f t="shared" si="9"/>
        <v>86968.415307074785</v>
      </c>
    </row>
    <row r="66" spans="1:8" x14ac:dyDescent="0.25">
      <c r="A66">
        <v>29</v>
      </c>
      <c r="B66">
        <f t="shared" si="15"/>
        <v>242827988.189062</v>
      </c>
      <c r="C66">
        <f t="shared" si="16"/>
        <v>297000000</v>
      </c>
      <c r="D66">
        <f t="shared" si="17"/>
        <v>-57085144.525682449</v>
      </c>
      <c r="E66">
        <f t="shared" si="18"/>
        <v>42239329471.868904</v>
      </c>
      <c r="F66">
        <f t="shared" si="19"/>
        <v>242901101.17396912</v>
      </c>
      <c r="G66">
        <f t="shared" si="8"/>
        <v>-48050675.574598312</v>
      </c>
      <c r="H66">
        <f t="shared" si="9"/>
        <v>73112.984907120466</v>
      </c>
    </row>
    <row r="67" spans="1:8" x14ac:dyDescent="0.25">
      <c r="A67">
        <v>30</v>
      </c>
      <c r="B67">
        <f t="shared" si="15"/>
        <v>242901101.17396912</v>
      </c>
      <c r="C67">
        <f t="shared" si="16"/>
        <v>297000000</v>
      </c>
      <c r="D67">
        <f t="shared" si="17"/>
        <v>-48050675.574598312</v>
      </c>
      <c r="E67">
        <f t="shared" si="18"/>
        <v>42239329471.868904</v>
      </c>
      <c r="F67">
        <f t="shared" si="19"/>
        <v>242962573.14568666</v>
      </c>
      <c r="G67">
        <f t="shared" si="8"/>
        <v>-40442646.134897232</v>
      </c>
      <c r="H67">
        <f t="shared" si="9"/>
        <v>61471.971717536449</v>
      </c>
    </row>
    <row r="68" spans="1:8" x14ac:dyDescent="0.25">
      <c r="A68">
        <v>31</v>
      </c>
      <c r="B68">
        <f t="shared" si="15"/>
        <v>242962573.14568666</v>
      </c>
      <c r="C68">
        <f t="shared" si="16"/>
        <v>297000000</v>
      </c>
      <c r="D68">
        <f t="shared" si="17"/>
        <v>-40442646.134897232</v>
      </c>
      <c r="E68">
        <f t="shared" si="18"/>
        <v>42239329471.868904</v>
      </c>
      <c r="F68">
        <f t="shared" si="19"/>
        <v>243014262.55702525</v>
      </c>
      <c r="G68">
        <f t="shared" si="8"/>
        <v>-34036823.358720779</v>
      </c>
      <c r="H68">
        <f t="shared" si="9"/>
        <v>51689.411338597536</v>
      </c>
    </row>
    <row r="69" spans="1:8" x14ac:dyDescent="0.25">
      <c r="A69">
        <v>32</v>
      </c>
      <c r="B69">
        <f t="shared" si="15"/>
        <v>243014262.55702525</v>
      </c>
      <c r="C69">
        <f t="shared" si="16"/>
        <v>297000000</v>
      </c>
      <c r="D69">
        <f t="shared" si="17"/>
        <v>-34036823.358720779</v>
      </c>
      <c r="E69">
        <f t="shared" si="18"/>
        <v>42239329471.868904</v>
      </c>
      <c r="F69">
        <f t="shared" si="19"/>
        <v>243057729.71306872</v>
      </c>
      <c r="G69">
        <f t="shared" si="8"/>
        <v>-28643936.048563004</v>
      </c>
      <c r="H69">
        <f t="shared" si="9"/>
        <v>43467.156043469906</v>
      </c>
    </row>
    <row r="70" spans="1:8" x14ac:dyDescent="0.25">
      <c r="A70">
        <v>33</v>
      </c>
      <c r="B70">
        <f t="shared" si="15"/>
        <v>243057729.71306872</v>
      </c>
      <c r="C70">
        <f t="shared" si="16"/>
        <v>297000000</v>
      </c>
      <c r="D70">
        <f t="shared" si="17"/>
        <v>-28643936.048563004</v>
      </c>
      <c r="E70">
        <f t="shared" si="18"/>
        <v>42239329471.868904</v>
      </c>
      <c r="F70">
        <f t="shared" si="19"/>
        <v>243094285.02471098</v>
      </c>
      <c r="G70">
        <f t="shared" si="8"/>
        <v>-24104307.348730087</v>
      </c>
      <c r="H70">
        <f>ABS(F70-F69)</f>
        <v>36555.311642259359</v>
      </c>
    </row>
    <row r="71" spans="1:8" x14ac:dyDescent="0.25">
      <c r="A71">
        <v>34</v>
      </c>
      <c r="B71">
        <f t="shared" si="15"/>
        <v>243094285.02471098</v>
      </c>
      <c r="C71">
        <f t="shared" si="16"/>
        <v>297000000</v>
      </c>
      <c r="D71">
        <f t="shared" si="17"/>
        <v>-24104307.348730087</v>
      </c>
      <c r="E71">
        <f t="shared" si="18"/>
        <v>42239329471.868904</v>
      </c>
      <c r="F71">
        <f t="shared" si="19"/>
        <v>243125029.33025903</v>
      </c>
      <c r="G71">
        <f t="shared" si="8"/>
        <v>-20283286.881269455</v>
      </c>
      <c r="H71">
        <f>ABS(F71-F70)</f>
        <v>30744.305548042059</v>
      </c>
    </row>
    <row r="72" spans="1:8" x14ac:dyDescent="0.25">
      <c r="A72">
        <v>35</v>
      </c>
      <c r="B72">
        <f t="shared" si="15"/>
        <v>243125029.33025903</v>
      </c>
      <c r="C72">
        <f t="shared" si="16"/>
        <v>297000000</v>
      </c>
      <c r="D72">
        <f t="shared" si="17"/>
        <v>-20283286.881269455</v>
      </c>
      <c r="E72">
        <f t="shared" si="18"/>
        <v>42239329471.868904</v>
      </c>
      <c r="F72">
        <f t="shared" si="19"/>
        <v>243150887.62413532</v>
      </c>
      <c r="G72">
        <f t="shared" si="8"/>
        <v>-17067370.509929657</v>
      </c>
      <c r="H72">
        <f t="shared" ref="H72:H90" si="20">ABS(F72-F71)</f>
        <v>25858.293876290321</v>
      </c>
    </row>
    <row r="73" spans="1:8" x14ac:dyDescent="0.25">
      <c r="A73">
        <v>36</v>
      </c>
      <c r="B73">
        <f t="shared" si="15"/>
        <v>243150887.62413532</v>
      </c>
      <c r="C73">
        <f t="shared" si="16"/>
        <v>297000000</v>
      </c>
      <c r="D73">
        <f t="shared" si="17"/>
        <v>-17067370.509929657</v>
      </c>
      <c r="E73">
        <f t="shared" si="18"/>
        <v>42239329471.868904</v>
      </c>
      <c r="F73">
        <f t="shared" si="19"/>
        <v>243172637.2956934</v>
      </c>
      <c r="G73">
        <f t="shared" si="8"/>
        <v>-14360909.360157013</v>
      </c>
      <c r="H73">
        <f t="shared" si="20"/>
        <v>21749.671558082104</v>
      </c>
    </row>
    <row r="74" spans="1:8" x14ac:dyDescent="0.25">
      <c r="A74">
        <v>37</v>
      </c>
      <c r="B74">
        <f t="shared" si="15"/>
        <v>243172637.2956934</v>
      </c>
      <c r="C74">
        <f t="shared" si="16"/>
        <v>297000000</v>
      </c>
      <c r="D74">
        <f t="shared" si="17"/>
        <v>-14360909.360157013</v>
      </c>
      <c r="E74">
        <f t="shared" si="18"/>
        <v>42239329471.868904</v>
      </c>
      <c r="F74">
        <f t="shared" si="19"/>
        <v>243190931.78949779</v>
      </c>
      <c r="G74">
        <f t="shared" si="8"/>
        <v>-12083322.250896454</v>
      </c>
      <c r="H74">
        <f t="shared" si="20"/>
        <v>18294.493804395199</v>
      </c>
    </row>
    <row r="75" spans="1:8" x14ac:dyDescent="0.25">
      <c r="A75">
        <v>38</v>
      </c>
      <c r="B75">
        <f t="shared" si="15"/>
        <v>243190931.78949779</v>
      </c>
      <c r="C75">
        <f t="shared" si="16"/>
        <v>297000000</v>
      </c>
      <c r="D75">
        <f t="shared" si="17"/>
        <v>-12083322.250896454</v>
      </c>
      <c r="E75">
        <f t="shared" si="18"/>
        <v>42239329471.868904</v>
      </c>
      <c r="F75">
        <f t="shared" si="19"/>
        <v>243206320.44204715</v>
      </c>
      <c r="G75">
        <f t="shared" si="8"/>
        <v>-10166737.110916138</v>
      </c>
      <c r="H75">
        <f t="shared" si="20"/>
        <v>15388.652549356222</v>
      </c>
    </row>
    <row r="76" spans="1:8" x14ac:dyDescent="0.25">
      <c r="A76">
        <v>39</v>
      </c>
      <c r="B76">
        <f t="shared" si="15"/>
        <v>243206320.44204715</v>
      </c>
      <c r="C76">
        <f t="shared" si="16"/>
        <v>297000000</v>
      </c>
      <c r="D76">
        <f t="shared" si="17"/>
        <v>-10166737.110916138</v>
      </c>
      <c r="E76">
        <f t="shared" si="18"/>
        <v>42239329471.868904</v>
      </c>
      <c r="F76">
        <f t="shared" si="19"/>
        <v>243219265.12180355</v>
      </c>
      <c r="G76">
        <f t="shared" si="8"/>
        <v>-8553997.1879615784</v>
      </c>
      <c r="H76">
        <f t="shared" si="20"/>
        <v>12944.679756402969</v>
      </c>
    </row>
    <row r="77" spans="1:8" x14ac:dyDescent="0.25">
      <c r="A77">
        <v>40</v>
      </c>
      <c r="B77">
        <f t="shared" si="15"/>
        <v>243219265.12180355</v>
      </c>
      <c r="C77">
        <f t="shared" si="16"/>
        <v>297000000</v>
      </c>
      <c r="D77">
        <f t="shared" si="17"/>
        <v>-8553997.1879615784</v>
      </c>
      <c r="E77">
        <f t="shared" si="18"/>
        <v>42239329471.868904</v>
      </c>
      <c r="F77">
        <f t="shared" si="19"/>
        <v>243230154.19403958</v>
      </c>
      <c r="G77">
        <f t="shared" si="8"/>
        <v>-7196976.9223022461</v>
      </c>
      <c r="H77">
        <f t="shared" si="20"/>
        <v>10889.072236031294</v>
      </c>
    </row>
    <row r="78" spans="1:8" x14ac:dyDescent="0.25">
      <c r="A78">
        <v>41</v>
      </c>
      <c r="B78">
        <f t="shared" si="15"/>
        <v>243230154.19403958</v>
      </c>
      <c r="C78">
        <f t="shared" si="16"/>
        <v>297000000</v>
      </c>
      <c r="D78">
        <f t="shared" si="17"/>
        <v>-7196976.9223022461</v>
      </c>
      <c r="E78">
        <f t="shared" si="18"/>
        <v>42239329471.868904</v>
      </c>
      <c r="F78">
        <f t="shared" si="19"/>
        <v>243239314.24509963</v>
      </c>
      <c r="G78">
        <f t="shared" si="8"/>
        <v>-6055160.3045578003</v>
      </c>
      <c r="H78">
        <f t="shared" si="20"/>
        <v>9160.0510600507259</v>
      </c>
    </row>
    <row r="79" spans="1:8" x14ac:dyDescent="0.25">
      <c r="A79">
        <v>42</v>
      </c>
      <c r="B79">
        <f t="shared" si="15"/>
        <v>243239314.24509963</v>
      </c>
      <c r="C79">
        <f t="shared" si="16"/>
        <v>297000000</v>
      </c>
      <c r="D79">
        <f t="shared" si="17"/>
        <v>-6055160.3045578003</v>
      </c>
      <c r="E79">
        <f t="shared" si="18"/>
        <v>42239329471.868904</v>
      </c>
      <c r="F79">
        <f t="shared" si="19"/>
        <v>243247019.92876574</v>
      </c>
      <c r="G79">
        <f t="shared" si="8"/>
        <v>-5094441.4555606842</v>
      </c>
      <c r="H79">
        <f t="shared" si="20"/>
        <v>7705.6836661100388</v>
      </c>
    </row>
    <row r="80" spans="1:8" x14ac:dyDescent="0.25">
      <c r="A80">
        <v>43</v>
      </c>
      <c r="B80">
        <f t="shared" si="15"/>
        <v>243247019.92876574</v>
      </c>
      <c r="C80">
        <f t="shared" si="16"/>
        <v>297000000</v>
      </c>
      <c r="D80">
        <f t="shared" si="17"/>
        <v>-5094441.4555606842</v>
      </c>
      <c r="E80">
        <f t="shared" si="18"/>
        <v>42239329471.868904</v>
      </c>
      <c r="F80">
        <f t="shared" si="19"/>
        <v>243253502.23778236</v>
      </c>
      <c r="G80">
        <f t="shared" si="8"/>
        <v>-4286113.1506023407</v>
      </c>
      <c r="H80">
        <f t="shared" si="20"/>
        <v>6482.3090166151524</v>
      </c>
    </row>
    <row r="81" spans="1:8" x14ac:dyDescent="0.25">
      <c r="A81">
        <v>44</v>
      </c>
      <c r="B81">
        <f t="shared" si="15"/>
        <v>243253502.23778236</v>
      </c>
      <c r="C81">
        <f t="shared" si="16"/>
        <v>297000000</v>
      </c>
      <c r="D81">
        <f t="shared" si="17"/>
        <v>-4286113.1506023407</v>
      </c>
      <c r="E81">
        <f t="shared" si="18"/>
        <v>42239329471.868904</v>
      </c>
      <c r="F81">
        <f t="shared" si="19"/>
        <v>243258955.45402977</v>
      </c>
      <c r="G81">
        <f t="shared" si="8"/>
        <v>-3606014.1627044678</v>
      </c>
      <c r="H81">
        <f t="shared" si="20"/>
        <v>5453.2162474095821</v>
      </c>
    </row>
    <row r="82" spans="1:8" x14ac:dyDescent="0.25">
      <c r="A82">
        <v>45</v>
      </c>
      <c r="B82">
        <f t="shared" si="15"/>
        <v>243258955.45402977</v>
      </c>
      <c r="C82">
        <f t="shared" si="16"/>
        <v>297000000</v>
      </c>
      <c r="D82">
        <f t="shared" si="17"/>
        <v>-3606014.1627044678</v>
      </c>
      <c r="E82">
        <f t="shared" si="18"/>
        <v>42239329471.868904</v>
      </c>
      <c r="F82">
        <f t="shared" si="19"/>
        <v>243263542.98956728</v>
      </c>
      <c r="G82">
        <f t="shared" si="8"/>
        <v>-3033810.7174892426</v>
      </c>
      <c r="H82">
        <f t="shared" si="20"/>
        <v>4587.5355375111103</v>
      </c>
    </row>
    <row r="83" spans="1:8" x14ac:dyDescent="0.25">
      <c r="A83">
        <v>46</v>
      </c>
      <c r="B83">
        <f>IF(G82&lt;0,F82,B82)</f>
        <v>243263542.98956728</v>
      </c>
      <c r="C83">
        <f>IF(G82&gt;0,F82,C82)</f>
        <v>297000000</v>
      </c>
      <c r="D83">
        <f>(($K$4 + B83 * $K$5) / SQRT(1-(B83)^2/($K$3)^2)) - $K$6</f>
        <v>-3033810.7174892426</v>
      </c>
      <c r="E83">
        <f>($K$4+C83*$K$5)/SQRT(1-C83^2/$K$3^2)-$K$6</f>
        <v>42239329471.868904</v>
      </c>
      <c r="F83">
        <f>B83-(C83-B83)*D83/(E83-D83)</f>
        <v>243267402.29635149</v>
      </c>
      <c r="G83">
        <f>($K$4+F83*$K$5)/SQRT(1-F83^2/$K$3^2)-$K$6</f>
        <v>-2552391.1283836365</v>
      </c>
      <c r="H83">
        <f t="shared" si="20"/>
        <v>3859.3067842125893</v>
      </c>
    </row>
    <row r="84" spans="1:8" x14ac:dyDescent="0.25">
      <c r="A84">
        <v>47</v>
      </c>
      <c r="B84">
        <f t="shared" ref="B84:B96" si="21">IF(G83&lt;0,F83,B83)</f>
        <v>243267402.29635149</v>
      </c>
      <c r="C84">
        <f t="shared" ref="C84:C96" si="22">IF(G83&gt;0,F83,C83)</f>
        <v>297000000</v>
      </c>
      <c r="D84">
        <f t="shared" ref="D84:D96" si="23">(($K$4 + B84 * $K$5) / SQRT(1-(B84)^2/($K$3)^2)) - $K$6</f>
        <v>-2552391.1283836365</v>
      </c>
      <c r="E84">
        <f t="shared" ref="E84:E96" si="24">($K$4+C84*$K$5)/SQRT(1-C84^2/$K$3^2)-$K$6</f>
        <v>42239329471.868904</v>
      </c>
      <c r="F84">
        <f t="shared" ref="F84:F96" si="25">B84-(C84-B84)*D84/(E84-D84)</f>
        <v>243270648.9936963</v>
      </c>
      <c r="G84">
        <f t="shared" si="8"/>
        <v>-2147355.9000053406</v>
      </c>
      <c r="H84">
        <f t="shared" si="20"/>
        <v>3246.6973448097706</v>
      </c>
    </row>
    <row r="85" spans="1:8" x14ac:dyDescent="0.25">
      <c r="A85">
        <v>48</v>
      </c>
      <c r="B85">
        <f t="shared" si="21"/>
        <v>243270648.9936963</v>
      </c>
      <c r="C85">
        <f t="shared" si="22"/>
        <v>297000000</v>
      </c>
      <c r="D85">
        <f t="shared" si="23"/>
        <v>-2147355.9000053406</v>
      </c>
      <c r="E85">
        <f t="shared" si="24"/>
        <v>42239329471.868904</v>
      </c>
      <c r="F85">
        <f t="shared" si="25"/>
        <v>243273380.33851546</v>
      </c>
      <c r="G85">
        <f t="shared" si="8"/>
        <v>-1806588.3255214691</v>
      </c>
      <c r="H85">
        <f t="shared" si="20"/>
        <v>2731.3448191583157</v>
      </c>
    </row>
    <row r="86" spans="1:8" x14ac:dyDescent="0.25">
      <c r="A86">
        <v>49</v>
      </c>
      <c r="B86">
        <f t="shared" si="21"/>
        <v>243273380.33851546</v>
      </c>
      <c r="C86">
        <f t="shared" si="22"/>
        <v>297000000</v>
      </c>
      <c r="D86">
        <f t="shared" si="23"/>
        <v>-1806588.3255214691</v>
      </c>
      <c r="E86">
        <f t="shared" si="24"/>
        <v>42239329471.868904</v>
      </c>
      <c r="F86">
        <f t="shared" si="25"/>
        <v>243275678.14328358</v>
      </c>
      <c r="G86">
        <f t="shared" si="8"/>
        <v>-1519892.9287528992</v>
      </c>
      <c r="H86">
        <f t="shared" si="20"/>
        <v>2297.8047681152821</v>
      </c>
    </row>
    <row r="87" spans="1:8" x14ac:dyDescent="0.25">
      <c r="A87">
        <v>50</v>
      </c>
      <c r="B87">
        <f t="shared" si="21"/>
        <v>243275678.14328358</v>
      </c>
      <c r="C87">
        <f t="shared" si="22"/>
        <v>297000000</v>
      </c>
      <c r="D87">
        <f t="shared" si="23"/>
        <v>-1519892.9287528992</v>
      </c>
      <c r="E87">
        <f t="shared" si="24"/>
        <v>42239329471.868904</v>
      </c>
      <c r="F87">
        <f t="shared" si="25"/>
        <v>243277611.22981286</v>
      </c>
      <c r="G87">
        <f t="shared" si="8"/>
        <v>-1278691.0724315643</v>
      </c>
      <c r="H87">
        <f t="shared" si="20"/>
        <v>1933.0865292847157</v>
      </c>
    </row>
    <row r="88" spans="1:8" x14ac:dyDescent="0.25">
      <c r="A88">
        <v>51</v>
      </c>
      <c r="B88">
        <f t="shared" si="21"/>
        <v>243277611.22981286</v>
      </c>
      <c r="C88">
        <f t="shared" si="22"/>
        <v>297000000</v>
      </c>
      <c r="D88">
        <f t="shared" si="23"/>
        <v>-1278691.0724315643</v>
      </c>
      <c r="E88">
        <f t="shared" si="24"/>
        <v>42239329471.868904</v>
      </c>
      <c r="F88">
        <f t="shared" si="25"/>
        <v>243279237.49283078</v>
      </c>
      <c r="G88">
        <f t="shared" si="8"/>
        <v>-1075764.7230739594</v>
      </c>
      <c r="H88">
        <f t="shared" si="20"/>
        <v>1626.2630179226398</v>
      </c>
    </row>
    <row r="89" spans="1:8" x14ac:dyDescent="0.25">
      <c r="A89">
        <v>52</v>
      </c>
      <c r="B89">
        <f t="shared" si="21"/>
        <v>243279237.49283078</v>
      </c>
      <c r="C89">
        <f t="shared" si="22"/>
        <v>297000000</v>
      </c>
      <c r="D89">
        <f t="shared" si="23"/>
        <v>-1075764.7230739594</v>
      </c>
      <c r="E89">
        <f t="shared" si="24"/>
        <v>42239329471.868904</v>
      </c>
      <c r="F89">
        <f t="shared" si="25"/>
        <v>243280605.63551024</v>
      </c>
      <c r="G89">
        <f t="shared" si="8"/>
        <v>-905040.77415466309</v>
      </c>
      <c r="H89">
        <f t="shared" si="20"/>
        <v>1368.1426794528961</v>
      </c>
    </row>
    <row r="90" spans="1:8" x14ac:dyDescent="0.25">
      <c r="A90">
        <v>53</v>
      </c>
      <c r="B90">
        <f t="shared" si="21"/>
        <v>243280605.63551024</v>
      </c>
      <c r="C90">
        <f t="shared" si="22"/>
        <v>297000000</v>
      </c>
      <c r="D90">
        <f t="shared" si="23"/>
        <v>-905040.77415466309</v>
      </c>
      <c r="E90">
        <f t="shared" si="24"/>
        <v>42239329471.868904</v>
      </c>
      <c r="F90">
        <f t="shared" si="25"/>
        <v>243281756.62917361</v>
      </c>
      <c r="G90">
        <f t="shared" si="8"/>
        <v>-761409.52235794067</v>
      </c>
      <c r="H90">
        <f t="shared" si="20"/>
        <v>1150.9936633706093</v>
      </c>
    </row>
    <row r="91" spans="1:8" x14ac:dyDescent="0.25">
      <c r="A91">
        <v>54</v>
      </c>
      <c r="B91">
        <f t="shared" si="21"/>
        <v>243281756.62917361</v>
      </c>
      <c r="C91">
        <f t="shared" si="22"/>
        <v>297000000</v>
      </c>
      <c r="D91">
        <f t="shared" si="23"/>
        <v>-761409.52235794067</v>
      </c>
      <c r="E91">
        <f t="shared" si="24"/>
        <v>42239329471.868904</v>
      </c>
      <c r="F91">
        <f t="shared" si="25"/>
        <v>243282724.94105867</v>
      </c>
      <c r="G91">
        <f t="shared" si="8"/>
        <v>-640571.89889526367</v>
      </c>
      <c r="H91">
        <f>ABS(F91-F90)</f>
        <v>968.31188505887985</v>
      </c>
    </row>
    <row r="92" spans="1:8" x14ac:dyDescent="0.25">
      <c r="A92">
        <v>55</v>
      </c>
      <c r="B92">
        <f t="shared" si="21"/>
        <v>243282724.94105867</v>
      </c>
      <c r="C92">
        <f t="shared" si="22"/>
        <v>297000000</v>
      </c>
      <c r="D92">
        <f t="shared" si="23"/>
        <v>-640571.89889526367</v>
      </c>
      <c r="E92">
        <f t="shared" si="24"/>
        <v>42239329471.868904</v>
      </c>
      <c r="F92">
        <f t="shared" si="25"/>
        <v>243283539.56703621</v>
      </c>
      <c r="G92">
        <f t="shared" si="8"/>
        <v>-538910.90803527832</v>
      </c>
      <c r="H92">
        <f>ABS(F92-F91)</f>
        <v>814.62597754597664</v>
      </c>
    </row>
    <row r="93" spans="1:8" x14ac:dyDescent="0.25">
      <c r="A93">
        <v>56</v>
      </c>
      <c r="B93">
        <f t="shared" si="21"/>
        <v>243283539.56703621</v>
      </c>
      <c r="C93">
        <f t="shared" si="22"/>
        <v>297000000</v>
      </c>
      <c r="D93">
        <f t="shared" si="23"/>
        <v>-538910.90803527832</v>
      </c>
      <c r="E93">
        <f t="shared" si="24"/>
        <v>42239329471.868904</v>
      </c>
      <c r="F93">
        <f t="shared" si="25"/>
        <v>243284224.9002907</v>
      </c>
      <c r="G93">
        <f t="shared" si="8"/>
        <v>-453383.44228363037</v>
      </c>
      <c r="H93">
        <f t="shared" ref="H93:H108" si="26">ABS(F93-F92)</f>
        <v>685.3332544863224</v>
      </c>
    </row>
    <row r="94" spans="1:8" x14ac:dyDescent="0.25">
      <c r="A94">
        <v>57</v>
      </c>
      <c r="B94">
        <f t="shared" si="21"/>
        <v>243284224.9002907</v>
      </c>
      <c r="C94">
        <f t="shared" si="22"/>
        <v>297000000</v>
      </c>
      <c r="D94">
        <f t="shared" si="23"/>
        <v>-453383.44228363037</v>
      </c>
      <c r="E94">
        <f t="shared" si="24"/>
        <v>42239329471.868904</v>
      </c>
      <c r="F94">
        <f t="shared" si="25"/>
        <v>243284801.46203825</v>
      </c>
      <c r="G94">
        <f t="shared" si="8"/>
        <v>-381429.24807167053</v>
      </c>
      <c r="H94">
        <f t="shared" si="26"/>
        <v>576.56174755096436</v>
      </c>
    </row>
    <row r="95" spans="1:8" x14ac:dyDescent="0.25">
      <c r="A95">
        <v>58</v>
      </c>
      <c r="B95">
        <f t="shared" si="21"/>
        <v>243284801.46203825</v>
      </c>
      <c r="C95">
        <f t="shared" si="22"/>
        <v>297000000</v>
      </c>
      <c r="D95">
        <f t="shared" si="23"/>
        <v>-381429.24807167053</v>
      </c>
      <c r="E95">
        <f t="shared" si="24"/>
        <v>42239329471.868904</v>
      </c>
      <c r="F95">
        <f t="shared" si="25"/>
        <v>243285286.51620531</v>
      </c>
      <c r="G95">
        <f t="shared" si="8"/>
        <v>-320894.32580757141</v>
      </c>
      <c r="H95">
        <f t="shared" si="26"/>
        <v>485.05416706204414</v>
      </c>
    </row>
    <row r="96" spans="1:8" x14ac:dyDescent="0.25">
      <c r="A96">
        <v>59</v>
      </c>
      <c r="B96">
        <f t="shared" si="21"/>
        <v>243285286.51620531</v>
      </c>
      <c r="C96">
        <f t="shared" si="22"/>
        <v>297000000</v>
      </c>
      <c r="D96">
        <f t="shared" si="23"/>
        <v>-320894.32580757141</v>
      </c>
      <c r="E96">
        <f t="shared" si="24"/>
        <v>42239329471.868904</v>
      </c>
      <c r="F96">
        <f t="shared" si="25"/>
        <v>243285694.58650467</v>
      </c>
      <c r="G96">
        <f t="shared" si="8"/>
        <v>-269966.47727775574</v>
      </c>
      <c r="H96">
        <f t="shared" si="26"/>
        <v>408.07029935717583</v>
      </c>
    </row>
    <row r="97" spans="1:8" x14ac:dyDescent="0.25">
      <c r="A97">
        <v>60</v>
      </c>
      <c r="B97">
        <f>IF(G96&lt;0,F96,B96)</f>
        <v>243285694.58650467</v>
      </c>
      <c r="C97">
        <f>IF(G96&gt;0,F96,C96)</f>
        <v>297000000</v>
      </c>
      <c r="D97">
        <f>(($K$4 + B97 * $K$5) / SQRT(1-(B97)^2/($K$3)^2)) - $K$6</f>
        <v>-269966.47727775574</v>
      </c>
      <c r="E97">
        <f>($K$4+C97*$K$5)/SQRT(1-C97^2/$K$3^2)-$K$6</f>
        <v>42239329471.868904</v>
      </c>
      <c r="F97">
        <f>B97-(C97-B97)*D97/(E97-D97)</f>
        <v>243286037.89141297</v>
      </c>
      <c r="G97">
        <f>($K$4+F97*$K$5)/SQRT(1-F97^2/$K$3^2)-$K$6</f>
        <v>-227121.07542419434</v>
      </c>
      <c r="H97">
        <f t="shared" si="26"/>
        <v>343.30490830540657</v>
      </c>
    </row>
    <row r="98" spans="1:8" x14ac:dyDescent="0.25">
      <c r="A98">
        <v>61</v>
      </c>
      <c r="B98">
        <f t="shared" ref="B98:B104" si="27">IF(G97&lt;0,F97,B97)</f>
        <v>243286037.89141297</v>
      </c>
      <c r="C98">
        <f t="shared" ref="C98:C104" si="28">IF(G97&gt;0,F97,C97)</f>
        <v>297000000</v>
      </c>
      <c r="D98">
        <f t="shared" ref="D98:D104" si="29">(($K$4 + B98 * $K$5) / SQRT(1-(B98)^2/($K$3)^2)) - $K$6</f>
        <v>-227121.07542419434</v>
      </c>
      <c r="E98">
        <f t="shared" ref="E98:E104" si="30">($K$4+C98*$K$5)/SQRT(1-C98^2/$K$3^2)-$K$6</f>
        <v>42239329471.868904</v>
      </c>
      <c r="F98">
        <f t="shared" ref="F98:F104" si="31">B98-(C98-B98)*D98/(E98-D98)</f>
        <v>243286326.71008968</v>
      </c>
      <c r="G98">
        <f t="shared" si="8"/>
        <v>-191075.43607711792</v>
      </c>
      <c r="H98">
        <f t="shared" si="26"/>
        <v>288.81867671012878</v>
      </c>
    </row>
    <row r="99" spans="1:8" x14ac:dyDescent="0.25">
      <c r="A99">
        <v>62</v>
      </c>
      <c r="B99">
        <f t="shared" si="27"/>
        <v>243286326.71008968</v>
      </c>
      <c r="C99">
        <f t="shared" si="28"/>
        <v>297000000</v>
      </c>
      <c r="D99">
        <f t="shared" si="29"/>
        <v>-191075.43607711792</v>
      </c>
      <c r="E99">
        <f t="shared" si="30"/>
        <v>42239329471.868904</v>
      </c>
      <c r="F99">
        <f t="shared" si="31"/>
        <v>243286569.69020438</v>
      </c>
      <c r="G99">
        <f t="shared" si="8"/>
        <v>-160750.42784881592</v>
      </c>
      <c r="H99">
        <f t="shared" si="26"/>
        <v>242.98011469841003</v>
      </c>
    </row>
    <row r="100" spans="1:8" x14ac:dyDescent="0.25">
      <c r="A100">
        <v>63</v>
      </c>
      <c r="B100">
        <f t="shared" si="27"/>
        <v>243286569.69020438</v>
      </c>
      <c r="C100">
        <f t="shared" si="28"/>
        <v>297000000</v>
      </c>
      <c r="D100">
        <f t="shared" si="29"/>
        <v>-160750.42784881592</v>
      </c>
      <c r="E100">
        <f t="shared" si="30"/>
        <v>42239329471.868904</v>
      </c>
      <c r="F100">
        <f t="shared" si="31"/>
        <v>243286774.10689735</v>
      </c>
      <c r="G100">
        <f t="shared" si="8"/>
        <v>-135238.17244338989</v>
      </c>
      <c r="H100">
        <f t="shared" si="26"/>
        <v>204.41669297218323</v>
      </c>
    </row>
    <row r="101" spans="1:8" x14ac:dyDescent="0.25">
      <c r="A101">
        <v>64</v>
      </c>
      <c r="B101">
        <f t="shared" si="27"/>
        <v>243286774.10689735</v>
      </c>
      <c r="C101">
        <f t="shared" si="28"/>
        <v>297000000</v>
      </c>
      <c r="D101">
        <f t="shared" si="29"/>
        <v>-135238.17244338989</v>
      </c>
      <c r="E101">
        <f t="shared" si="30"/>
        <v>42239329471.868904</v>
      </c>
      <c r="F101">
        <f t="shared" si="31"/>
        <v>243286946.08063224</v>
      </c>
      <c r="G101">
        <f t="shared" si="8"/>
        <v>-113774.86951065063</v>
      </c>
      <c r="H101">
        <f t="shared" si="26"/>
        <v>171.97373488545418</v>
      </c>
    </row>
    <row r="102" spans="1:8" x14ac:dyDescent="0.25">
      <c r="A102">
        <v>65</v>
      </c>
      <c r="B102">
        <f t="shared" si="27"/>
        <v>243286946.08063224</v>
      </c>
      <c r="C102">
        <f t="shared" si="28"/>
        <v>297000000</v>
      </c>
      <c r="D102">
        <f t="shared" si="29"/>
        <v>-113774.86951065063</v>
      </c>
      <c r="E102">
        <f t="shared" si="30"/>
        <v>42239329471.868904</v>
      </c>
      <c r="F102">
        <f t="shared" si="31"/>
        <v>243287090.76046774</v>
      </c>
      <c r="G102">
        <f t="shared" si="8"/>
        <v>-95717.933164596558</v>
      </c>
      <c r="H102">
        <f t="shared" si="26"/>
        <v>144.67983549833298</v>
      </c>
    </row>
    <row r="103" spans="1:8" x14ac:dyDescent="0.25">
      <c r="A103">
        <v>66</v>
      </c>
      <c r="B103">
        <f t="shared" si="27"/>
        <v>243287090.76046774</v>
      </c>
      <c r="C103">
        <f t="shared" si="28"/>
        <v>297000000</v>
      </c>
      <c r="D103">
        <f t="shared" si="29"/>
        <v>-95717.933164596558</v>
      </c>
      <c r="E103">
        <f t="shared" si="30"/>
        <v>42239329471.868904</v>
      </c>
      <c r="F103">
        <f t="shared" si="31"/>
        <v>243287212.47823814</v>
      </c>
      <c r="G103">
        <f t="shared" ref="G103:G136" si="32">($K$4+F103*$K$5)/SQRT(1-F103^2/$K$3^2)-$K$6</f>
        <v>-80526.756313323975</v>
      </c>
      <c r="H103">
        <f t="shared" si="26"/>
        <v>121.71777039766312</v>
      </c>
    </row>
    <row r="104" spans="1:8" x14ac:dyDescent="0.25">
      <c r="A104">
        <v>67</v>
      </c>
      <c r="B104">
        <f t="shared" si="27"/>
        <v>243287212.47823814</v>
      </c>
      <c r="C104">
        <f t="shared" si="28"/>
        <v>297000000</v>
      </c>
      <c r="D104">
        <f t="shared" si="29"/>
        <v>-80526.756313323975</v>
      </c>
      <c r="E104">
        <f t="shared" si="30"/>
        <v>42239329471.868904</v>
      </c>
      <c r="F104">
        <f t="shared" si="31"/>
        <v>243287314.87826106</v>
      </c>
      <c r="G104">
        <f t="shared" si="32"/>
        <v>-67746.527254104614</v>
      </c>
      <c r="H104">
        <f t="shared" si="26"/>
        <v>102.40002292394638</v>
      </c>
    </row>
    <row r="105" spans="1:8" x14ac:dyDescent="0.25">
      <c r="A105">
        <v>68</v>
      </c>
      <c r="B105">
        <f t="shared" ref="B105:B130" si="33">IF(G104&lt;0,F104,B104)</f>
        <v>243287314.87826106</v>
      </c>
      <c r="C105">
        <f t="shared" ref="C105:C130" si="34">IF(G104&gt;0,F104,C104)</f>
        <v>297000000</v>
      </c>
      <c r="D105">
        <f t="shared" ref="D105:D130" si="35">(($K$4 + B105 * $K$5) / SQRT(1-(B105)^2/($K$3)^2)) - $K$6</f>
        <v>-67746.527254104614</v>
      </c>
      <c r="E105">
        <f t="shared" ref="E105:E130" si="36">($K$4+C105*$K$5)/SQRT(1-C105^2/$K$3^2)-$K$6</f>
        <v>42239329471.868904</v>
      </c>
      <c r="F105">
        <f t="shared" ref="F105:F130" si="37">B105-(C105-B105)*D105/(E105-D105)</f>
        <v>243287401.02645743</v>
      </c>
      <c r="G105">
        <f t="shared" si="32"/>
        <v>-56994.614217758179</v>
      </c>
      <c r="H105">
        <f t="shared" si="26"/>
        <v>86.148196369409561</v>
      </c>
    </row>
    <row r="106" spans="1:8" x14ac:dyDescent="0.25">
      <c r="A106">
        <v>69</v>
      </c>
      <c r="B106">
        <f t="shared" si="33"/>
        <v>243287401.02645743</v>
      </c>
      <c r="C106">
        <f t="shared" si="34"/>
        <v>297000000</v>
      </c>
      <c r="D106">
        <f t="shared" si="35"/>
        <v>-56994.614217758179</v>
      </c>
      <c r="E106">
        <f t="shared" si="36"/>
        <v>42239329471.868904</v>
      </c>
      <c r="F106">
        <f t="shared" si="37"/>
        <v>243287473.50215164</v>
      </c>
      <c r="G106">
        <f t="shared" si="32"/>
        <v>-47949.110557556152</v>
      </c>
      <c r="H106">
        <f t="shared" si="26"/>
        <v>72.475694209337234</v>
      </c>
    </row>
    <row r="107" spans="1:8" x14ac:dyDescent="0.25">
      <c r="A107">
        <v>70</v>
      </c>
      <c r="B107">
        <f t="shared" si="33"/>
        <v>243287473.50215164</v>
      </c>
      <c r="C107">
        <f t="shared" si="34"/>
        <v>297000000</v>
      </c>
      <c r="D107">
        <f t="shared" si="35"/>
        <v>-47949.110557556152</v>
      </c>
      <c r="E107">
        <f t="shared" si="36"/>
        <v>42239329471.868904</v>
      </c>
      <c r="F107">
        <f t="shared" si="37"/>
        <v>243287534.47530106</v>
      </c>
      <c r="G107">
        <f t="shared" si="32"/>
        <v>-40339.197689056396</v>
      </c>
      <c r="H107">
        <f t="shared" si="26"/>
        <v>60.973149418830872</v>
      </c>
    </row>
    <row r="108" spans="1:8" x14ac:dyDescent="0.25">
      <c r="A108">
        <v>71</v>
      </c>
      <c r="B108">
        <f t="shared" si="33"/>
        <v>243287534.47530106</v>
      </c>
      <c r="C108">
        <f t="shared" si="34"/>
        <v>297000000</v>
      </c>
      <c r="D108">
        <f t="shared" si="35"/>
        <v>-40339.197689056396</v>
      </c>
      <c r="E108">
        <f t="shared" si="36"/>
        <v>42239329471.868904</v>
      </c>
      <c r="F108">
        <f t="shared" si="37"/>
        <v>243287585.77146798</v>
      </c>
      <c r="G108">
        <f t="shared" si="32"/>
        <v>-33937.037338256836</v>
      </c>
      <c r="H108">
        <f t="shared" si="26"/>
        <v>51.296166926622391</v>
      </c>
    </row>
    <row r="109" spans="1:8" x14ac:dyDescent="0.25">
      <c r="A109">
        <v>72</v>
      </c>
      <c r="B109">
        <f t="shared" si="33"/>
        <v>243287585.77146798</v>
      </c>
      <c r="C109">
        <f t="shared" si="34"/>
        <v>297000000</v>
      </c>
      <c r="D109">
        <f t="shared" si="35"/>
        <v>-33937.037338256836</v>
      </c>
      <c r="E109">
        <f t="shared" si="36"/>
        <v>42239329471.868904</v>
      </c>
      <c r="F109">
        <f t="shared" si="37"/>
        <v>243287628.92647934</v>
      </c>
      <c r="G109">
        <f t="shared" si="32"/>
        <v>-28550.950454711914</v>
      </c>
      <c r="H109">
        <f>ABS(F109-F108)</f>
        <v>43.155011355876923</v>
      </c>
    </row>
    <row r="110" spans="1:8" x14ac:dyDescent="0.25">
      <c r="A110">
        <v>73</v>
      </c>
      <c r="B110">
        <f t="shared" si="33"/>
        <v>243287628.92647934</v>
      </c>
      <c r="C110">
        <f t="shared" si="34"/>
        <v>297000000</v>
      </c>
      <c r="D110">
        <f t="shared" si="35"/>
        <v>-28550.950454711914</v>
      </c>
      <c r="E110">
        <f t="shared" si="36"/>
        <v>42239329471.868904</v>
      </c>
      <c r="F110">
        <f t="shared" si="37"/>
        <v>243287665.232411</v>
      </c>
      <c r="G110">
        <f t="shared" si="32"/>
        <v>-24019.678646087646</v>
      </c>
      <c r="H110">
        <f>ABS(F110-F109)</f>
        <v>36.305931657552719</v>
      </c>
    </row>
    <row r="111" spans="1:8" x14ac:dyDescent="0.25">
      <c r="A111">
        <v>74</v>
      </c>
      <c r="B111">
        <f t="shared" si="33"/>
        <v>243287665.232411</v>
      </c>
      <c r="C111">
        <f t="shared" si="34"/>
        <v>297000000</v>
      </c>
      <c r="D111">
        <f t="shared" si="35"/>
        <v>-24019.678646087646</v>
      </c>
      <c r="E111">
        <f t="shared" si="36"/>
        <v>42239329471.868904</v>
      </c>
      <c r="F111">
        <f t="shared" si="37"/>
        <v>243287695.77627385</v>
      </c>
      <c r="G111">
        <f t="shared" si="32"/>
        <v>-20207.556276321411</v>
      </c>
      <c r="H111">
        <f t="shared" ref="H111:H119" si="38">ABS(F111-F110)</f>
        <v>30.543862849473953</v>
      </c>
    </row>
    <row r="112" spans="1:8" x14ac:dyDescent="0.25">
      <c r="A112">
        <v>75</v>
      </c>
      <c r="B112">
        <f t="shared" si="33"/>
        <v>243287695.77627385</v>
      </c>
      <c r="C112">
        <f t="shared" si="34"/>
        <v>297000000</v>
      </c>
      <c r="D112">
        <f t="shared" si="35"/>
        <v>-20207.556276321411</v>
      </c>
      <c r="E112">
        <f t="shared" si="36"/>
        <v>42239329471.868904</v>
      </c>
      <c r="F112">
        <f t="shared" si="37"/>
        <v>243287721.47255987</v>
      </c>
      <c r="G112">
        <f t="shared" si="32"/>
        <v>-17000.448766708374</v>
      </c>
      <c r="H112">
        <f t="shared" si="38"/>
        <v>25.696286022663116</v>
      </c>
    </row>
    <row r="113" spans="1:8" x14ac:dyDescent="0.25">
      <c r="A113">
        <v>76</v>
      </c>
      <c r="B113">
        <f t="shared" si="33"/>
        <v>243287721.47255987</v>
      </c>
      <c r="C113">
        <f t="shared" si="34"/>
        <v>297000000</v>
      </c>
      <c r="D113">
        <f t="shared" si="35"/>
        <v>-17000.448766708374</v>
      </c>
      <c r="E113">
        <f t="shared" si="36"/>
        <v>42239329471.868904</v>
      </c>
      <c r="F113">
        <f t="shared" si="37"/>
        <v>243287743.09062254</v>
      </c>
      <c r="G113">
        <f t="shared" si="32"/>
        <v>-14302.33550453186</v>
      </c>
      <c r="H113">
        <f t="shared" si="38"/>
        <v>21.618062674999237</v>
      </c>
    </row>
    <row r="114" spans="1:8" x14ac:dyDescent="0.25">
      <c r="A114">
        <v>77</v>
      </c>
      <c r="B114">
        <f t="shared" si="33"/>
        <v>243287743.09062254</v>
      </c>
      <c r="C114">
        <f t="shared" si="34"/>
        <v>297000000</v>
      </c>
      <c r="D114">
        <f t="shared" si="35"/>
        <v>-14302.33550453186</v>
      </c>
      <c r="E114">
        <f t="shared" si="36"/>
        <v>42239329471.868904</v>
      </c>
      <c r="F114">
        <f t="shared" si="37"/>
        <v>243287761.2777119</v>
      </c>
      <c r="G114">
        <f t="shared" si="32"/>
        <v>-12032.43505859375</v>
      </c>
      <c r="H114">
        <f t="shared" si="38"/>
        <v>18.18708935379982</v>
      </c>
    </row>
    <row r="115" spans="1:8" x14ac:dyDescent="0.25">
      <c r="A115">
        <v>78</v>
      </c>
      <c r="B115">
        <f t="shared" si="33"/>
        <v>243287761.2777119</v>
      </c>
      <c r="C115">
        <f t="shared" si="34"/>
        <v>297000000</v>
      </c>
      <c r="D115">
        <f t="shared" si="35"/>
        <v>-12032.43505859375</v>
      </c>
      <c r="E115">
        <f t="shared" si="36"/>
        <v>42239329471.868904</v>
      </c>
      <c r="F115">
        <f t="shared" si="37"/>
        <v>243287776.57835346</v>
      </c>
      <c r="G115">
        <f t="shared" si="32"/>
        <v>-10122.786615371704</v>
      </c>
      <c r="H115">
        <f t="shared" si="38"/>
        <v>15.300641566514969</v>
      </c>
    </row>
    <row r="116" spans="1:8" x14ac:dyDescent="0.25">
      <c r="A116">
        <v>79</v>
      </c>
      <c r="B116">
        <f t="shared" si="33"/>
        <v>243287776.57835346</v>
      </c>
      <c r="C116">
        <f t="shared" si="34"/>
        <v>297000000</v>
      </c>
      <c r="D116">
        <f t="shared" si="35"/>
        <v>-10122.786615371704</v>
      </c>
      <c r="E116">
        <f t="shared" si="36"/>
        <v>42239329471.868904</v>
      </c>
      <c r="F116">
        <f t="shared" si="37"/>
        <v>243287789.45065171</v>
      </c>
      <c r="G116">
        <f t="shared" si="32"/>
        <v>-8516.2152576446533</v>
      </c>
      <c r="H116">
        <f t="shared" si="38"/>
        <v>12.872298240661621</v>
      </c>
    </row>
    <row r="117" spans="1:8" x14ac:dyDescent="0.25">
      <c r="A117">
        <v>80</v>
      </c>
      <c r="B117">
        <f t="shared" si="33"/>
        <v>243287789.45065171</v>
      </c>
      <c r="C117">
        <f t="shared" si="34"/>
        <v>297000000</v>
      </c>
      <c r="D117">
        <f t="shared" si="35"/>
        <v>-8516.2152576446533</v>
      </c>
      <c r="E117">
        <f t="shared" si="36"/>
        <v>42239329471.868904</v>
      </c>
      <c r="F117">
        <f t="shared" si="37"/>
        <v>243287800.28000578</v>
      </c>
      <c r="G117">
        <f t="shared" si="32"/>
        <v>-7164.6201782226563</v>
      </c>
      <c r="H117">
        <f t="shared" si="38"/>
        <v>10.829354077577591</v>
      </c>
    </row>
    <row r="118" spans="1:8" x14ac:dyDescent="0.25">
      <c r="A118">
        <v>81</v>
      </c>
      <c r="B118">
        <f t="shared" si="33"/>
        <v>243287800.28000578</v>
      </c>
      <c r="C118">
        <f t="shared" si="34"/>
        <v>297000000</v>
      </c>
      <c r="D118">
        <f t="shared" si="35"/>
        <v>-7164.6201782226563</v>
      </c>
      <c r="E118">
        <f t="shared" si="36"/>
        <v>42239329471.868904</v>
      </c>
      <c r="F118">
        <f t="shared" si="37"/>
        <v>243287809.39064863</v>
      </c>
      <c r="G118">
        <f t="shared" si="32"/>
        <v>-6027.5345401763916</v>
      </c>
      <c r="H118">
        <f t="shared" si="38"/>
        <v>9.1106428503990173</v>
      </c>
    </row>
    <row r="119" spans="1:8" x14ac:dyDescent="0.25">
      <c r="A119">
        <v>82</v>
      </c>
      <c r="B119">
        <f t="shared" si="33"/>
        <v>243287809.39064863</v>
      </c>
      <c r="C119">
        <f t="shared" si="34"/>
        <v>297000000</v>
      </c>
      <c r="D119">
        <f t="shared" si="35"/>
        <v>-6027.5345401763916</v>
      </c>
      <c r="E119">
        <f t="shared" si="36"/>
        <v>42239329471.868904</v>
      </c>
      <c r="F119">
        <f t="shared" si="37"/>
        <v>243287817.05535454</v>
      </c>
      <c r="G119">
        <f t="shared" si="32"/>
        <v>-5070.9139347076416</v>
      </c>
      <c r="H119">
        <f t="shared" si="38"/>
        <v>7.664705902338028</v>
      </c>
    </row>
    <row r="120" spans="1:8" x14ac:dyDescent="0.25">
      <c r="A120">
        <v>83</v>
      </c>
      <c r="B120">
        <f t="shared" si="33"/>
        <v>243287817.05535454</v>
      </c>
      <c r="C120">
        <f t="shared" si="34"/>
        <v>297000000</v>
      </c>
      <c r="D120">
        <f t="shared" si="35"/>
        <v>-5070.9139347076416</v>
      </c>
      <c r="E120">
        <f t="shared" si="36"/>
        <v>42239329471.868904</v>
      </c>
      <c r="F120">
        <f t="shared" si="37"/>
        <v>243287823.50360614</v>
      </c>
      <c r="G120">
        <f t="shared" si="32"/>
        <v>-4266.1170501708984</v>
      </c>
      <c r="H120">
        <f>ABS(F120-F119)</f>
        <v>6.4482516050338745</v>
      </c>
    </row>
    <row r="121" spans="1:8" x14ac:dyDescent="0.25">
      <c r="A121">
        <v>84</v>
      </c>
      <c r="B121">
        <f t="shared" si="33"/>
        <v>243287823.50360614</v>
      </c>
      <c r="C121">
        <f t="shared" si="34"/>
        <v>297000000</v>
      </c>
      <c r="D121">
        <f t="shared" si="35"/>
        <v>-4266.1170501708984</v>
      </c>
      <c r="E121">
        <f t="shared" si="36"/>
        <v>42239329471.868904</v>
      </c>
      <c r="F121">
        <f t="shared" si="37"/>
        <v>243287828.92846519</v>
      </c>
      <c r="G121">
        <f t="shared" si="32"/>
        <v>-3589.0482082366943</v>
      </c>
      <c r="H121">
        <f>ABS(F121-F120)</f>
        <v>5.4248590469360352</v>
      </c>
    </row>
    <row r="122" spans="1:8" x14ac:dyDescent="0.25">
      <c r="A122">
        <v>85</v>
      </c>
      <c r="B122">
        <f t="shared" si="33"/>
        <v>243287828.92846519</v>
      </c>
      <c r="C122">
        <f t="shared" si="34"/>
        <v>297000000</v>
      </c>
      <c r="D122">
        <f t="shared" si="35"/>
        <v>-3589.0482082366943</v>
      </c>
      <c r="E122">
        <f t="shared" si="36"/>
        <v>42239329471.868904</v>
      </c>
      <c r="F122">
        <f t="shared" si="37"/>
        <v>243287833.49235284</v>
      </c>
      <c r="G122">
        <f t="shared" si="32"/>
        <v>-3019.4358978271484</v>
      </c>
      <c r="H122">
        <f t="shared" ref="H122:H131" si="39">ABS(F122-F121)</f>
        <v>4.5638876557350159</v>
      </c>
    </row>
    <row r="123" spans="1:8" x14ac:dyDescent="0.25">
      <c r="A123">
        <v>86</v>
      </c>
      <c r="B123">
        <f t="shared" si="33"/>
        <v>243287833.49235284</v>
      </c>
      <c r="C123">
        <f t="shared" si="34"/>
        <v>297000000</v>
      </c>
      <c r="D123">
        <f t="shared" si="35"/>
        <v>-3019.4358978271484</v>
      </c>
      <c r="E123">
        <f t="shared" si="36"/>
        <v>42239329471.868904</v>
      </c>
      <c r="F123">
        <f t="shared" si="37"/>
        <v>243287837.33191267</v>
      </c>
      <c r="G123">
        <f t="shared" si="32"/>
        <v>-2540.2258605957031</v>
      </c>
      <c r="H123">
        <f t="shared" si="39"/>
        <v>3.8395598232746124</v>
      </c>
    </row>
    <row r="124" spans="1:8" x14ac:dyDescent="0.25">
      <c r="A124">
        <v>87</v>
      </c>
      <c r="B124">
        <f t="shared" si="33"/>
        <v>243287837.33191267</v>
      </c>
      <c r="C124">
        <f t="shared" si="34"/>
        <v>297000000</v>
      </c>
      <c r="D124">
        <f t="shared" si="35"/>
        <v>-2540.2258605957031</v>
      </c>
      <c r="E124">
        <f t="shared" si="36"/>
        <v>42239329471.868904</v>
      </c>
      <c r="F124">
        <f t="shared" si="37"/>
        <v>243287840.56210163</v>
      </c>
      <c r="G124">
        <f t="shared" si="32"/>
        <v>-2137.0705070495605</v>
      </c>
      <c r="H124">
        <f t="shared" si="39"/>
        <v>3.2301889657974243</v>
      </c>
    </row>
    <row r="125" spans="1:8" x14ac:dyDescent="0.25">
      <c r="A125">
        <v>88</v>
      </c>
      <c r="B125">
        <f t="shared" si="33"/>
        <v>243287840.56210163</v>
      </c>
      <c r="C125">
        <f t="shared" si="34"/>
        <v>297000000</v>
      </c>
      <c r="D125">
        <f t="shared" si="35"/>
        <v>-2137.0705070495605</v>
      </c>
      <c r="E125">
        <f t="shared" si="36"/>
        <v>42239329471.868904</v>
      </c>
      <c r="F125">
        <f t="shared" si="37"/>
        <v>243287843.27963212</v>
      </c>
      <c r="G125">
        <f t="shared" si="32"/>
        <v>-1797.8993148803711</v>
      </c>
      <c r="H125">
        <f t="shared" si="39"/>
        <v>2.7175304889678955</v>
      </c>
    </row>
    <row r="126" spans="1:8" x14ac:dyDescent="0.25">
      <c r="A126">
        <v>89</v>
      </c>
      <c r="B126">
        <f t="shared" si="33"/>
        <v>243287843.27963212</v>
      </c>
      <c r="C126">
        <f t="shared" si="34"/>
        <v>297000000</v>
      </c>
      <c r="D126">
        <f t="shared" si="35"/>
        <v>-1797.8993148803711</v>
      </c>
      <c r="E126">
        <f t="shared" si="36"/>
        <v>42239329471.868904</v>
      </c>
      <c r="F126">
        <f t="shared" si="37"/>
        <v>243287845.56586742</v>
      </c>
      <c r="G126">
        <f t="shared" si="32"/>
        <v>-1512.5574550628662</v>
      </c>
      <c r="H126">
        <f t="shared" si="39"/>
        <v>2.2862353026866913</v>
      </c>
    </row>
    <row r="127" spans="1:8" x14ac:dyDescent="0.25">
      <c r="A127">
        <v>90</v>
      </c>
      <c r="B127">
        <f t="shared" si="33"/>
        <v>243287845.56586742</v>
      </c>
      <c r="C127">
        <f t="shared" si="34"/>
        <v>297000000</v>
      </c>
      <c r="D127">
        <f t="shared" si="35"/>
        <v>-1512.5574550628662</v>
      </c>
      <c r="E127">
        <f t="shared" si="36"/>
        <v>42239329471.868904</v>
      </c>
      <c r="F127">
        <f t="shared" si="37"/>
        <v>243287847.48925772</v>
      </c>
      <c r="G127">
        <f t="shared" si="32"/>
        <v>-1272.5017681121826</v>
      </c>
      <c r="H127">
        <f t="shared" si="39"/>
        <v>1.9233902990818024</v>
      </c>
    </row>
    <row r="128" spans="1:8" x14ac:dyDescent="0.25">
      <c r="A128">
        <v>91</v>
      </c>
      <c r="B128">
        <f t="shared" si="33"/>
        <v>243287847.48925772</v>
      </c>
      <c r="C128">
        <f t="shared" si="34"/>
        <v>297000000</v>
      </c>
      <c r="D128">
        <f t="shared" si="35"/>
        <v>-1272.5017681121826</v>
      </c>
      <c r="E128">
        <f t="shared" si="36"/>
        <v>42239329471.868904</v>
      </c>
      <c r="F128">
        <f t="shared" si="37"/>
        <v>243287849.10738963</v>
      </c>
      <c r="G128">
        <f t="shared" si="32"/>
        <v>-1070.5449504852295</v>
      </c>
      <c r="H128">
        <f t="shared" si="39"/>
        <v>1.6181319057941437</v>
      </c>
    </row>
    <row r="129" spans="1:8" x14ac:dyDescent="0.25">
      <c r="A129">
        <v>92</v>
      </c>
      <c r="B129">
        <f t="shared" si="33"/>
        <v>243287849.10738963</v>
      </c>
      <c r="C129">
        <f t="shared" si="34"/>
        <v>297000000</v>
      </c>
      <c r="D129">
        <f t="shared" si="35"/>
        <v>-1070.5449504852295</v>
      </c>
      <c r="E129">
        <f t="shared" si="36"/>
        <v>42239329471.868904</v>
      </c>
      <c r="F129">
        <f t="shared" si="37"/>
        <v>243287850.46871024</v>
      </c>
      <c r="G129">
        <f t="shared" si="32"/>
        <v>-900.64039039611816</v>
      </c>
      <c r="H129">
        <f t="shared" si="39"/>
        <v>1.3613206148147583</v>
      </c>
    </row>
    <row r="130" spans="1:8" x14ac:dyDescent="0.25">
      <c r="A130">
        <v>93</v>
      </c>
      <c r="B130">
        <f t="shared" si="33"/>
        <v>243287850.46871024</v>
      </c>
      <c r="C130">
        <f t="shared" si="34"/>
        <v>297000000</v>
      </c>
      <c r="D130">
        <f t="shared" si="35"/>
        <v>-900.64039039611816</v>
      </c>
      <c r="E130">
        <f t="shared" si="36"/>
        <v>42239329471.868904</v>
      </c>
      <c r="F130">
        <f t="shared" si="37"/>
        <v>243287851.61397773</v>
      </c>
      <c r="G130">
        <f t="shared" si="32"/>
        <v>-757.70112037658691</v>
      </c>
      <c r="H130">
        <f t="shared" si="39"/>
        <v>1.1452674865722656</v>
      </c>
    </row>
    <row r="131" spans="1:8" x14ac:dyDescent="0.25">
      <c r="A131">
        <v>94</v>
      </c>
      <c r="B131">
        <f t="shared" ref="B131:B136" si="40">IF(G130&lt;0,F130,B130)</f>
        <v>243287851.61397773</v>
      </c>
      <c r="C131">
        <f t="shared" ref="C131:C136" si="41">IF(G130&gt;0,F130,C130)</f>
        <v>297000000</v>
      </c>
      <c r="D131">
        <f t="shared" ref="D131:D136" si="42">(($K$4 + B131 * $K$5) / SQRT(1-(B131)^2/($K$3)^2)) - $K$6</f>
        <v>-757.70112037658691</v>
      </c>
      <c r="E131">
        <f t="shared" ref="E131:E136" si="43">($K$4+C131*$K$5)/SQRT(1-C131^2/$K$3^2)-$K$6</f>
        <v>42239329471.868904</v>
      </c>
      <c r="F131">
        <f t="shared" ref="F131:F136" si="44">B131-(C131-B131)*D131/(E131-D131)</f>
        <v>243287852.57748154</v>
      </c>
      <c r="G131">
        <f t="shared" si="32"/>
        <v>-637.44752502441406</v>
      </c>
      <c r="H131">
        <f t="shared" si="39"/>
        <v>0.96350380778312683</v>
      </c>
    </row>
    <row r="132" spans="1:8" x14ac:dyDescent="0.25">
      <c r="A132">
        <v>95</v>
      </c>
      <c r="B132">
        <f t="shared" si="40"/>
        <v>243287852.57748154</v>
      </c>
      <c r="C132">
        <f t="shared" si="41"/>
        <v>297000000</v>
      </c>
      <c r="D132">
        <f t="shared" si="42"/>
        <v>-637.44752502441406</v>
      </c>
      <c r="E132">
        <f t="shared" si="43"/>
        <v>42239329471.868904</v>
      </c>
      <c r="F132">
        <f t="shared" si="44"/>
        <v>243287853.38806909</v>
      </c>
      <c r="G132">
        <f t="shared" si="32"/>
        <v>-536.27919578552246</v>
      </c>
      <c r="H132">
        <f t="shared" ref="H132:H136" si="45">ABS(F132-F131)</f>
        <v>0.8105875551700592</v>
      </c>
    </row>
    <row r="133" spans="1:8" x14ac:dyDescent="0.25">
      <c r="A133">
        <v>96</v>
      </c>
      <c r="B133">
        <f t="shared" si="40"/>
        <v>243287853.38806909</v>
      </c>
      <c r="C133">
        <f t="shared" si="41"/>
        <v>297000000</v>
      </c>
      <c r="D133">
        <f t="shared" si="42"/>
        <v>-536.27919578552246</v>
      </c>
      <c r="E133">
        <f t="shared" si="43"/>
        <v>42239329471.868904</v>
      </c>
      <c r="F133">
        <f t="shared" si="44"/>
        <v>243287854.07000953</v>
      </c>
      <c r="G133">
        <f t="shared" si="32"/>
        <v>-451.16713523864746</v>
      </c>
      <c r="H133">
        <f t="shared" si="45"/>
        <v>0.68194043636322021</v>
      </c>
    </row>
    <row r="134" spans="1:8" x14ac:dyDescent="0.25">
      <c r="A134">
        <v>97</v>
      </c>
      <c r="B134">
        <f t="shared" si="40"/>
        <v>243287854.07000953</v>
      </c>
      <c r="C134">
        <f t="shared" si="41"/>
        <v>297000000</v>
      </c>
      <c r="D134">
        <f t="shared" si="42"/>
        <v>-451.16713523864746</v>
      </c>
      <c r="E134">
        <f t="shared" si="43"/>
        <v>42239329471.868904</v>
      </c>
      <c r="F134">
        <f t="shared" si="44"/>
        <v>243287854.64372021</v>
      </c>
      <c r="G134">
        <f t="shared" si="32"/>
        <v>-379.56308364868164</v>
      </c>
      <c r="H134">
        <f t="shared" si="45"/>
        <v>0.57371068000793457</v>
      </c>
    </row>
    <row r="135" spans="1:8" x14ac:dyDescent="0.25">
      <c r="A135">
        <v>98</v>
      </c>
      <c r="B135">
        <f t="shared" si="40"/>
        <v>243287854.64372021</v>
      </c>
      <c r="C135">
        <f t="shared" si="41"/>
        <v>297000000</v>
      </c>
      <c r="D135">
        <f t="shared" si="42"/>
        <v>-379.56308364868164</v>
      </c>
      <c r="E135">
        <f t="shared" si="43"/>
        <v>42239329471.868904</v>
      </c>
      <c r="F135">
        <f t="shared" si="44"/>
        <v>243287855.12637815</v>
      </c>
      <c r="G135">
        <f t="shared" si="32"/>
        <v>-319.32320404052734</v>
      </c>
      <c r="H135">
        <f t="shared" si="45"/>
        <v>0.48265793919563293</v>
      </c>
    </row>
    <row r="136" spans="1:8" x14ac:dyDescent="0.25">
      <c r="A136">
        <v>99</v>
      </c>
      <c r="B136">
        <f t="shared" si="40"/>
        <v>243287855.12637815</v>
      </c>
      <c r="C136">
        <f t="shared" si="41"/>
        <v>297000000</v>
      </c>
      <c r="D136">
        <f t="shared" si="42"/>
        <v>-319.32320404052734</v>
      </c>
      <c r="E136">
        <f t="shared" si="43"/>
        <v>42239329471.868904</v>
      </c>
      <c r="F136">
        <f t="shared" si="44"/>
        <v>243287855.53243417</v>
      </c>
      <c r="G136">
        <f t="shared" si="32"/>
        <v>-268.64389991760254</v>
      </c>
      <c r="H136">
        <f t="shared" si="45"/>
        <v>0.40605601668357849</v>
      </c>
    </row>
    <row r="141" spans="1:8" x14ac:dyDescent="0.25">
      <c r="A141" s="1" t="s">
        <v>16</v>
      </c>
    </row>
    <row r="142" spans="1:8" ht="18" x14ac:dyDescent="0.35">
      <c r="A142" t="s">
        <v>1</v>
      </c>
      <c r="B142" s="2" t="s">
        <v>18</v>
      </c>
      <c r="C142" s="2" t="s">
        <v>19</v>
      </c>
      <c r="D142" s="3" t="s">
        <v>17</v>
      </c>
    </row>
    <row r="143" spans="1:8" x14ac:dyDescent="0.25">
      <c r="A143">
        <v>0</v>
      </c>
      <c r="B143">
        <v>223500000</v>
      </c>
      <c r="C143">
        <f>B143-(($K$4+B143*$K$5)/SQRT(1-B143^2/$K$3^2)-$K$6)/(($K$4*B143+$K$5*$K$3^2)/((1-B143^2/$K$3^2)^(3/2)*$K$3^2))</f>
        <v>247469945.6317524</v>
      </c>
      <c r="D143">
        <f>ABS(C143-B143)</f>
        <v>23969945.631752402</v>
      </c>
    </row>
    <row r="144" spans="1:8" x14ac:dyDescent="0.25">
      <c r="A144">
        <v>1</v>
      </c>
      <c r="B144">
        <f>C143</f>
        <v>247469945.6317524</v>
      </c>
      <c r="C144">
        <f t="shared" ref="C144:C147" si="46">B144-(($K$4+B144*$K$5)/SQRT(1-B144^2/$K$3^2)-$K$6)/(($K$4*B144+$K$5*$K$3^2)/((1-B144^2/$K$3^2)^(3/2)*$K$3^2))</f>
        <v>243499754.05478975</v>
      </c>
      <c r="D144">
        <f t="shared" ref="D144:D147" si="47">ABS(C144-B144)</f>
        <v>3970191.5769626498</v>
      </c>
    </row>
    <row r="145" spans="1:12" x14ac:dyDescent="0.25">
      <c r="A145">
        <v>2</v>
      </c>
      <c r="B145">
        <f t="shared" ref="B145:B147" si="48">C144</f>
        <v>243499754.05478975</v>
      </c>
      <c r="C145">
        <f t="shared" si="46"/>
        <v>243288390.09615329</v>
      </c>
      <c r="D145">
        <f t="shared" si="47"/>
        <v>211363.95863646269</v>
      </c>
    </row>
    <row r="146" spans="1:12" x14ac:dyDescent="0.25">
      <c r="A146">
        <v>3</v>
      </c>
      <c r="B146">
        <f t="shared" si="48"/>
        <v>243288390.09615329</v>
      </c>
      <c r="C146">
        <f t="shared" si="46"/>
        <v>243287857.68823773</v>
      </c>
      <c r="D146">
        <f t="shared" si="47"/>
        <v>532.40791556239128</v>
      </c>
    </row>
    <row r="147" spans="1:12" x14ac:dyDescent="0.25">
      <c r="A147">
        <v>4</v>
      </c>
      <c r="B147">
        <f t="shared" si="48"/>
        <v>243287857.68823773</v>
      </c>
      <c r="C147">
        <f t="shared" si="46"/>
        <v>243287857.68488035</v>
      </c>
      <c r="D147">
        <f t="shared" si="47"/>
        <v>3.3573806285858154E-3</v>
      </c>
    </row>
    <row r="151" spans="1:12" x14ac:dyDescent="0.25">
      <c r="A151" s="1" t="s">
        <v>20</v>
      </c>
    </row>
    <row r="152" spans="1:12" ht="18" x14ac:dyDescent="0.35">
      <c r="A152" t="s">
        <v>1</v>
      </c>
      <c r="B152" s="2" t="s">
        <v>21</v>
      </c>
      <c r="C152" s="2" t="s">
        <v>18</v>
      </c>
      <c r="D152" s="3" t="s">
        <v>22</v>
      </c>
      <c r="E152" s="3" t="s">
        <v>23</v>
      </c>
      <c r="F152" s="2" t="s">
        <v>19</v>
      </c>
      <c r="G152" s="3" t="s">
        <v>17</v>
      </c>
      <c r="J152" t="s">
        <v>24</v>
      </c>
      <c r="K152" t="s">
        <v>0</v>
      </c>
      <c r="L152" t="s">
        <v>25</v>
      </c>
    </row>
    <row r="153" spans="1:12" x14ac:dyDescent="0.25">
      <c r="A153">
        <v>0</v>
      </c>
      <c r="B153">
        <f>F6</f>
        <v>251062500</v>
      </c>
      <c r="C153">
        <f>F7</f>
        <v>246468750</v>
      </c>
      <c r="D153">
        <f>($K$4+B153*$K$5)/SQRT(1-B153^2/$K$3^2)-$K$6</f>
        <v>1071160222.4061184</v>
      </c>
      <c r="E153">
        <f>($K$4+C153*$K$5)/SQRT(1-C153^2/$K$3^2)-$K$6</f>
        <v>412686768.51501846</v>
      </c>
      <c r="F153">
        <f>C153-E153*(C153-B153)/(E153-D153)</f>
        <v>243589697.19739544</v>
      </c>
    </row>
    <row r="154" spans="1:12" x14ac:dyDescent="0.25">
      <c r="A154">
        <v>1</v>
      </c>
      <c r="B154">
        <f>C153</f>
        <v>246468750</v>
      </c>
      <c r="C154">
        <f>F153</f>
        <v>243589697.19739544</v>
      </c>
      <c r="D154">
        <f t="shared" ref="D154:D157" si="49">($K$4+B154*$K$5)/SQRT(1-B154^2/$K$3^2)-$K$6</f>
        <v>412686768.51501846</v>
      </c>
      <c r="E154">
        <f t="shared" ref="E154:E157" si="50">($K$4+C154*$K$5)/SQRT(1-C154^2/$K$3^2)-$K$6</f>
        <v>37807456.116371155</v>
      </c>
      <c r="F154">
        <f t="shared" ref="F154:F157" si="51">C154-E154*(C154-B154)/(E154-D154)</f>
        <v>243299337.98340011</v>
      </c>
      <c r="G154">
        <f>ABS(F153-F154)</f>
        <v>290359.21399533749</v>
      </c>
    </row>
    <row r="155" spans="1:12" x14ac:dyDescent="0.25">
      <c r="A155">
        <v>2</v>
      </c>
      <c r="B155">
        <f t="shared" ref="B155:B157" si="52">C154</f>
        <v>243589697.19739544</v>
      </c>
      <c r="C155">
        <f t="shared" ref="C155:C157" si="53">F154</f>
        <v>243299337.98340011</v>
      </c>
      <c r="D155">
        <f t="shared" si="49"/>
        <v>37807456.116371155</v>
      </c>
      <c r="E155">
        <f t="shared" si="50"/>
        <v>1433035.4531955719</v>
      </c>
      <c r="F155">
        <f t="shared" si="51"/>
        <v>243287898.76209483</v>
      </c>
      <c r="G155">
        <f t="shared" ref="G155:G157" si="54">ABS(F154-F155)</f>
        <v>11439.221305280924</v>
      </c>
    </row>
    <row r="156" spans="1:12" x14ac:dyDescent="0.25">
      <c r="A156">
        <v>3</v>
      </c>
      <c r="B156">
        <f t="shared" si="52"/>
        <v>243299337.98340011</v>
      </c>
      <c r="C156">
        <f t="shared" si="53"/>
        <v>243287898.76209483</v>
      </c>
      <c r="D156">
        <f t="shared" si="49"/>
        <v>1433035.4531955719</v>
      </c>
      <c r="E156">
        <f t="shared" si="50"/>
        <v>5126.7942905426025</v>
      </c>
      <c r="F156">
        <f t="shared" si="51"/>
        <v>243287857.69046596</v>
      </c>
      <c r="G156">
        <f t="shared" si="54"/>
        <v>41.071628868579865</v>
      </c>
    </row>
    <row r="157" spans="1:12" x14ac:dyDescent="0.25">
      <c r="A157">
        <v>4</v>
      </c>
      <c r="B157">
        <f t="shared" si="52"/>
        <v>243287898.76209483</v>
      </c>
      <c r="C157">
        <f t="shared" si="53"/>
        <v>243287857.69046596</v>
      </c>
      <c r="D157">
        <f t="shared" si="49"/>
        <v>5126.7942905426025</v>
      </c>
      <c r="E157">
        <f t="shared" si="50"/>
        <v>0.69713401794433594</v>
      </c>
      <c r="F157">
        <f t="shared" si="51"/>
        <v>243287857.68488035</v>
      </c>
      <c r="G157">
        <f t="shared" si="54"/>
        <v>5.5856108665466309E-3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more.ab</dc:creator>
  <cp:lastModifiedBy>more.ab</cp:lastModifiedBy>
  <dcterms:created xsi:type="dcterms:W3CDTF">2020-11-07T05:38:33Z</dcterms:created>
  <dcterms:modified xsi:type="dcterms:W3CDTF">2020-11-08T05:32:23Z</dcterms:modified>
</cp:coreProperties>
</file>