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roMatix\Dropbox\TAREAS\secretaria\est_monit_rio_jachal\Software Datalogger\docs\Envio_datos\"/>
    </mc:Choice>
  </mc:AlternateContent>
  <xr:revisionPtr revIDLastSave="0" documentId="13_ncr:1_{5B74355C-8422-4200-9C6B-326E943757FB}" xr6:coauthVersionLast="47" xr6:coauthVersionMax="47" xr10:uidLastSave="{00000000-0000-0000-0000-000000000000}"/>
  <bookViews>
    <workbookView xWindow="-120" yWindow="-120" windowWidth="20730" windowHeight="11160" activeTab="5" xr2:uid="{491356B7-5324-4ED6-B0E1-267A4EDEE2E7}"/>
  </bookViews>
  <sheets>
    <sheet name="Info" sheetId="4" r:id="rId1"/>
    <sheet name="ReportID 03" sheetId="3" r:id="rId2"/>
    <sheet name="ReportID 04" sheetId="1" r:id="rId3"/>
    <sheet name="Parser ID04" sheetId="6" r:id="rId4"/>
    <sheet name="ReportID 05" sheetId="7" r:id="rId5"/>
    <sheet name="Parser ID05" sheetId="8" r:id="rId6"/>
    <sheet name="Alerta apertura" sheetId="5" r:id="rId7"/>
    <sheet name="Estado OBS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8" l="1"/>
  <c r="E30" i="8" s="1"/>
  <c r="B30" i="8"/>
  <c r="B7" i="8"/>
  <c r="B8" i="8" s="1"/>
  <c r="B6" i="8"/>
  <c r="D6" i="8" s="1"/>
  <c r="E6" i="8" s="1"/>
  <c r="G6" i="8" s="1"/>
  <c r="D5" i="8"/>
  <c r="E5" i="8" s="1"/>
  <c r="B2" i="8"/>
  <c r="B7" i="6"/>
  <c r="B8" i="6" s="1"/>
  <c r="B6" i="6"/>
  <c r="D6" i="6" s="1"/>
  <c r="E6" i="6" s="1"/>
  <c r="G6" i="6" s="1"/>
  <c r="D5" i="6"/>
  <c r="E5" i="6" s="1"/>
  <c r="B2" i="6"/>
  <c r="D8" i="8" l="1"/>
  <c r="E8" i="8" s="1"/>
  <c r="G8" i="8" s="1"/>
  <c r="B9" i="8"/>
  <c r="D7" i="8"/>
  <c r="E7" i="8" s="1"/>
  <c r="G7" i="8" s="1"/>
  <c r="I7" i="8" s="1"/>
  <c r="D8" i="6"/>
  <c r="E8" i="6" s="1"/>
  <c r="G8" i="6" s="1"/>
  <c r="B9" i="6"/>
  <c r="D7" i="6"/>
  <c r="E7" i="6" s="1"/>
  <c r="G7" i="6" s="1"/>
  <c r="I7" i="6" s="1"/>
  <c r="D9" i="8" l="1"/>
  <c r="E9" i="8" s="1"/>
  <c r="G9" i="8" s="1"/>
  <c r="B10" i="8"/>
  <c r="B10" i="6"/>
  <c r="D9" i="6"/>
  <c r="E9" i="6" s="1"/>
  <c r="G9" i="6" s="1"/>
  <c r="D10" i="8" l="1"/>
  <c r="E10" i="8" s="1"/>
  <c r="G10" i="8" s="1"/>
  <c r="B11" i="8"/>
  <c r="D10" i="6"/>
  <c r="E10" i="6" s="1"/>
  <c r="G10" i="6" s="1"/>
  <c r="B11" i="6"/>
  <c r="B12" i="8" l="1"/>
  <c r="D11" i="8"/>
  <c r="E11" i="8" s="1"/>
  <c r="G11" i="8" s="1"/>
  <c r="B12" i="6"/>
  <c r="D11" i="6"/>
  <c r="E11" i="6" s="1"/>
  <c r="G11" i="6" s="1"/>
  <c r="D12" i="8" l="1"/>
  <c r="E12" i="8" s="1"/>
  <c r="G12" i="8" s="1"/>
  <c r="B13" i="8"/>
  <c r="D12" i="6"/>
  <c r="E12" i="6" s="1"/>
  <c r="G12" i="6" s="1"/>
  <c r="B13" i="6"/>
  <c r="B14" i="8" l="1"/>
  <c r="D13" i="8"/>
  <c r="E13" i="8" s="1"/>
  <c r="G13" i="8" s="1"/>
  <c r="B14" i="6"/>
  <c r="D13" i="6"/>
  <c r="E13" i="6" s="1"/>
  <c r="G13" i="6" s="1"/>
  <c r="D14" i="8" l="1"/>
  <c r="E14" i="8" s="1"/>
  <c r="G14" i="8" s="1"/>
  <c r="B15" i="8"/>
  <c r="D14" i="6"/>
  <c r="E14" i="6" s="1"/>
  <c r="G14" i="6" s="1"/>
  <c r="B15" i="6"/>
  <c r="B16" i="8" l="1"/>
  <c r="D15" i="8"/>
  <c r="E15" i="8" s="1"/>
  <c r="G15" i="8" s="1"/>
  <c r="B16" i="6"/>
  <c r="D15" i="6"/>
  <c r="E15" i="6" s="1"/>
  <c r="G15" i="6" s="1"/>
  <c r="D16" i="8" l="1"/>
  <c r="E16" i="8" s="1"/>
  <c r="G16" i="8" s="1"/>
  <c r="B17" i="8"/>
  <c r="D16" i="6"/>
  <c r="E16" i="6" s="1"/>
  <c r="G16" i="6" s="1"/>
  <c r="B17" i="6"/>
  <c r="D17" i="8" l="1"/>
  <c r="E17" i="8" s="1"/>
  <c r="G17" i="8" s="1"/>
  <c r="B18" i="8"/>
  <c r="B18" i="6"/>
  <c r="D17" i="6"/>
  <c r="E17" i="6" s="1"/>
  <c r="G17" i="6" s="1"/>
  <c r="D18" i="8" l="1"/>
  <c r="E18" i="8" s="1"/>
  <c r="G18" i="8" s="1"/>
  <c r="B19" i="8"/>
  <c r="D18" i="6"/>
  <c r="E18" i="6" s="1"/>
  <c r="G18" i="6" s="1"/>
  <c r="B19" i="6"/>
  <c r="B20" i="8" l="1"/>
  <c r="D19" i="8"/>
  <c r="E19" i="8" s="1"/>
  <c r="G19" i="8" s="1"/>
  <c r="B20" i="6"/>
  <c r="D19" i="6"/>
  <c r="E19" i="6" s="1"/>
  <c r="G19" i="6" s="1"/>
  <c r="D20" i="8" l="1"/>
  <c r="E20" i="8" s="1"/>
  <c r="G20" i="8" s="1"/>
  <c r="B21" i="8"/>
  <c r="D20" i="6"/>
  <c r="E20" i="6" s="1"/>
  <c r="G20" i="6" s="1"/>
  <c r="B21" i="6"/>
  <c r="B22" i="8" l="1"/>
  <c r="D21" i="8"/>
  <c r="E21" i="8" s="1"/>
  <c r="G21" i="8" s="1"/>
  <c r="B22" i="6"/>
  <c r="D21" i="6"/>
  <c r="E21" i="6" s="1"/>
  <c r="G21" i="6" s="1"/>
  <c r="D22" i="8" l="1"/>
  <c r="E22" i="8" s="1"/>
  <c r="G22" i="8" s="1"/>
  <c r="B23" i="8"/>
  <c r="D22" i="6"/>
  <c r="E22" i="6" s="1"/>
  <c r="G22" i="6" s="1"/>
  <c r="B23" i="6"/>
  <c r="B24" i="8" l="1"/>
  <c r="D23" i="8"/>
  <c r="E23" i="8" s="1"/>
  <c r="G23" i="8" s="1"/>
  <c r="B24" i="6"/>
  <c r="D23" i="6"/>
  <c r="E23" i="6" s="1"/>
  <c r="G23" i="6" s="1"/>
  <c r="D24" i="8" l="1"/>
  <c r="E24" i="8" s="1"/>
  <c r="G24" i="8" s="1"/>
  <c r="B25" i="8"/>
  <c r="D24" i="6"/>
  <c r="E24" i="6" s="1"/>
  <c r="G24" i="6" s="1"/>
  <c r="B25" i="6"/>
  <c r="B26" i="8" l="1"/>
  <c r="D25" i="8"/>
  <c r="E25" i="8" s="1"/>
  <c r="G25" i="8" s="1"/>
  <c r="B26" i="6"/>
  <c r="D25" i="6"/>
  <c r="E25" i="6" s="1"/>
  <c r="G25" i="6" s="1"/>
  <c r="D26" i="8" l="1"/>
  <c r="E26" i="8" s="1"/>
  <c r="G26" i="8" s="1"/>
  <c r="B27" i="8"/>
  <c r="D26" i="6"/>
  <c r="E26" i="6" s="1"/>
  <c r="G26" i="6" s="1"/>
  <c r="B27" i="6"/>
  <c r="B28" i="8" l="1"/>
  <c r="D28" i="8" s="1"/>
  <c r="G29" i="8" s="1"/>
  <c r="G28" i="8" s="1"/>
  <c r="D27" i="8"/>
  <c r="B28" i="6"/>
  <c r="D28" i="6" s="1"/>
  <c r="G29" i="6" s="1"/>
  <c r="G28" i="6" s="1"/>
  <c r="D27" i="6"/>
  <c r="E27" i="6" s="1"/>
  <c r="G27" i="6" s="1"/>
  <c r="E27" i="8" l="1"/>
  <c r="G27" i="8" s="1"/>
  <c r="G30" i="8"/>
  <c r="D12" i="4"/>
  <c r="D11" i="4"/>
  <c r="D10" i="4"/>
</calcChain>
</file>

<file path=xl/sharedStrings.xml><?xml version="1.0" encoding="utf-8"?>
<sst xmlns="http://schemas.openxmlformats.org/spreadsheetml/2006/main" count="565" uniqueCount="110">
  <si>
    <t>byte</t>
  </si>
  <si>
    <t>Nombre</t>
  </si>
  <si>
    <t>var_type</t>
  </si>
  <si>
    <t>Report ID</t>
  </si>
  <si>
    <t>uint8</t>
  </si>
  <si>
    <t>Report 04</t>
  </si>
  <si>
    <t>Bateria</t>
  </si>
  <si>
    <t>v</t>
  </si>
  <si>
    <t>Unidad</t>
  </si>
  <si>
    <t>Timestamp</t>
  </si>
  <si>
    <t>uint32</t>
  </si>
  <si>
    <t>segundos</t>
  </si>
  <si>
    <t>El uso horario ya ha sido compenzado</t>
  </si>
  <si>
    <t>Segundos desde 1970-1-1T00:00:00</t>
  </si>
  <si>
    <t>Oxigeno disuelto</t>
  </si>
  <si>
    <t>Conductividad</t>
  </si>
  <si>
    <t>Temperatura</t>
  </si>
  <si>
    <t>PH</t>
  </si>
  <si>
    <t>Turbidez</t>
  </si>
  <si>
    <t>Hora de la muestra</t>
  </si>
  <si>
    <t>uint16</t>
  </si>
  <si>
    <t>ppm</t>
  </si>
  <si>
    <t>mS/cm</t>
  </si>
  <si>
    <t>°C</t>
  </si>
  <si>
    <t>Ph</t>
  </si>
  <si>
    <t>FBU</t>
  </si>
  <si>
    <t>Hora de transmision</t>
  </si>
  <si>
    <t>Hora de transmision - 2 horas</t>
  </si>
  <si>
    <t>Hora de transmision - 4 horas</t>
  </si>
  <si>
    <t>Hora de transmision - 6 horas</t>
  </si>
  <si>
    <t>Valor minimo de tension de alimentacion desde el ultimo envio</t>
  </si>
  <si>
    <t>ReportID</t>
  </si>
  <si>
    <t>Estado OBS</t>
  </si>
  <si>
    <t>ver Estado OBS</t>
  </si>
  <si>
    <t>Bit</t>
  </si>
  <si>
    <t>0 (mas significativo)</t>
  </si>
  <si>
    <t>Significado</t>
  </si>
  <si>
    <t>Falla critica</t>
  </si>
  <si>
    <t>= 1 cuando hay una falla critica en el sensor y necesita mantenimiento urgente</t>
  </si>
  <si>
    <t>Corriente motor</t>
  </si>
  <si>
    <t>Corriente maxima [mA] usada por el motor desde la ultima transmision (ver en manual "8.7 Operation in High Sediment Loads and Sandy Sediments")</t>
  </si>
  <si>
    <t>= 03 | Indica que algoritmo decodificador debe usarse</t>
  </si>
  <si>
    <t>= 04 | Indica que algoritmo decodificador debe usarse</t>
  </si>
  <si>
    <t>Esta trama se envia cuando el se activa el sensor magnetico de la puerta</t>
  </si>
  <si>
    <t>Valor</t>
  </si>
  <si>
    <t>0x41</t>
  </si>
  <si>
    <t>Alerta apertura</t>
  </si>
  <si>
    <t>Para decodificar</t>
  </si>
  <si>
    <t>Informacion sobre las tramas</t>
  </si>
  <si>
    <t>valor recibido</t>
  </si>
  <si>
    <t>valor decodificado</t>
  </si>
  <si>
    <t>Tamaño [bytes]</t>
  </si>
  <si>
    <t>Comentario</t>
  </si>
  <si>
    <t>/10</t>
  </si>
  <si>
    <t>Ejemplo decodificacion</t>
  </si>
  <si>
    <t>/1000</t>
  </si>
  <si>
    <t>(x /10)+10</t>
  </si>
  <si>
    <t>Aca se muestran muestra la informacion sobre el formato de las tramas enviadas por la estacion.</t>
  </si>
  <si>
    <t>El backend debe estar preparado para recibir los distintos tipos de tramas ya que es posible que distintas versiones del firmware esten desplegadas en distintas estaciones al mismo tiempo.</t>
  </si>
  <si>
    <t>La columna "Para decodificar" contiene la operación que debe realizarse para convertir el dato recibido al valor real en las unidades correspondientes.</t>
  </si>
  <si>
    <r>
      <t>La variable</t>
    </r>
    <r>
      <rPr>
        <b/>
        <sz val="11"/>
        <color theme="1"/>
        <rFont val="Calibri"/>
        <family val="2"/>
        <scheme val="minor"/>
      </rPr>
      <t xml:space="preserve"> Estado OBS </t>
    </r>
    <r>
      <rPr>
        <sz val="11"/>
        <color theme="1"/>
        <rFont val="Calibri"/>
        <family val="2"/>
        <scheme val="minor"/>
      </rPr>
      <t>contiene informacion sobre el estado del sensor de turbidez. Esta debe usarse para detectar fallas en el mecanismo de limpieza.</t>
    </r>
  </si>
  <si>
    <t>15 (menos significativo)</t>
  </si>
  <si>
    <t>Payload</t>
  </si>
  <si>
    <t>&lt;- Insertar payload a decodificar</t>
  </si>
  <si>
    <t>largo</t>
  </si>
  <si>
    <t>Posicion</t>
  </si>
  <si>
    <t>largo [bytes]</t>
  </si>
  <si>
    <t>Hex</t>
  </si>
  <si>
    <t>Valor decodificado</t>
  </si>
  <si>
    <t>-</t>
  </si>
  <si>
    <t>Bateria [ultima]</t>
  </si>
  <si>
    <t>V</t>
  </si>
  <si>
    <t>Timestamp [ultima]</t>
  </si>
  <si>
    <t>Seg</t>
  </si>
  <si>
    <t>UTC</t>
  </si>
  <si>
    <t>Oxigeno disuelto  [ultima]</t>
  </si>
  <si>
    <t>Conductividad  [ultima]</t>
  </si>
  <si>
    <t>Temperatura  [ultima]</t>
  </si>
  <si>
    <t>C°</t>
  </si>
  <si>
    <t>PH  [ultima]</t>
  </si>
  <si>
    <t>Turbidez [ultima]</t>
  </si>
  <si>
    <t>Oxigeno disuelto [ultima-1]</t>
  </si>
  <si>
    <t>Conductividad [ultima -1]</t>
  </si>
  <si>
    <t>Temperatura [ultima-1]</t>
  </si>
  <si>
    <t>PH [ultima-1]</t>
  </si>
  <si>
    <t>Turbidez [ultima-1]</t>
  </si>
  <si>
    <t>Oxigeno disuelto [ultima-2]</t>
  </si>
  <si>
    <t>Conductividad [ultima -2]</t>
  </si>
  <si>
    <t>Temperatura [ultima-2]</t>
  </si>
  <si>
    <t>PH [ultima-2]</t>
  </si>
  <si>
    <t>Turbidez [ultima-2]</t>
  </si>
  <si>
    <t>Oxigeno disuelto [ultima-3]</t>
  </si>
  <si>
    <t>Conductividad [ultima -3]</t>
  </si>
  <si>
    <t>Temperatura [ultima-3]</t>
  </si>
  <si>
    <t>PH [ultima-3]</t>
  </si>
  <si>
    <t>Turbidez [ultima-3]</t>
  </si>
  <si>
    <t>Estado de OBS501</t>
  </si>
  <si>
    <t>¿Se requiere mantenimiento?</t>
  </si>
  <si>
    <t>mA</t>
  </si>
  <si>
    <t>Corriente de motor</t>
  </si>
  <si>
    <t>Operación</t>
  </si>
  <si>
    <t>Dec</t>
  </si>
  <si>
    <t>041762393bb0004300000000005100080043000000000051000500430000000000510005004300000000005100050104</t>
  </si>
  <si>
    <t>Temperatura minima panel</t>
  </si>
  <si>
    <t>= 05 | Indica que algoritmo decodificador debe usarse</t>
  </si>
  <si>
    <t>Temperatura minima desde ultimo envio</t>
  </si>
  <si>
    <t>(x/10)-100</t>
  </si>
  <si>
    <t>bit 0</t>
  </si>
  <si>
    <t>bits 1 - 15</t>
  </si>
  <si>
    <t>051762393bb000430000000000510008004300000000005100050043000000000051000500430000000000510005010403D6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</si>
</sst>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</cellStyleXfs>
  <cellXfs count="95">
    <xf numFmtId="0" fontId="0" fillId="0" borderId="0" xfId="0"/>
    <xf numFmtId="0" fontId="1" fillId="7" borderId="3" xfId="6" applyBorder="1"/>
    <xf numFmtId="0" fontId="0" fillId="7" borderId="3" xfId="6" applyFont="1" applyBorder="1"/>
    <xf numFmtId="0" fontId="0" fillId="0" borderId="3" xfId="0" applyBorder="1"/>
    <xf numFmtId="0" fontId="0" fillId="0" borderId="0" xfId="0" applyAlignment="1">
      <alignment wrapText="1"/>
    </xf>
    <xf numFmtId="0" fontId="1" fillId="7" borderId="3" xfId="6" applyBorder="1" applyAlignment="1">
      <alignment wrapText="1"/>
    </xf>
    <xf numFmtId="0" fontId="0" fillId="7" borderId="3" xfId="6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quotePrefix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top" wrapText="1"/>
    </xf>
    <xf numFmtId="0" fontId="0" fillId="0" borderId="3" xfId="0" quotePrefix="1" applyBorder="1" applyAlignment="1">
      <alignment wrapText="1"/>
    </xf>
    <xf numFmtId="0" fontId="0" fillId="0" borderId="0" xfId="0" applyAlignment="1"/>
    <xf numFmtId="0" fontId="1" fillId="7" borderId="3" xfId="6" applyBorder="1" applyAlignment="1"/>
    <xf numFmtId="0" fontId="0" fillId="0" borderId="3" xfId="0" applyBorder="1" applyAlignment="1"/>
    <xf numFmtId="0" fontId="0" fillId="0" borderId="3" xfId="0" applyFill="1" applyBorder="1" applyAlignment="1"/>
    <xf numFmtId="0" fontId="1" fillId="5" borderId="3" xfId="4" applyBorder="1" applyAlignment="1"/>
    <xf numFmtId="0" fontId="0" fillId="0" borderId="3" xfId="0" applyBorder="1" applyAlignment="1">
      <alignment horizontal="center" vertical="center"/>
    </xf>
    <xf numFmtId="0" fontId="4" fillId="2" borderId="3" xfId="1" applyBorder="1"/>
    <xf numFmtId="0" fontId="1" fillId="4" borderId="9" xfId="3" applyBorder="1"/>
    <xf numFmtId="0" fontId="1" fillId="4" borderId="10" xfId="3" applyBorder="1"/>
    <xf numFmtId="0" fontId="0" fillId="0" borderId="10" xfId="0" applyBorder="1" applyAlignment="1">
      <alignment horizontal="right"/>
    </xf>
    <xf numFmtId="0" fontId="0" fillId="0" borderId="10" xfId="0" quotePrefix="1" applyBorder="1" applyAlignment="1">
      <alignment horizontal="right"/>
    </xf>
    <xf numFmtId="0" fontId="0" fillId="0" borderId="11" xfId="0" quotePrefix="1" applyBorder="1" applyAlignment="1">
      <alignment horizontal="right"/>
    </xf>
    <xf numFmtId="0" fontId="1" fillId="4" borderId="12" xfId="3" applyBorder="1"/>
    <xf numFmtId="0" fontId="1" fillId="4" borderId="3" xfId="3" applyBorder="1"/>
    <xf numFmtId="0" fontId="0" fillId="0" borderId="3" xfId="0" applyBorder="1" applyAlignment="1">
      <alignment horizontal="right"/>
    </xf>
    <xf numFmtId="0" fontId="0" fillId="0" borderId="13" xfId="0" applyBorder="1" applyAlignment="1">
      <alignment horizontal="right"/>
    </xf>
    <xf numFmtId="0" fontId="1" fillId="4" borderId="14" xfId="3" applyBorder="1"/>
    <xf numFmtId="0" fontId="1" fillId="4" borderId="15" xfId="3" applyBorder="1"/>
    <xf numFmtId="0" fontId="0" fillId="0" borderId="15" xfId="0" applyBorder="1" applyAlignment="1">
      <alignment horizontal="right"/>
    </xf>
    <xf numFmtId="22" fontId="0" fillId="0" borderId="8" xfId="0" applyNumberFormat="1" applyBorder="1" applyAlignment="1">
      <alignment horizontal="right"/>
    </xf>
    <xf numFmtId="0" fontId="1" fillId="3" borderId="16" xfId="2" applyBorder="1"/>
    <xf numFmtId="0" fontId="0" fillId="0" borderId="5" xfId="0" applyBorder="1" applyAlignment="1">
      <alignment horizontal="right"/>
    </xf>
    <xf numFmtId="0" fontId="0" fillId="0" borderId="17" xfId="0" applyBorder="1" applyAlignment="1">
      <alignment horizontal="right"/>
    </xf>
    <xf numFmtId="0" fontId="1" fillId="3" borderId="12" xfId="2" applyBorder="1"/>
    <xf numFmtId="0" fontId="1" fillId="3" borderId="14" xfId="2" applyBorder="1"/>
    <xf numFmtId="0" fontId="0" fillId="0" borderId="18" xfId="0" applyBorder="1" applyAlignment="1">
      <alignment horizontal="right"/>
    </xf>
    <xf numFmtId="0" fontId="0" fillId="0" borderId="11" xfId="0" applyBorder="1" applyAlignment="1">
      <alignment horizontal="right"/>
    </xf>
    <xf numFmtId="0" fontId="1" fillId="3" borderId="9" xfId="2" applyBorder="1"/>
    <xf numFmtId="0" fontId="0" fillId="0" borderId="2" xfId="0" applyBorder="1" applyAlignment="1">
      <alignment horizontal="right"/>
    </xf>
    <xf numFmtId="0" fontId="0" fillId="0" borderId="20" xfId="0" applyBorder="1" applyAlignment="1">
      <alignment horizontal="right"/>
    </xf>
    <xf numFmtId="0" fontId="1" fillId="3" borderId="10" xfId="2" applyBorder="1"/>
    <xf numFmtId="0" fontId="1" fillId="3" borderId="15" xfId="2" applyBorder="1"/>
    <xf numFmtId="0" fontId="0" fillId="0" borderId="15" xfId="0" applyBorder="1"/>
    <xf numFmtId="0" fontId="4" fillId="2" borderId="21" xfId="1" applyBorder="1"/>
    <xf numFmtId="0" fontId="4" fillId="2" borderId="22" xfId="1" applyBorder="1"/>
    <xf numFmtId="0" fontId="0" fillId="3" borderId="22" xfId="2" applyFont="1" applyBorder="1" applyAlignment="1"/>
    <xf numFmtId="0" fontId="0" fillId="3" borderId="23" xfId="2" applyFont="1" applyBorder="1" applyAlignment="1"/>
    <xf numFmtId="0" fontId="1" fillId="3" borderId="3" xfId="2" applyBorder="1"/>
    <xf numFmtId="0" fontId="1" fillId="3" borderId="19" xfId="2" applyBorder="1"/>
    <xf numFmtId="0" fontId="1" fillId="3" borderId="2" xfId="2" applyBorder="1"/>
    <xf numFmtId="0" fontId="1" fillId="3" borderId="5" xfId="2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1" fillId="7" borderId="3" xfId="6" applyBorder="1" applyAlignment="1">
      <alignment horizontal="left" vertical="center" wrapText="1"/>
    </xf>
    <xf numFmtId="0" fontId="0" fillId="0" borderId="3" xfId="0" quotePrefix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" fillId="4" borderId="15" xfId="3" applyFont="1" applyBorder="1"/>
    <xf numFmtId="0" fontId="1" fillId="3" borderId="21" xfId="2" applyBorder="1"/>
    <xf numFmtId="0" fontId="0" fillId="0" borderId="22" xfId="0" applyBorder="1"/>
    <xf numFmtId="0" fontId="1" fillId="3" borderId="22" xfId="2" applyBorder="1"/>
    <xf numFmtId="0" fontId="0" fillId="0" borderId="22" xfId="0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2" fillId="6" borderId="6" xfId="5" applyFont="1" applyBorder="1" applyAlignment="1">
      <alignment horizontal="left" wrapText="1"/>
    </xf>
    <xf numFmtId="0" fontId="2" fillId="6" borderId="7" xfId="5" applyFont="1" applyBorder="1" applyAlignment="1">
      <alignment horizontal="left" wrapText="1"/>
    </xf>
    <xf numFmtId="0" fontId="2" fillId="6" borderId="8" xfId="5" applyFont="1" applyBorder="1" applyAlignment="1">
      <alignment horizontal="left"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2" fillId="6" borderId="3" xfId="5" applyFont="1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2" applyFont="1" applyBorder="1" applyAlignment="1">
      <alignment horizontal="center"/>
    </xf>
    <xf numFmtId="0" fontId="0" fillId="3" borderId="0" xfId="2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4" fillId="6" borderId="3" xfId="5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7">
    <cellStyle name="20% - Énfasis1" xfId="2" builtinId="30"/>
    <cellStyle name="40% - Énfasis1" xfId="3" builtinId="31"/>
    <cellStyle name="40% - Énfasis4" xfId="4" builtinId="43"/>
    <cellStyle name="40% - Énfasis5" xfId="6" builtinId="47"/>
    <cellStyle name="Énfasis1" xfId="1" builtinId="29"/>
    <cellStyle name="Énfasis5" xfId="5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7F4E3-2386-40C7-9CE4-506940C6049F}">
  <dimension ref="A1:D12"/>
  <sheetViews>
    <sheetView workbookViewId="0">
      <selection activeCell="E7" sqref="E7"/>
    </sheetView>
  </sheetViews>
  <sheetFormatPr baseColWidth="10" defaultRowHeight="15" x14ac:dyDescent="0.25"/>
  <cols>
    <col min="1" max="4" width="20.5703125" style="15" customWidth="1"/>
    <col min="5" max="16384" width="11.42578125" style="15"/>
  </cols>
  <sheetData>
    <row r="1" spans="1:4" ht="21" x14ac:dyDescent="0.35">
      <c r="A1" s="78" t="s">
        <v>48</v>
      </c>
      <c r="B1" s="78"/>
      <c r="C1" s="78"/>
      <c r="D1" s="78"/>
    </row>
    <row r="2" spans="1:4" ht="36" customHeight="1" x14ac:dyDescent="0.25">
      <c r="A2" s="79" t="s">
        <v>57</v>
      </c>
      <c r="B2" s="79"/>
      <c r="C2" s="79"/>
      <c r="D2" s="79"/>
    </row>
    <row r="3" spans="1:4" ht="49.5" customHeight="1" x14ac:dyDescent="0.25">
      <c r="A3" s="79" t="s">
        <v>58</v>
      </c>
      <c r="B3" s="79"/>
      <c r="C3" s="79"/>
      <c r="D3" s="79"/>
    </row>
    <row r="4" spans="1:4" x14ac:dyDescent="0.25">
      <c r="A4" s="79"/>
      <c r="B4" s="79"/>
      <c r="C4" s="79"/>
      <c r="D4" s="79"/>
    </row>
    <row r="5" spans="1:4" ht="15.75" x14ac:dyDescent="0.25">
      <c r="A5" s="73" t="s">
        <v>47</v>
      </c>
      <c r="B5" s="73"/>
      <c r="C5" s="73"/>
      <c r="D5" s="73"/>
    </row>
    <row r="6" spans="1:4" ht="36" customHeight="1" x14ac:dyDescent="0.25">
      <c r="A6" s="74" t="s">
        <v>59</v>
      </c>
      <c r="B6" s="74"/>
      <c r="C6" s="74"/>
      <c r="D6" s="74"/>
    </row>
    <row r="7" spans="1:4" x14ac:dyDescent="0.25">
      <c r="A7" s="4"/>
    </row>
    <row r="8" spans="1:4" x14ac:dyDescent="0.25">
      <c r="A8" s="75" t="s">
        <v>54</v>
      </c>
      <c r="B8" s="76"/>
      <c r="C8" s="76"/>
      <c r="D8" s="77"/>
    </row>
    <row r="9" spans="1:4" x14ac:dyDescent="0.25">
      <c r="A9" s="16" t="s">
        <v>1</v>
      </c>
      <c r="B9" s="19" t="s">
        <v>49</v>
      </c>
      <c r="C9" s="16" t="s">
        <v>47</v>
      </c>
      <c r="D9" s="19" t="s">
        <v>50</v>
      </c>
    </row>
    <row r="10" spans="1:4" x14ac:dyDescent="0.25">
      <c r="A10" s="17" t="s">
        <v>14</v>
      </c>
      <c r="B10" s="17">
        <v>123</v>
      </c>
      <c r="C10" s="17" t="s">
        <v>53</v>
      </c>
      <c r="D10" s="17">
        <f>B10/10</f>
        <v>12.3</v>
      </c>
    </row>
    <row r="11" spans="1:4" x14ac:dyDescent="0.25">
      <c r="A11" s="18" t="s">
        <v>6</v>
      </c>
      <c r="B11" s="17">
        <v>37</v>
      </c>
      <c r="C11" s="17" t="s">
        <v>56</v>
      </c>
      <c r="D11" s="17">
        <f>(B11/10)+10</f>
        <v>13.7</v>
      </c>
    </row>
    <row r="12" spans="1:4" x14ac:dyDescent="0.25">
      <c r="A12" s="17" t="s">
        <v>18</v>
      </c>
      <c r="B12" s="17">
        <v>456</v>
      </c>
      <c r="C12" s="17"/>
      <c r="D12" s="17">
        <f>B12</f>
        <v>456</v>
      </c>
    </row>
  </sheetData>
  <mergeCells count="7">
    <mergeCell ref="A5:D5"/>
    <mergeCell ref="A6:D6"/>
    <mergeCell ref="A8:D8"/>
    <mergeCell ref="A1:D1"/>
    <mergeCell ref="A2:D2"/>
    <mergeCell ref="A3:D3"/>
    <mergeCell ref="A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AC58-F565-49B2-BA67-3D517D3A6CF0}">
  <dimension ref="A1:H52"/>
  <sheetViews>
    <sheetView workbookViewId="0">
      <pane xSplit="1" ySplit="2" topLeftCell="B39" activePane="bottomRight" state="frozen"/>
      <selection pane="topRight" activeCell="B1" sqref="B1"/>
      <selection pane="bottomLeft" activeCell="A4" sqref="A4"/>
      <selection pane="bottomRight" activeCell="F9" sqref="F9:F48"/>
    </sheetView>
  </sheetViews>
  <sheetFormatPr baseColWidth="10" defaultRowHeight="15" x14ac:dyDescent="0.25"/>
  <cols>
    <col min="1" max="1" width="5" style="4" bestFit="1" customWidth="1"/>
    <col min="2" max="2" width="16.28515625" style="4" bestFit="1" customWidth="1"/>
    <col min="3" max="3" width="27" style="4" bestFit="1" customWidth="1"/>
    <col min="4" max="4" width="8.7109375" style="4" bestFit="1" customWidth="1"/>
    <col min="5" max="5" width="14.42578125" style="4" bestFit="1" customWidth="1"/>
    <col min="6" max="6" width="18.140625" style="4" customWidth="1"/>
    <col min="7" max="7" width="9.42578125" style="4" bestFit="1" customWidth="1"/>
    <col min="8" max="8" width="58.5703125" style="4" bestFit="1" customWidth="1"/>
    <col min="9" max="16384" width="11.42578125" style="4"/>
  </cols>
  <sheetData>
    <row r="1" spans="1:8" x14ac:dyDescent="0.25">
      <c r="A1" s="83" t="s">
        <v>5</v>
      </c>
      <c r="B1" s="83"/>
      <c r="C1" s="83"/>
      <c r="D1" s="83"/>
      <c r="E1" s="83"/>
      <c r="F1" s="83"/>
      <c r="G1" s="83"/>
      <c r="H1" s="83"/>
    </row>
    <row r="2" spans="1:8" ht="30" x14ac:dyDescent="0.25">
      <c r="A2" s="5" t="s">
        <v>0</v>
      </c>
      <c r="B2" s="5" t="s">
        <v>1</v>
      </c>
      <c r="C2" s="5" t="s">
        <v>19</v>
      </c>
      <c r="D2" s="6" t="s">
        <v>2</v>
      </c>
      <c r="E2" s="6" t="s">
        <v>51</v>
      </c>
      <c r="F2" s="5" t="s">
        <v>47</v>
      </c>
      <c r="G2" s="5" t="s">
        <v>8</v>
      </c>
      <c r="H2" s="5" t="s">
        <v>52</v>
      </c>
    </row>
    <row r="3" spans="1:8" x14ac:dyDescent="0.25">
      <c r="A3" s="7">
        <v>0</v>
      </c>
      <c r="B3" s="8" t="s">
        <v>31</v>
      </c>
      <c r="C3" s="9"/>
      <c r="D3" s="8" t="s">
        <v>4</v>
      </c>
      <c r="E3" s="9">
        <v>1</v>
      </c>
      <c r="F3" s="7"/>
      <c r="G3" s="7"/>
      <c r="H3" s="14" t="s">
        <v>41</v>
      </c>
    </row>
    <row r="4" spans="1:8" x14ac:dyDescent="0.25">
      <c r="A4" s="7">
        <v>1</v>
      </c>
      <c r="B4" s="8" t="s">
        <v>6</v>
      </c>
      <c r="C4" s="9"/>
      <c r="D4" s="8" t="s">
        <v>4</v>
      </c>
      <c r="E4" s="9">
        <v>1</v>
      </c>
      <c r="F4" s="17" t="s">
        <v>56</v>
      </c>
      <c r="G4" s="7" t="s">
        <v>7</v>
      </c>
      <c r="H4" s="7" t="s">
        <v>30</v>
      </c>
    </row>
    <row r="5" spans="1:8" x14ac:dyDescent="0.25">
      <c r="A5" s="7">
        <v>2</v>
      </c>
      <c r="B5" s="84" t="s">
        <v>9</v>
      </c>
      <c r="C5" s="87" t="s">
        <v>26</v>
      </c>
      <c r="D5" s="84" t="s">
        <v>10</v>
      </c>
      <c r="E5" s="87">
        <v>4</v>
      </c>
      <c r="F5" s="84" t="s">
        <v>13</v>
      </c>
      <c r="G5" s="84" t="s">
        <v>11</v>
      </c>
      <c r="H5" s="84" t="s">
        <v>12</v>
      </c>
    </row>
    <row r="6" spans="1:8" x14ac:dyDescent="0.25">
      <c r="A6" s="7">
        <v>3</v>
      </c>
      <c r="B6" s="85"/>
      <c r="C6" s="88"/>
      <c r="D6" s="85"/>
      <c r="E6" s="88"/>
      <c r="F6" s="85"/>
      <c r="G6" s="85"/>
      <c r="H6" s="85"/>
    </row>
    <row r="7" spans="1:8" x14ac:dyDescent="0.25">
      <c r="A7" s="7">
        <v>4</v>
      </c>
      <c r="B7" s="85"/>
      <c r="C7" s="88"/>
      <c r="D7" s="85"/>
      <c r="E7" s="88"/>
      <c r="F7" s="85"/>
      <c r="G7" s="85"/>
      <c r="H7" s="85"/>
    </row>
    <row r="8" spans="1:8" x14ac:dyDescent="0.25">
      <c r="A8" s="7">
        <v>5</v>
      </c>
      <c r="B8" s="86"/>
      <c r="C8" s="89"/>
      <c r="D8" s="86"/>
      <c r="E8" s="89"/>
      <c r="F8" s="86"/>
      <c r="G8" s="86"/>
      <c r="H8" s="86"/>
    </row>
    <row r="9" spans="1:8" x14ac:dyDescent="0.25">
      <c r="A9" s="7">
        <v>6</v>
      </c>
      <c r="B9" s="81" t="s">
        <v>14</v>
      </c>
      <c r="C9" s="82" t="s">
        <v>26</v>
      </c>
      <c r="D9" s="81" t="s">
        <v>20</v>
      </c>
      <c r="E9" s="82">
        <v>2</v>
      </c>
      <c r="F9" s="80" t="s">
        <v>53</v>
      </c>
      <c r="G9" s="80" t="s">
        <v>21</v>
      </c>
      <c r="H9" s="80"/>
    </row>
    <row r="10" spans="1:8" x14ac:dyDescent="0.25">
      <c r="A10" s="7">
        <v>7</v>
      </c>
      <c r="B10" s="81"/>
      <c r="C10" s="82"/>
      <c r="D10" s="81"/>
      <c r="E10" s="82"/>
      <c r="F10" s="80"/>
      <c r="G10" s="80"/>
      <c r="H10" s="80"/>
    </row>
    <row r="11" spans="1:8" x14ac:dyDescent="0.25">
      <c r="A11" s="7">
        <v>8</v>
      </c>
      <c r="B11" s="81" t="s">
        <v>15</v>
      </c>
      <c r="C11" s="82" t="s">
        <v>26</v>
      </c>
      <c r="D11" s="81" t="s">
        <v>20</v>
      </c>
      <c r="E11" s="82">
        <v>2</v>
      </c>
      <c r="F11" s="80" t="s">
        <v>55</v>
      </c>
      <c r="G11" s="80" t="s">
        <v>22</v>
      </c>
      <c r="H11" s="80"/>
    </row>
    <row r="12" spans="1:8" x14ac:dyDescent="0.25">
      <c r="A12" s="7">
        <v>9</v>
      </c>
      <c r="B12" s="81"/>
      <c r="C12" s="82"/>
      <c r="D12" s="81"/>
      <c r="E12" s="82"/>
      <c r="F12" s="80"/>
      <c r="G12" s="80"/>
      <c r="H12" s="80"/>
    </row>
    <row r="13" spans="1:8" x14ac:dyDescent="0.25">
      <c r="A13" s="7">
        <v>10</v>
      </c>
      <c r="B13" s="81" t="s">
        <v>16</v>
      </c>
      <c r="C13" s="82" t="s">
        <v>26</v>
      </c>
      <c r="D13" s="81" t="s">
        <v>20</v>
      </c>
      <c r="E13" s="82">
        <v>2</v>
      </c>
      <c r="F13" s="80" t="s">
        <v>53</v>
      </c>
      <c r="G13" s="80" t="s">
        <v>23</v>
      </c>
      <c r="H13" s="80"/>
    </row>
    <row r="14" spans="1:8" x14ac:dyDescent="0.25">
      <c r="A14" s="7">
        <v>11</v>
      </c>
      <c r="B14" s="81"/>
      <c r="C14" s="82"/>
      <c r="D14" s="81"/>
      <c r="E14" s="82"/>
      <c r="F14" s="80"/>
      <c r="G14" s="80"/>
      <c r="H14" s="80"/>
    </row>
    <row r="15" spans="1:8" x14ac:dyDescent="0.25">
      <c r="A15" s="7">
        <v>12</v>
      </c>
      <c r="B15" s="81" t="s">
        <v>17</v>
      </c>
      <c r="C15" s="82" t="s">
        <v>26</v>
      </c>
      <c r="D15" s="81" t="s">
        <v>20</v>
      </c>
      <c r="E15" s="82">
        <v>2</v>
      </c>
      <c r="F15" s="80" t="s">
        <v>53</v>
      </c>
      <c r="G15" s="80" t="s">
        <v>24</v>
      </c>
      <c r="H15" s="80"/>
    </row>
    <row r="16" spans="1:8" x14ac:dyDescent="0.25">
      <c r="A16" s="7">
        <v>13</v>
      </c>
      <c r="B16" s="81"/>
      <c r="C16" s="82"/>
      <c r="D16" s="81"/>
      <c r="E16" s="82"/>
      <c r="F16" s="80"/>
      <c r="G16" s="80"/>
      <c r="H16" s="80"/>
    </row>
    <row r="17" spans="1:8" x14ac:dyDescent="0.25">
      <c r="A17" s="7">
        <v>14</v>
      </c>
      <c r="B17" s="81" t="s">
        <v>18</v>
      </c>
      <c r="C17" s="82" t="s">
        <v>26</v>
      </c>
      <c r="D17" s="81" t="s">
        <v>20</v>
      </c>
      <c r="E17" s="82">
        <v>2</v>
      </c>
      <c r="F17" s="80"/>
      <c r="G17" s="80" t="s">
        <v>25</v>
      </c>
      <c r="H17" s="80"/>
    </row>
    <row r="18" spans="1:8" x14ac:dyDescent="0.25">
      <c r="A18" s="7">
        <v>15</v>
      </c>
      <c r="B18" s="81"/>
      <c r="C18" s="82"/>
      <c r="D18" s="81"/>
      <c r="E18" s="82"/>
      <c r="F18" s="80"/>
      <c r="G18" s="80"/>
      <c r="H18" s="80"/>
    </row>
    <row r="19" spans="1:8" x14ac:dyDescent="0.25">
      <c r="A19" s="7">
        <v>16</v>
      </c>
      <c r="B19" s="81" t="s">
        <v>14</v>
      </c>
      <c r="C19" s="82" t="s">
        <v>27</v>
      </c>
      <c r="D19" s="81" t="s">
        <v>20</v>
      </c>
      <c r="E19" s="82">
        <v>2</v>
      </c>
      <c r="F19" s="80" t="s">
        <v>53</v>
      </c>
      <c r="G19" s="80" t="s">
        <v>21</v>
      </c>
      <c r="H19" s="80"/>
    </row>
    <row r="20" spans="1:8" x14ac:dyDescent="0.25">
      <c r="A20" s="7">
        <v>17</v>
      </c>
      <c r="B20" s="81"/>
      <c r="C20" s="82"/>
      <c r="D20" s="81"/>
      <c r="E20" s="82"/>
      <c r="F20" s="80"/>
      <c r="G20" s="80"/>
      <c r="H20" s="80"/>
    </row>
    <row r="21" spans="1:8" x14ac:dyDescent="0.25">
      <c r="A21" s="7">
        <v>18</v>
      </c>
      <c r="B21" s="81" t="s">
        <v>15</v>
      </c>
      <c r="C21" s="82" t="s">
        <v>27</v>
      </c>
      <c r="D21" s="81" t="s">
        <v>20</v>
      </c>
      <c r="E21" s="82">
        <v>2</v>
      </c>
      <c r="F21" s="80" t="s">
        <v>55</v>
      </c>
      <c r="G21" s="80" t="s">
        <v>22</v>
      </c>
      <c r="H21" s="80"/>
    </row>
    <row r="22" spans="1:8" x14ac:dyDescent="0.25">
      <c r="A22" s="7">
        <v>19</v>
      </c>
      <c r="B22" s="81"/>
      <c r="C22" s="82"/>
      <c r="D22" s="81"/>
      <c r="E22" s="82"/>
      <c r="F22" s="80"/>
      <c r="G22" s="80"/>
      <c r="H22" s="80"/>
    </row>
    <row r="23" spans="1:8" x14ac:dyDescent="0.25">
      <c r="A23" s="7">
        <v>20</v>
      </c>
      <c r="B23" s="81" t="s">
        <v>16</v>
      </c>
      <c r="C23" s="82" t="s">
        <v>27</v>
      </c>
      <c r="D23" s="81" t="s">
        <v>20</v>
      </c>
      <c r="E23" s="82">
        <v>2</v>
      </c>
      <c r="F23" s="80" t="s">
        <v>53</v>
      </c>
      <c r="G23" s="80" t="s">
        <v>23</v>
      </c>
      <c r="H23" s="80"/>
    </row>
    <row r="24" spans="1:8" x14ac:dyDescent="0.25">
      <c r="A24" s="7">
        <v>21</v>
      </c>
      <c r="B24" s="81"/>
      <c r="C24" s="82"/>
      <c r="D24" s="81"/>
      <c r="E24" s="82"/>
      <c r="F24" s="80"/>
      <c r="G24" s="80"/>
      <c r="H24" s="80"/>
    </row>
    <row r="25" spans="1:8" x14ac:dyDescent="0.25">
      <c r="A25" s="7">
        <v>22</v>
      </c>
      <c r="B25" s="81" t="s">
        <v>17</v>
      </c>
      <c r="C25" s="82" t="s">
        <v>27</v>
      </c>
      <c r="D25" s="81" t="s">
        <v>20</v>
      </c>
      <c r="E25" s="82">
        <v>2</v>
      </c>
      <c r="F25" s="80" t="s">
        <v>53</v>
      </c>
      <c r="G25" s="80" t="s">
        <v>24</v>
      </c>
      <c r="H25" s="80"/>
    </row>
    <row r="26" spans="1:8" x14ac:dyDescent="0.25">
      <c r="A26" s="7">
        <v>23</v>
      </c>
      <c r="B26" s="81"/>
      <c r="C26" s="82"/>
      <c r="D26" s="81"/>
      <c r="E26" s="82"/>
      <c r="F26" s="80"/>
      <c r="G26" s="80"/>
      <c r="H26" s="80"/>
    </row>
    <row r="27" spans="1:8" x14ac:dyDescent="0.25">
      <c r="A27" s="7">
        <v>24</v>
      </c>
      <c r="B27" s="81" t="s">
        <v>18</v>
      </c>
      <c r="C27" s="82" t="s">
        <v>27</v>
      </c>
      <c r="D27" s="81" t="s">
        <v>20</v>
      </c>
      <c r="E27" s="82">
        <v>2</v>
      </c>
      <c r="F27" s="80"/>
      <c r="G27" s="80" t="s">
        <v>25</v>
      </c>
      <c r="H27" s="80"/>
    </row>
    <row r="28" spans="1:8" x14ac:dyDescent="0.25">
      <c r="A28" s="7">
        <v>25</v>
      </c>
      <c r="B28" s="81"/>
      <c r="C28" s="82"/>
      <c r="D28" s="81"/>
      <c r="E28" s="82"/>
      <c r="F28" s="80"/>
      <c r="G28" s="80"/>
      <c r="H28" s="80"/>
    </row>
    <row r="29" spans="1:8" x14ac:dyDescent="0.25">
      <c r="A29" s="7">
        <v>26</v>
      </c>
      <c r="B29" s="81" t="s">
        <v>14</v>
      </c>
      <c r="C29" s="82" t="s">
        <v>28</v>
      </c>
      <c r="D29" s="81" t="s">
        <v>20</v>
      </c>
      <c r="E29" s="82">
        <v>2</v>
      </c>
      <c r="F29" s="80" t="s">
        <v>53</v>
      </c>
      <c r="G29" s="80" t="s">
        <v>21</v>
      </c>
      <c r="H29" s="80"/>
    </row>
    <row r="30" spans="1:8" x14ac:dyDescent="0.25">
      <c r="A30" s="7">
        <v>27</v>
      </c>
      <c r="B30" s="81"/>
      <c r="C30" s="82"/>
      <c r="D30" s="81"/>
      <c r="E30" s="82"/>
      <c r="F30" s="80"/>
      <c r="G30" s="80"/>
      <c r="H30" s="80"/>
    </row>
    <row r="31" spans="1:8" x14ac:dyDescent="0.25">
      <c r="A31" s="7">
        <v>28</v>
      </c>
      <c r="B31" s="81" t="s">
        <v>15</v>
      </c>
      <c r="C31" s="82" t="s">
        <v>28</v>
      </c>
      <c r="D31" s="81" t="s">
        <v>20</v>
      </c>
      <c r="E31" s="82">
        <v>2</v>
      </c>
      <c r="F31" s="80" t="s">
        <v>55</v>
      </c>
      <c r="G31" s="80" t="s">
        <v>22</v>
      </c>
      <c r="H31" s="80"/>
    </row>
    <row r="32" spans="1:8" x14ac:dyDescent="0.25">
      <c r="A32" s="7">
        <v>29</v>
      </c>
      <c r="B32" s="81"/>
      <c r="C32" s="82"/>
      <c r="D32" s="81"/>
      <c r="E32" s="82"/>
      <c r="F32" s="80"/>
      <c r="G32" s="80"/>
      <c r="H32" s="80"/>
    </row>
    <row r="33" spans="1:8" x14ac:dyDescent="0.25">
      <c r="A33" s="7">
        <v>30</v>
      </c>
      <c r="B33" s="81" t="s">
        <v>16</v>
      </c>
      <c r="C33" s="82" t="s">
        <v>28</v>
      </c>
      <c r="D33" s="81" t="s">
        <v>20</v>
      </c>
      <c r="E33" s="82">
        <v>2</v>
      </c>
      <c r="F33" s="80" t="s">
        <v>53</v>
      </c>
      <c r="G33" s="80" t="s">
        <v>23</v>
      </c>
      <c r="H33" s="80"/>
    </row>
    <row r="34" spans="1:8" x14ac:dyDescent="0.25">
      <c r="A34" s="7">
        <v>31</v>
      </c>
      <c r="B34" s="81"/>
      <c r="C34" s="82"/>
      <c r="D34" s="81"/>
      <c r="E34" s="82"/>
      <c r="F34" s="80"/>
      <c r="G34" s="80"/>
      <c r="H34" s="80"/>
    </row>
    <row r="35" spans="1:8" x14ac:dyDescent="0.25">
      <c r="A35" s="7">
        <v>32</v>
      </c>
      <c r="B35" s="81" t="s">
        <v>17</v>
      </c>
      <c r="C35" s="82" t="s">
        <v>28</v>
      </c>
      <c r="D35" s="81" t="s">
        <v>20</v>
      </c>
      <c r="E35" s="82">
        <v>2</v>
      </c>
      <c r="F35" s="80" t="s">
        <v>53</v>
      </c>
      <c r="G35" s="80" t="s">
        <v>24</v>
      </c>
      <c r="H35" s="80"/>
    </row>
    <row r="36" spans="1:8" x14ac:dyDescent="0.25">
      <c r="A36" s="7">
        <v>33</v>
      </c>
      <c r="B36" s="81"/>
      <c r="C36" s="82"/>
      <c r="D36" s="81"/>
      <c r="E36" s="82"/>
      <c r="F36" s="80"/>
      <c r="G36" s="80"/>
      <c r="H36" s="80"/>
    </row>
    <row r="37" spans="1:8" x14ac:dyDescent="0.25">
      <c r="A37" s="7">
        <v>34</v>
      </c>
      <c r="B37" s="81" t="s">
        <v>18</v>
      </c>
      <c r="C37" s="82" t="s">
        <v>28</v>
      </c>
      <c r="D37" s="81" t="s">
        <v>20</v>
      </c>
      <c r="E37" s="82">
        <v>2</v>
      </c>
      <c r="F37" s="80"/>
      <c r="G37" s="80" t="s">
        <v>25</v>
      </c>
      <c r="H37" s="80"/>
    </row>
    <row r="38" spans="1:8" x14ac:dyDescent="0.25">
      <c r="A38" s="7">
        <v>35</v>
      </c>
      <c r="B38" s="81"/>
      <c r="C38" s="82"/>
      <c r="D38" s="81"/>
      <c r="E38" s="82"/>
      <c r="F38" s="80"/>
      <c r="G38" s="80"/>
      <c r="H38" s="80"/>
    </row>
    <row r="39" spans="1:8" x14ac:dyDescent="0.25">
      <c r="A39" s="7">
        <v>36</v>
      </c>
      <c r="B39" s="81" t="s">
        <v>14</v>
      </c>
      <c r="C39" s="82" t="s">
        <v>29</v>
      </c>
      <c r="D39" s="81" t="s">
        <v>20</v>
      </c>
      <c r="E39" s="82">
        <v>2</v>
      </c>
      <c r="F39" s="80" t="s">
        <v>53</v>
      </c>
      <c r="G39" s="80" t="s">
        <v>21</v>
      </c>
      <c r="H39" s="80"/>
    </row>
    <row r="40" spans="1:8" x14ac:dyDescent="0.25">
      <c r="A40" s="7">
        <v>37</v>
      </c>
      <c r="B40" s="81"/>
      <c r="C40" s="82"/>
      <c r="D40" s="81"/>
      <c r="E40" s="82"/>
      <c r="F40" s="80"/>
      <c r="G40" s="80"/>
      <c r="H40" s="80"/>
    </row>
    <row r="41" spans="1:8" x14ac:dyDescent="0.25">
      <c r="A41" s="7">
        <v>38</v>
      </c>
      <c r="B41" s="81" t="s">
        <v>15</v>
      </c>
      <c r="C41" s="82" t="s">
        <v>29</v>
      </c>
      <c r="D41" s="81" t="s">
        <v>20</v>
      </c>
      <c r="E41" s="82">
        <v>2</v>
      </c>
      <c r="F41" s="80" t="s">
        <v>55</v>
      </c>
      <c r="G41" s="80" t="s">
        <v>22</v>
      </c>
      <c r="H41" s="80"/>
    </row>
    <row r="42" spans="1:8" x14ac:dyDescent="0.25">
      <c r="A42" s="7">
        <v>39</v>
      </c>
      <c r="B42" s="81"/>
      <c r="C42" s="82"/>
      <c r="D42" s="81"/>
      <c r="E42" s="82"/>
      <c r="F42" s="80"/>
      <c r="G42" s="80"/>
      <c r="H42" s="80"/>
    </row>
    <row r="43" spans="1:8" x14ac:dyDescent="0.25">
      <c r="A43" s="7">
        <v>40</v>
      </c>
      <c r="B43" s="81" t="s">
        <v>16</v>
      </c>
      <c r="C43" s="82" t="s">
        <v>29</v>
      </c>
      <c r="D43" s="81" t="s">
        <v>20</v>
      </c>
      <c r="E43" s="82">
        <v>2</v>
      </c>
      <c r="F43" s="80" t="s">
        <v>53</v>
      </c>
      <c r="G43" s="80" t="s">
        <v>23</v>
      </c>
      <c r="H43" s="80"/>
    </row>
    <row r="44" spans="1:8" x14ac:dyDescent="0.25">
      <c r="A44" s="7">
        <v>41</v>
      </c>
      <c r="B44" s="81"/>
      <c r="C44" s="82"/>
      <c r="D44" s="81"/>
      <c r="E44" s="82"/>
      <c r="F44" s="80"/>
      <c r="G44" s="80"/>
      <c r="H44" s="80"/>
    </row>
    <row r="45" spans="1:8" x14ac:dyDescent="0.25">
      <c r="A45" s="7">
        <v>42</v>
      </c>
      <c r="B45" s="81" t="s">
        <v>17</v>
      </c>
      <c r="C45" s="82" t="s">
        <v>29</v>
      </c>
      <c r="D45" s="81" t="s">
        <v>20</v>
      </c>
      <c r="E45" s="82">
        <v>2</v>
      </c>
      <c r="F45" s="80" t="s">
        <v>53</v>
      </c>
      <c r="G45" s="80" t="s">
        <v>24</v>
      </c>
      <c r="H45" s="80"/>
    </row>
    <row r="46" spans="1:8" x14ac:dyDescent="0.25">
      <c r="A46" s="7">
        <v>43</v>
      </c>
      <c r="B46" s="81"/>
      <c r="C46" s="82"/>
      <c r="D46" s="81"/>
      <c r="E46" s="82"/>
      <c r="F46" s="80"/>
      <c r="G46" s="80"/>
      <c r="H46" s="80"/>
    </row>
    <row r="47" spans="1:8" x14ac:dyDescent="0.25">
      <c r="A47" s="7">
        <v>44</v>
      </c>
      <c r="B47" s="81" t="s">
        <v>18</v>
      </c>
      <c r="C47" s="82" t="s">
        <v>29</v>
      </c>
      <c r="D47" s="81" t="s">
        <v>20</v>
      </c>
      <c r="E47" s="82">
        <v>2</v>
      </c>
      <c r="F47" s="80"/>
      <c r="G47" s="80" t="s">
        <v>25</v>
      </c>
      <c r="H47" s="80"/>
    </row>
    <row r="48" spans="1:8" x14ac:dyDescent="0.25">
      <c r="A48" s="7">
        <v>45</v>
      </c>
      <c r="B48" s="81"/>
      <c r="C48" s="82"/>
      <c r="D48" s="81"/>
      <c r="E48" s="82"/>
      <c r="F48" s="80"/>
      <c r="G48" s="80"/>
      <c r="H48" s="80"/>
    </row>
    <row r="49" spans="1:8" x14ac:dyDescent="0.25">
      <c r="A49" s="7">
        <v>46</v>
      </c>
      <c r="B49" s="8"/>
      <c r="C49" s="7"/>
      <c r="D49" s="8"/>
      <c r="E49" s="9"/>
      <c r="F49" s="7"/>
      <c r="G49" s="7"/>
      <c r="H49" s="7"/>
    </row>
    <row r="50" spans="1:8" x14ac:dyDescent="0.25">
      <c r="A50" s="7">
        <v>47</v>
      </c>
      <c r="B50" s="8"/>
      <c r="C50" s="7"/>
      <c r="D50" s="8"/>
      <c r="E50" s="9"/>
      <c r="F50" s="7"/>
      <c r="G50" s="7"/>
      <c r="H50" s="7"/>
    </row>
    <row r="51" spans="1:8" x14ac:dyDescent="0.25">
      <c r="A51" s="7">
        <v>48</v>
      </c>
      <c r="B51" s="8"/>
      <c r="C51" s="7"/>
      <c r="D51" s="8"/>
      <c r="E51" s="9"/>
      <c r="F51" s="7"/>
      <c r="G51" s="7"/>
      <c r="H51" s="7"/>
    </row>
    <row r="52" spans="1:8" x14ac:dyDescent="0.25">
      <c r="A52" s="7">
        <v>49</v>
      </c>
      <c r="B52" s="8"/>
      <c r="C52" s="7"/>
      <c r="D52" s="8"/>
      <c r="E52" s="9"/>
      <c r="F52" s="7"/>
      <c r="G52" s="7"/>
      <c r="H52" s="7"/>
    </row>
  </sheetData>
  <mergeCells count="148">
    <mergeCell ref="A1:H1"/>
    <mergeCell ref="B5:B8"/>
    <mergeCell ref="C5:C8"/>
    <mergeCell ref="D5:D8"/>
    <mergeCell ref="E5:E8"/>
    <mergeCell ref="F5:F8"/>
    <mergeCell ref="G5:G8"/>
    <mergeCell ref="H5:H8"/>
    <mergeCell ref="H9:H10"/>
    <mergeCell ref="B11:B12"/>
    <mergeCell ref="C11:C12"/>
    <mergeCell ref="D11:D12"/>
    <mergeCell ref="E11:E12"/>
    <mergeCell ref="F11:F12"/>
    <mergeCell ref="G11:G12"/>
    <mergeCell ref="H11:H12"/>
    <mergeCell ref="B9:B10"/>
    <mergeCell ref="C9:C10"/>
    <mergeCell ref="D9:D10"/>
    <mergeCell ref="E9:E10"/>
    <mergeCell ref="F9:F10"/>
    <mergeCell ref="G9:G10"/>
    <mergeCell ref="H13:H14"/>
    <mergeCell ref="B15:B16"/>
    <mergeCell ref="C15:C16"/>
    <mergeCell ref="D15:D16"/>
    <mergeCell ref="E15:E16"/>
    <mergeCell ref="F15:F16"/>
    <mergeCell ref="G15:G16"/>
    <mergeCell ref="H15:H16"/>
    <mergeCell ref="B13:B14"/>
    <mergeCell ref="C13:C14"/>
    <mergeCell ref="D13:D14"/>
    <mergeCell ref="E13:E14"/>
    <mergeCell ref="F13:F14"/>
    <mergeCell ref="G13:G14"/>
    <mergeCell ref="H17:H18"/>
    <mergeCell ref="B19:B20"/>
    <mergeCell ref="C19:C20"/>
    <mergeCell ref="D19:D20"/>
    <mergeCell ref="E19:E20"/>
    <mergeCell ref="F19:F20"/>
    <mergeCell ref="G19:G20"/>
    <mergeCell ref="H19:H20"/>
    <mergeCell ref="B17:B18"/>
    <mergeCell ref="C17:C18"/>
    <mergeCell ref="D17:D18"/>
    <mergeCell ref="E17:E18"/>
    <mergeCell ref="F17:F18"/>
    <mergeCell ref="G17:G18"/>
    <mergeCell ref="H21:H22"/>
    <mergeCell ref="B23:B24"/>
    <mergeCell ref="C23:C24"/>
    <mergeCell ref="D23:D24"/>
    <mergeCell ref="E23:E24"/>
    <mergeCell ref="F23:F24"/>
    <mergeCell ref="G23:G24"/>
    <mergeCell ref="H23:H24"/>
    <mergeCell ref="B21:B22"/>
    <mergeCell ref="C21:C22"/>
    <mergeCell ref="D21:D22"/>
    <mergeCell ref="E21:E22"/>
    <mergeCell ref="F21:F22"/>
    <mergeCell ref="G21:G22"/>
    <mergeCell ref="H25:H26"/>
    <mergeCell ref="B27:B28"/>
    <mergeCell ref="C27:C28"/>
    <mergeCell ref="D27:D28"/>
    <mergeCell ref="E27:E28"/>
    <mergeCell ref="F27:F28"/>
    <mergeCell ref="G27:G28"/>
    <mergeCell ref="H27:H28"/>
    <mergeCell ref="B25:B26"/>
    <mergeCell ref="C25:C26"/>
    <mergeCell ref="D25:D26"/>
    <mergeCell ref="E25:E26"/>
    <mergeCell ref="F25:F26"/>
    <mergeCell ref="G25:G26"/>
    <mergeCell ref="H29:H30"/>
    <mergeCell ref="B31:B32"/>
    <mergeCell ref="C31:C32"/>
    <mergeCell ref="D31:D32"/>
    <mergeCell ref="E31:E32"/>
    <mergeCell ref="F31:F32"/>
    <mergeCell ref="G31:G32"/>
    <mergeCell ref="H31:H32"/>
    <mergeCell ref="B29:B30"/>
    <mergeCell ref="C29:C30"/>
    <mergeCell ref="D29:D30"/>
    <mergeCell ref="E29:E30"/>
    <mergeCell ref="F29:F30"/>
    <mergeCell ref="G29:G30"/>
    <mergeCell ref="H33:H34"/>
    <mergeCell ref="B35:B36"/>
    <mergeCell ref="C35:C36"/>
    <mergeCell ref="D35:D36"/>
    <mergeCell ref="E35:E36"/>
    <mergeCell ref="F35:F36"/>
    <mergeCell ref="G35:G36"/>
    <mergeCell ref="H35:H36"/>
    <mergeCell ref="B33:B34"/>
    <mergeCell ref="C33:C34"/>
    <mergeCell ref="D33:D34"/>
    <mergeCell ref="E33:E34"/>
    <mergeCell ref="F33:F34"/>
    <mergeCell ref="G33:G34"/>
    <mergeCell ref="H37:H38"/>
    <mergeCell ref="B39:B40"/>
    <mergeCell ref="C39:C40"/>
    <mergeCell ref="D39:D40"/>
    <mergeCell ref="E39:E40"/>
    <mergeCell ref="F39:F40"/>
    <mergeCell ref="G39:G40"/>
    <mergeCell ref="H39:H40"/>
    <mergeCell ref="B37:B38"/>
    <mergeCell ref="C37:C38"/>
    <mergeCell ref="D37:D38"/>
    <mergeCell ref="E37:E38"/>
    <mergeCell ref="F37:F38"/>
    <mergeCell ref="G37:G38"/>
    <mergeCell ref="H41:H42"/>
    <mergeCell ref="B43:B44"/>
    <mergeCell ref="C43:C44"/>
    <mergeCell ref="D43:D44"/>
    <mergeCell ref="E43:E44"/>
    <mergeCell ref="F43:F44"/>
    <mergeCell ref="G43:G44"/>
    <mergeCell ref="H43:H44"/>
    <mergeCell ref="B41:B42"/>
    <mergeCell ref="C41:C42"/>
    <mergeCell ref="D41:D42"/>
    <mergeCell ref="E41:E42"/>
    <mergeCell ref="F41:F42"/>
    <mergeCell ref="G41:G42"/>
    <mergeCell ref="H45:H46"/>
    <mergeCell ref="B47:B48"/>
    <mergeCell ref="C47:C48"/>
    <mergeCell ref="D47:D48"/>
    <mergeCell ref="E47:E48"/>
    <mergeCell ref="F47:F48"/>
    <mergeCell ref="G47:G48"/>
    <mergeCell ref="H47:H48"/>
    <mergeCell ref="B45:B46"/>
    <mergeCell ref="C45:C46"/>
    <mergeCell ref="D45:D46"/>
    <mergeCell ref="E45:E46"/>
    <mergeCell ref="F45:F46"/>
    <mergeCell ref="G45:G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39DE-1B40-4E42-A7D7-0BF1EC0A011B}">
  <dimension ref="A1:H52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baseColWidth="10" defaultRowHeight="15" x14ac:dyDescent="0.25"/>
  <cols>
    <col min="1" max="1" width="5" style="4" bestFit="1" customWidth="1"/>
    <col min="2" max="2" width="16.28515625" style="4" bestFit="1" customWidth="1"/>
    <col min="3" max="3" width="27" style="4" bestFit="1" customWidth="1"/>
    <col min="4" max="4" width="8.7109375" style="4" bestFit="1" customWidth="1"/>
    <col min="5" max="5" width="16.85546875" style="4" customWidth="1"/>
    <col min="6" max="6" width="18.140625" style="4" customWidth="1"/>
    <col min="7" max="7" width="9.42578125" style="4" bestFit="1" customWidth="1"/>
    <col min="8" max="8" width="58.5703125" style="4" bestFit="1" customWidth="1"/>
    <col min="9" max="16384" width="11.42578125" style="4"/>
  </cols>
  <sheetData>
    <row r="1" spans="1:8" x14ac:dyDescent="0.25">
      <c r="A1" s="83" t="s">
        <v>5</v>
      </c>
      <c r="B1" s="83"/>
      <c r="C1" s="83"/>
      <c r="D1" s="83"/>
      <c r="E1" s="83"/>
      <c r="F1" s="83"/>
      <c r="G1" s="83"/>
      <c r="H1" s="83"/>
    </row>
    <row r="2" spans="1:8" x14ac:dyDescent="0.25">
      <c r="A2" s="5" t="s">
        <v>0</v>
      </c>
      <c r="B2" s="5" t="s">
        <v>1</v>
      </c>
      <c r="C2" s="5" t="s">
        <v>19</v>
      </c>
      <c r="D2" s="6" t="s">
        <v>2</v>
      </c>
      <c r="E2" s="6" t="s">
        <v>51</v>
      </c>
      <c r="F2" s="5" t="s">
        <v>47</v>
      </c>
      <c r="G2" s="5" t="s">
        <v>8</v>
      </c>
      <c r="H2" s="5" t="s">
        <v>52</v>
      </c>
    </row>
    <row r="3" spans="1:8" x14ac:dyDescent="0.25">
      <c r="A3" s="7">
        <v>0</v>
      </c>
      <c r="B3" s="8" t="s">
        <v>31</v>
      </c>
      <c r="C3" s="9"/>
      <c r="D3" s="8" t="s">
        <v>4</v>
      </c>
      <c r="E3" s="9">
        <v>1</v>
      </c>
      <c r="F3" s="9"/>
      <c r="G3" s="7"/>
      <c r="H3" s="14" t="s">
        <v>42</v>
      </c>
    </row>
    <row r="4" spans="1:8" x14ac:dyDescent="0.25">
      <c r="A4" s="7">
        <v>1</v>
      </c>
      <c r="B4" s="8" t="s">
        <v>6</v>
      </c>
      <c r="C4" s="9"/>
      <c r="D4" s="8" t="s">
        <v>4</v>
      </c>
      <c r="E4" s="9">
        <v>1</v>
      </c>
      <c r="F4" s="20" t="s">
        <v>56</v>
      </c>
      <c r="G4" s="7" t="s">
        <v>7</v>
      </c>
      <c r="H4" s="7" t="s">
        <v>30</v>
      </c>
    </row>
    <row r="5" spans="1:8" ht="15" customHeight="1" x14ac:dyDescent="0.25">
      <c r="A5" s="7">
        <v>2</v>
      </c>
      <c r="B5" s="84" t="s">
        <v>9</v>
      </c>
      <c r="C5" s="87" t="s">
        <v>26</v>
      </c>
      <c r="D5" s="84" t="s">
        <v>10</v>
      </c>
      <c r="E5" s="87">
        <v>4</v>
      </c>
      <c r="F5" s="87" t="s">
        <v>13</v>
      </c>
      <c r="G5" s="84" t="s">
        <v>11</v>
      </c>
      <c r="H5" s="84" t="s">
        <v>12</v>
      </c>
    </row>
    <row r="6" spans="1:8" x14ac:dyDescent="0.25">
      <c r="A6" s="7">
        <v>3</v>
      </c>
      <c r="B6" s="85"/>
      <c r="C6" s="88"/>
      <c r="D6" s="85"/>
      <c r="E6" s="88"/>
      <c r="F6" s="88"/>
      <c r="G6" s="85"/>
      <c r="H6" s="85"/>
    </row>
    <row r="7" spans="1:8" x14ac:dyDescent="0.25">
      <c r="A7" s="7">
        <v>4</v>
      </c>
      <c r="B7" s="85"/>
      <c r="C7" s="88"/>
      <c r="D7" s="85"/>
      <c r="E7" s="88"/>
      <c r="F7" s="88"/>
      <c r="G7" s="85"/>
      <c r="H7" s="85"/>
    </row>
    <row r="8" spans="1:8" x14ac:dyDescent="0.25">
      <c r="A8" s="7">
        <v>5</v>
      </c>
      <c r="B8" s="86"/>
      <c r="C8" s="89"/>
      <c r="D8" s="86"/>
      <c r="E8" s="89"/>
      <c r="F8" s="89"/>
      <c r="G8" s="86"/>
      <c r="H8" s="86"/>
    </row>
    <row r="9" spans="1:8" x14ac:dyDescent="0.25">
      <c r="A9" s="7">
        <v>6</v>
      </c>
      <c r="B9" s="81" t="s">
        <v>14</v>
      </c>
      <c r="C9" s="82" t="s">
        <v>26</v>
      </c>
      <c r="D9" s="81" t="s">
        <v>20</v>
      </c>
      <c r="E9" s="82">
        <v>2</v>
      </c>
      <c r="F9" s="82" t="s">
        <v>53</v>
      </c>
      <c r="G9" s="80" t="s">
        <v>21</v>
      </c>
      <c r="H9" s="80"/>
    </row>
    <row r="10" spans="1:8" x14ac:dyDescent="0.25">
      <c r="A10" s="7">
        <v>7</v>
      </c>
      <c r="B10" s="81"/>
      <c r="C10" s="82"/>
      <c r="D10" s="81"/>
      <c r="E10" s="82"/>
      <c r="F10" s="82"/>
      <c r="G10" s="80"/>
      <c r="H10" s="80"/>
    </row>
    <row r="11" spans="1:8" x14ac:dyDescent="0.25">
      <c r="A11" s="7">
        <v>8</v>
      </c>
      <c r="B11" s="81" t="s">
        <v>15</v>
      </c>
      <c r="C11" s="82" t="s">
        <v>26</v>
      </c>
      <c r="D11" s="81" t="s">
        <v>20</v>
      </c>
      <c r="E11" s="82">
        <v>2</v>
      </c>
      <c r="F11" s="82" t="s">
        <v>55</v>
      </c>
      <c r="G11" s="80" t="s">
        <v>22</v>
      </c>
      <c r="H11" s="80"/>
    </row>
    <row r="12" spans="1:8" x14ac:dyDescent="0.25">
      <c r="A12" s="7">
        <v>9</v>
      </c>
      <c r="B12" s="81"/>
      <c r="C12" s="82"/>
      <c r="D12" s="81"/>
      <c r="E12" s="82"/>
      <c r="F12" s="82"/>
      <c r="G12" s="80"/>
      <c r="H12" s="80"/>
    </row>
    <row r="13" spans="1:8" x14ac:dyDescent="0.25">
      <c r="A13" s="7">
        <v>10</v>
      </c>
      <c r="B13" s="81" t="s">
        <v>16</v>
      </c>
      <c r="C13" s="82" t="s">
        <v>26</v>
      </c>
      <c r="D13" s="81" t="s">
        <v>20</v>
      </c>
      <c r="E13" s="82">
        <v>2</v>
      </c>
      <c r="F13" s="82" t="s">
        <v>53</v>
      </c>
      <c r="G13" s="80" t="s">
        <v>23</v>
      </c>
      <c r="H13" s="80"/>
    </row>
    <row r="14" spans="1:8" x14ac:dyDescent="0.25">
      <c r="A14" s="7">
        <v>11</v>
      </c>
      <c r="B14" s="81"/>
      <c r="C14" s="82"/>
      <c r="D14" s="81"/>
      <c r="E14" s="82"/>
      <c r="F14" s="82"/>
      <c r="G14" s="80"/>
      <c r="H14" s="80"/>
    </row>
    <row r="15" spans="1:8" x14ac:dyDescent="0.25">
      <c r="A15" s="7">
        <v>12</v>
      </c>
      <c r="B15" s="81" t="s">
        <v>17</v>
      </c>
      <c r="C15" s="82" t="s">
        <v>26</v>
      </c>
      <c r="D15" s="81" t="s">
        <v>20</v>
      </c>
      <c r="E15" s="82">
        <v>2</v>
      </c>
      <c r="F15" s="82" t="s">
        <v>53</v>
      </c>
      <c r="G15" s="80" t="s">
        <v>24</v>
      </c>
      <c r="H15" s="80"/>
    </row>
    <row r="16" spans="1:8" x14ac:dyDescent="0.25">
      <c r="A16" s="7">
        <v>13</v>
      </c>
      <c r="B16" s="81"/>
      <c r="C16" s="82"/>
      <c r="D16" s="81"/>
      <c r="E16" s="82"/>
      <c r="F16" s="82"/>
      <c r="G16" s="80"/>
      <c r="H16" s="80"/>
    </row>
    <row r="17" spans="1:8" x14ac:dyDescent="0.25">
      <c r="A17" s="7">
        <v>14</v>
      </c>
      <c r="B17" s="81" t="s">
        <v>18</v>
      </c>
      <c r="C17" s="82" t="s">
        <v>26</v>
      </c>
      <c r="D17" s="81" t="s">
        <v>20</v>
      </c>
      <c r="E17" s="82">
        <v>2</v>
      </c>
      <c r="F17" s="82"/>
      <c r="G17" s="80" t="s">
        <v>25</v>
      </c>
      <c r="H17" s="80"/>
    </row>
    <row r="18" spans="1:8" x14ac:dyDescent="0.25">
      <c r="A18" s="7">
        <v>15</v>
      </c>
      <c r="B18" s="81"/>
      <c r="C18" s="82"/>
      <c r="D18" s="81"/>
      <c r="E18" s="82"/>
      <c r="F18" s="82"/>
      <c r="G18" s="80"/>
      <c r="H18" s="80"/>
    </row>
    <row r="19" spans="1:8" x14ac:dyDescent="0.25">
      <c r="A19" s="7">
        <v>16</v>
      </c>
      <c r="B19" s="81" t="s">
        <v>14</v>
      </c>
      <c r="C19" s="82" t="s">
        <v>27</v>
      </c>
      <c r="D19" s="81" t="s">
        <v>20</v>
      </c>
      <c r="E19" s="82">
        <v>2</v>
      </c>
      <c r="F19" s="82" t="s">
        <v>53</v>
      </c>
      <c r="G19" s="80" t="s">
        <v>21</v>
      </c>
      <c r="H19" s="80"/>
    </row>
    <row r="20" spans="1:8" x14ac:dyDescent="0.25">
      <c r="A20" s="7">
        <v>17</v>
      </c>
      <c r="B20" s="81"/>
      <c r="C20" s="82"/>
      <c r="D20" s="81"/>
      <c r="E20" s="82"/>
      <c r="F20" s="82"/>
      <c r="G20" s="80"/>
      <c r="H20" s="80"/>
    </row>
    <row r="21" spans="1:8" x14ac:dyDescent="0.25">
      <c r="A21" s="7">
        <v>18</v>
      </c>
      <c r="B21" s="81" t="s">
        <v>15</v>
      </c>
      <c r="C21" s="82" t="s">
        <v>27</v>
      </c>
      <c r="D21" s="81" t="s">
        <v>20</v>
      </c>
      <c r="E21" s="82">
        <v>2</v>
      </c>
      <c r="F21" s="82" t="s">
        <v>55</v>
      </c>
      <c r="G21" s="80" t="s">
        <v>22</v>
      </c>
      <c r="H21" s="80"/>
    </row>
    <row r="22" spans="1:8" x14ac:dyDescent="0.25">
      <c r="A22" s="7">
        <v>19</v>
      </c>
      <c r="B22" s="81"/>
      <c r="C22" s="82"/>
      <c r="D22" s="81"/>
      <c r="E22" s="82"/>
      <c r="F22" s="82"/>
      <c r="G22" s="80"/>
      <c r="H22" s="80"/>
    </row>
    <row r="23" spans="1:8" x14ac:dyDescent="0.25">
      <c r="A23" s="7">
        <v>20</v>
      </c>
      <c r="B23" s="81" t="s">
        <v>16</v>
      </c>
      <c r="C23" s="82" t="s">
        <v>27</v>
      </c>
      <c r="D23" s="81" t="s">
        <v>20</v>
      </c>
      <c r="E23" s="82">
        <v>2</v>
      </c>
      <c r="F23" s="82" t="s">
        <v>53</v>
      </c>
      <c r="G23" s="80" t="s">
        <v>23</v>
      </c>
      <c r="H23" s="80"/>
    </row>
    <row r="24" spans="1:8" x14ac:dyDescent="0.25">
      <c r="A24" s="7">
        <v>21</v>
      </c>
      <c r="B24" s="81"/>
      <c r="C24" s="82"/>
      <c r="D24" s="81"/>
      <c r="E24" s="82"/>
      <c r="F24" s="82"/>
      <c r="G24" s="80"/>
      <c r="H24" s="80"/>
    </row>
    <row r="25" spans="1:8" x14ac:dyDescent="0.25">
      <c r="A25" s="7">
        <v>22</v>
      </c>
      <c r="B25" s="81" t="s">
        <v>17</v>
      </c>
      <c r="C25" s="82" t="s">
        <v>27</v>
      </c>
      <c r="D25" s="81" t="s">
        <v>20</v>
      </c>
      <c r="E25" s="82">
        <v>2</v>
      </c>
      <c r="F25" s="82" t="s">
        <v>53</v>
      </c>
      <c r="G25" s="80" t="s">
        <v>24</v>
      </c>
      <c r="H25" s="80"/>
    </row>
    <row r="26" spans="1:8" x14ac:dyDescent="0.25">
      <c r="A26" s="7">
        <v>23</v>
      </c>
      <c r="B26" s="81"/>
      <c r="C26" s="82"/>
      <c r="D26" s="81"/>
      <c r="E26" s="82"/>
      <c r="F26" s="82"/>
      <c r="G26" s="80"/>
      <c r="H26" s="80"/>
    </row>
    <row r="27" spans="1:8" x14ac:dyDescent="0.25">
      <c r="A27" s="7">
        <v>24</v>
      </c>
      <c r="B27" s="81" t="s">
        <v>18</v>
      </c>
      <c r="C27" s="82" t="s">
        <v>27</v>
      </c>
      <c r="D27" s="81" t="s">
        <v>20</v>
      </c>
      <c r="E27" s="82">
        <v>2</v>
      </c>
      <c r="F27" s="82"/>
      <c r="G27" s="80" t="s">
        <v>25</v>
      </c>
      <c r="H27" s="80"/>
    </row>
    <row r="28" spans="1:8" x14ac:dyDescent="0.25">
      <c r="A28" s="7">
        <v>25</v>
      </c>
      <c r="B28" s="81"/>
      <c r="C28" s="82"/>
      <c r="D28" s="81"/>
      <c r="E28" s="82"/>
      <c r="F28" s="82"/>
      <c r="G28" s="80"/>
      <c r="H28" s="80"/>
    </row>
    <row r="29" spans="1:8" x14ac:dyDescent="0.25">
      <c r="A29" s="7">
        <v>26</v>
      </c>
      <c r="B29" s="81" t="s">
        <v>14</v>
      </c>
      <c r="C29" s="82" t="s">
        <v>28</v>
      </c>
      <c r="D29" s="81" t="s">
        <v>20</v>
      </c>
      <c r="E29" s="82">
        <v>2</v>
      </c>
      <c r="F29" s="82" t="s">
        <v>53</v>
      </c>
      <c r="G29" s="80" t="s">
        <v>21</v>
      </c>
      <c r="H29" s="80"/>
    </row>
    <row r="30" spans="1:8" x14ac:dyDescent="0.25">
      <c r="A30" s="7">
        <v>27</v>
      </c>
      <c r="B30" s="81"/>
      <c r="C30" s="82"/>
      <c r="D30" s="81"/>
      <c r="E30" s="82"/>
      <c r="F30" s="82"/>
      <c r="G30" s="80"/>
      <c r="H30" s="80"/>
    </row>
    <row r="31" spans="1:8" x14ac:dyDescent="0.25">
      <c r="A31" s="7">
        <v>28</v>
      </c>
      <c r="B31" s="81" t="s">
        <v>15</v>
      </c>
      <c r="C31" s="82" t="s">
        <v>28</v>
      </c>
      <c r="D31" s="81" t="s">
        <v>20</v>
      </c>
      <c r="E31" s="82">
        <v>2</v>
      </c>
      <c r="F31" s="82" t="s">
        <v>55</v>
      </c>
      <c r="G31" s="80" t="s">
        <v>22</v>
      </c>
      <c r="H31" s="80"/>
    </row>
    <row r="32" spans="1:8" x14ac:dyDescent="0.25">
      <c r="A32" s="7">
        <v>29</v>
      </c>
      <c r="B32" s="81"/>
      <c r="C32" s="82"/>
      <c r="D32" s="81"/>
      <c r="E32" s="82"/>
      <c r="F32" s="82"/>
      <c r="G32" s="80"/>
      <c r="H32" s="80"/>
    </row>
    <row r="33" spans="1:8" x14ac:dyDescent="0.25">
      <c r="A33" s="7">
        <v>30</v>
      </c>
      <c r="B33" s="81" t="s">
        <v>16</v>
      </c>
      <c r="C33" s="82" t="s">
        <v>28</v>
      </c>
      <c r="D33" s="81" t="s">
        <v>20</v>
      </c>
      <c r="E33" s="82">
        <v>2</v>
      </c>
      <c r="F33" s="82" t="s">
        <v>53</v>
      </c>
      <c r="G33" s="80" t="s">
        <v>23</v>
      </c>
      <c r="H33" s="80"/>
    </row>
    <row r="34" spans="1:8" x14ac:dyDescent="0.25">
      <c r="A34" s="7">
        <v>31</v>
      </c>
      <c r="B34" s="81"/>
      <c r="C34" s="82"/>
      <c r="D34" s="81"/>
      <c r="E34" s="82"/>
      <c r="F34" s="82"/>
      <c r="G34" s="80"/>
      <c r="H34" s="80"/>
    </row>
    <row r="35" spans="1:8" x14ac:dyDescent="0.25">
      <c r="A35" s="7">
        <v>32</v>
      </c>
      <c r="B35" s="81" t="s">
        <v>17</v>
      </c>
      <c r="C35" s="82" t="s">
        <v>28</v>
      </c>
      <c r="D35" s="81" t="s">
        <v>20</v>
      </c>
      <c r="E35" s="82">
        <v>2</v>
      </c>
      <c r="F35" s="82" t="s">
        <v>53</v>
      </c>
      <c r="G35" s="80" t="s">
        <v>24</v>
      </c>
      <c r="H35" s="80"/>
    </row>
    <row r="36" spans="1:8" x14ac:dyDescent="0.25">
      <c r="A36" s="7">
        <v>33</v>
      </c>
      <c r="B36" s="81"/>
      <c r="C36" s="82"/>
      <c r="D36" s="81"/>
      <c r="E36" s="82"/>
      <c r="F36" s="82"/>
      <c r="G36" s="80"/>
      <c r="H36" s="80"/>
    </row>
    <row r="37" spans="1:8" x14ac:dyDescent="0.25">
      <c r="A37" s="7">
        <v>34</v>
      </c>
      <c r="B37" s="81" t="s">
        <v>18</v>
      </c>
      <c r="C37" s="82" t="s">
        <v>28</v>
      </c>
      <c r="D37" s="81" t="s">
        <v>20</v>
      </c>
      <c r="E37" s="82">
        <v>2</v>
      </c>
      <c r="F37" s="82"/>
      <c r="G37" s="80" t="s">
        <v>25</v>
      </c>
      <c r="H37" s="80"/>
    </row>
    <row r="38" spans="1:8" x14ac:dyDescent="0.25">
      <c r="A38" s="7">
        <v>35</v>
      </c>
      <c r="B38" s="81"/>
      <c r="C38" s="82"/>
      <c r="D38" s="81"/>
      <c r="E38" s="82"/>
      <c r="F38" s="82"/>
      <c r="G38" s="80"/>
      <c r="H38" s="80"/>
    </row>
    <row r="39" spans="1:8" x14ac:dyDescent="0.25">
      <c r="A39" s="7">
        <v>36</v>
      </c>
      <c r="B39" s="81" t="s">
        <v>14</v>
      </c>
      <c r="C39" s="82" t="s">
        <v>29</v>
      </c>
      <c r="D39" s="81" t="s">
        <v>20</v>
      </c>
      <c r="E39" s="82">
        <v>2</v>
      </c>
      <c r="F39" s="82" t="s">
        <v>53</v>
      </c>
      <c r="G39" s="80" t="s">
        <v>21</v>
      </c>
      <c r="H39" s="80"/>
    </row>
    <row r="40" spans="1:8" x14ac:dyDescent="0.25">
      <c r="A40" s="7">
        <v>37</v>
      </c>
      <c r="B40" s="81"/>
      <c r="C40" s="82"/>
      <c r="D40" s="81"/>
      <c r="E40" s="82"/>
      <c r="F40" s="82"/>
      <c r="G40" s="80"/>
      <c r="H40" s="80"/>
    </row>
    <row r="41" spans="1:8" x14ac:dyDescent="0.25">
      <c r="A41" s="7">
        <v>38</v>
      </c>
      <c r="B41" s="81" t="s">
        <v>15</v>
      </c>
      <c r="C41" s="82" t="s">
        <v>29</v>
      </c>
      <c r="D41" s="81" t="s">
        <v>20</v>
      </c>
      <c r="E41" s="82">
        <v>2</v>
      </c>
      <c r="F41" s="82" t="s">
        <v>55</v>
      </c>
      <c r="G41" s="80" t="s">
        <v>22</v>
      </c>
      <c r="H41" s="80"/>
    </row>
    <row r="42" spans="1:8" x14ac:dyDescent="0.25">
      <c r="A42" s="7">
        <v>39</v>
      </c>
      <c r="B42" s="81"/>
      <c r="C42" s="82"/>
      <c r="D42" s="81"/>
      <c r="E42" s="82"/>
      <c r="F42" s="82"/>
      <c r="G42" s="80"/>
      <c r="H42" s="80"/>
    </row>
    <row r="43" spans="1:8" x14ac:dyDescent="0.25">
      <c r="A43" s="7">
        <v>40</v>
      </c>
      <c r="B43" s="81" t="s">
        <v>16</v>
      </c>
      <c r="C43" s="82" t="s">
        <v>29</v>
      </c>
      <c r="D43" s="81" t="s">
        <v>20</v>
      </c>
      <c r="E43" s="82">
        <v>2</v>
      </c>
      <c r="F43" s="82" t="s">
        <v>53</v>
      </c>
      <c r="G43" s="80" t="s">
        <v>23</v>
      </c>
      <c r="H43" s="80"/>
    </row>
    <row r="44" spans="1:8" x14ac:dyDescent="0.25">
      <c r="A44" s="7">
        <v>41</v>
      </c>
      <c r="B44" s="81"/>
      <c r="C44" s="82"/>
      <c r="D44" s="81"/>
      <c r="E44" s="82"/>
      <c r="F44" s="82"/>
      <c r="G44" s="80"/>
      <c r="H44" s="80"/>
    </row>
    <row r="45" spans="1:8" x14ac:dyDescent="0.25">
      <c r="A45" s="7">
        <v>42</v>
      </c>
      <c r="B45" s="81" t="s">
        <v>17</v>
      </c>
      <c r="C45" s="82" t="s">
        <v>29</v>
      </c>
      <c r="D45" s="81" t="s">
        <v>20</v>
      </c>
      <c r="E45" s="82">
        <v>2</v>
      </c>
      <c r="F45" s="82" t="s">
        <v>53</v>
      </c>
      <c r="G45" s="80" t="s">
        <v>24</v>
      </c>
      <c r="H45" s="80"/>
    </row>
    <row r="46" spans="1:8" x14ac:dyDescent="0.25">
      <c r="A46" s="7">
        <v>43</v>
      </c>
      <c r="B46" s="81"/>
      <c r="C46" s="82"/>
      <c r="D46" s="81"/>
      <c r="E46" s="82"/>
      <c r="F46" s="82"/>
      <c r="G46" s="80"/>
      <c r="H46" s="80"/>
    </row>
    <row r="47" spans="1:8" x14ac:dyDescent="0.25">
      <c r="A47" s="7">
        <v>44</v>
      </c>
      <c r="B47" s="81" t="s">
        <v>18</v>
      </c>
      <c r="C47" s="82" t="s">
        <v>29</v>
      </c>
      <c r="D47" s="81" t="s">
        <v>20</v>
      </c>
      <c r="E47" s="82">
        <v>2</v>
      </c>
      <c r="F47" s="82"/>
      <c r="G47" s="80" t="s">
        <v>25</v>
      </c>
      <c r="H47" s="80"/>
    </row>
    <row r="48" spans="1:8" x14ac:dyDescent="0.25">
      <c r="A48" s="7">
        <v>45</v>
      </c>
      <c r="B48" s="81"/>
      <c r="C48" s="82"/>
      <c r="D48" s="81"/>
      <c r="E48" s="82"/>
      <c r="F48" s="82"/>
      <c r="G48" s="80"/>
      <c r="H48" s="80"/>
    </row>
    <row r="49" spans="1:8" x14ac:dyDescent="0.25">
      <c r="A49" s="7">
        <v>46</v>
      </c>
      <c r="B49" s="81" t="s">
        <v>32</v>
      </c>
      <c r="C49" s="82"/>
      <c r="D49" s="81"/>
      <c r="E49" s="82">
        <v>2</v>
      </c>
      <c r="F49" s="82" t="s">
        <v>33</v>
      </c>
      <c r="G49" s="80"/>
      <c r="H49" s="80"/>
    </row>
    <row r="50" spans="1:8" x14ac:dyDescent="0.25">
      <c r="A50" s="7">
        <v>47</v>
      </c>
      <c r="B50" s="81"/>
      <c r="C50" s="82"/>
      <c r="D50" s="81"/>
      <c r="E50" s="82"/>
      <c r="F50" s="82"/>
      <c r="G50" s="80"/>
      <c r="H50" s="80"/>
    </row>
    <row r="51" spans="1:8" x14ac:dyDescent="0.25">
      <c r="A51" s="7">
        <v>48</v>
      </c>
      <c r="B51" s="8"/>
      <c r="C51" s="7"/>
      <c r="D51" s="8"/>
      <c r="E51" s="9"/>
      <c r="F51" s="7"/>
      <c r="G51" s="7"/>
      <c r="H51" s="7"/>
    </row>
    <row r="52" spans="1:8" x14ac:dyDescent="0.25">
      <c r="A52" s="7">
        <v>49</v>
      </c>
      <c r="B52" s="8"/>
      <c r="C52" s="7"/>
      <c r="D52" s="8"/>
      <c r="E52" s="9"/>
      <c r="F52" s="7"/>
      <c r="G52" s="7"/>
      <c r="H52" s="7"/>
    </row>
  </sheetData>
  <mergeCells count="155">
    <mergeCell ref="A1:H1"/>
    <mergeCell ref="B5:B8"/>
    <mergeCell ref="D5:D8"/>
    <mergeCell ref="E5:E8"/>
    <mergeCell ref="F5:F8"/>
    <mergeCell ref="G5:G8"/>
    <mergeCell ref="H5:H8"/>
    <mergeCell ref="C5:C8"/>
    <mergeCell ref="H9:H10"/>
    <mergeCell ref="B11:B12"/>
    <mergeCell ref="C11:C12"/>
    <mergeCell ref="D11:D12"/>
    <mergeCell ref="E11:E12"/>
    <mergeCell ref="F11:F12"/>
    <mergeCell ref="G11:G12"/>
    <mergeCell ref="H11:H12"/>
    <mergeCell ref="B9:B10"/>
    <mergeCell ref="C9:C10"/>
    <mergeCell ref="D9:D10"/>
    <mergeCell ref="E9:E10"/>
    <mergeCell ref="F9:F10"/>
    <mergeCell ref="G9:G10"/>
    <mergeCell ref="H13:H14"/>
    <mergeCell ref="B15:B16"/>
    <mergeCell ref="C15:C16"/>
    <mergeCell ref="D15:D16"/>
    <mergeCell ref="E15:E16"/>
    <mergeCell ref="F15:F16"/>
    <mergeCell ref="G15:G16"/>
    <mergeCell ref="H15:H16"/>
    <mergeCell ref="B13:B14"/>
    <mergeCell ref="C13:C14"/>
    <mergeCell ref="D13:D14"/>
    <mergeCell ref="E13:E14"/>
    <mergeCell ref="F13:F14"/>
    <mergeCell ref="G13:G14"/>
    <mergeCell ref="H17:H18"/>
    <mergeCell ref="B19:B20"/>
    <mergeCell ref="C19:C20"/>
    <mergeCell ref="D19:D20"/>
    <mergeCell ref="E19:E20"/>
    <mergeCell ref="F19:F20"/>
    <mergeCell ref="G19:G20"/>
    <mergeCell ref="H19:H20"/>
    <mergeCell ref="B17:B18"/>
    <mergeCell ref="C17:C18"/>
    <mergeCell ref="D17:D18"/>
    <mergeCell ref="E17:E18"/>
    <mergeCell ref="F17:F18"/>
    <mergeCell ref="G17:G18"/>
    <mergeCell ref="H21:H22"/>
    <mergeCell ref="B23:B24"/>
    <mergeCell ref="C23:C24"/>
    <mergeCell ref="D23:D24"/>
    <mergeCell ref="E23:E24"/>
    <mergeCell ref="F23:F24"/>
    <mergeCell ref="G23:G24"/>
    <mergeCell ref="H23:H24"/>
    <mergeCell ref="B21:B22"/>
    <mergeCell ref="C21:C22"/>
    <mergeCell ref="D21:D22"/>
    <mergeCell ref="E21:E22"/>
    <mergeCell ref="F21:F22"/>
    <mergeCell ref="G21:G22"/>
    <mergeCell ref="H25:H26"/>
    <mergeCell ref="B27:B28"/>
    <mergeCell ref="C27:C28"/>
    <mergeCell ref="D27:D28"/>
    <mergeCell ref="E27:E28"/>
    <mergeCell ref="F27:F28"/>
    <mergeCell ref="G27:G28"/>
    <mergeCell ref="H27:H28"/>
    <mergeCell ref="B25:B26"/>
    <mergeCell ref="C25:C26"/>
    <mergeCell ref="D25:D26"/>
    <mergeCell ref="E25:E26"/>
    <mergeCell ref="F25:F26"/>
    <mergeCell ref="G25:G26"/>
    <mergeCell ref="H29:H30"/>
    <mergeCell ref="B31:B32"/>
    <mergeCell ref="C31:C32"/>
    <mergeCell ref="D31:D32"/>
    <mergeCell ref="E31:E32"/>
    <mergeCell ref="F31:F32"/>
    <mergeCell ref="G31:G32"/>
    <mergeCell ref="H31:H32"/>
    <mergeCell ref="B29:B30"/>
    <mergeCell ref="C29:C30"/>
    <mergeCell ref="D29:D30"/>
    <mergeCell ref="E29:E30"/>
    <mergeCell ref="F29:F30"/>
    <mergeCell ref="G29:G30"/>
    <mergeCell ref="H33:H34"/>
    <mergeCell ref="B35:B36"/>
    <mergeCell ref="C35:C36"/>
    <mergeCell ref="D35:D36"/>
    <mergeCell ref="E35:E36"/>
    <mergeCell ref="F35:F36"/>
    <mergeCell ref="G35:G36"/>
    <mergeCell ref="H35:H36"/>
    <mergeCell ref="B33:B34"/>
    <mergeCell ref="C33:C34"/>
    <mergeCell ref="D33:D34"/>
    <mergeCell ref="E33:E34"/>
    <mergeCell ref="F33:F34"/>
    <mergeCell ref="G33:G34"/>
    <mergeCell ref="H37:H38"/>
    <mergeCell ref="B39:B40"/>
    <mergeCell ref="C39:C40"/>
    <mergeCell ref="D39:D40"/>
    <mergeCell ref="E39:E40"/>
    <mergeCell ref="F39:F40"/>
    <mergeCell ref="G39:G40"/>
    <mergeCell ref="H39:H40"/>
    <mergeCell ref="B37:B38"/>
    <mergeCell ref="C37:C38"/>
    <mergeCell ref="D37:D38"/>
    <mergeCell ref="E37:E38"/>
    <mergeCell ref="F37:F38"/>
    <mergeCell ref="G37:G38"/>
    <mergeCell ref="H41:H42"/>
    <mergeCell ref="B43:B44"/>
    <mergeCell ref="C43:C44"/>
    <mergeCell ref="D43:D44"/>
    <mergeCell ref="E43:E44"/>
    <mergeCell ref="F43:F44"/>
    <mergeCell ref="G43:G44"/>
    <mergeCell ref="H43:H44"/>
    <mergeCell ref="B41:B42"/>
    <mergeCell ref="C41:C42"/>
    <mergeCell ref="D41:D42"/>
    <mergeCell ref="E41:E42"/>
    <mergeCell ref="F41:F42"/>
    <mergeCell ref="G41:G42"/>
    <mergeCell ref="H49:H50"/>
    <mergeCell ref="B49:B50"/>
    <mergeCell ref="C49:C50"/>
    <mergeCell ref="D49:D50"/>
    <mergeCell ref="E49:E50"/>
    <mergeCell ref="F49:F50"/>
    <mergeCell ref="G49:G50"/>
    <mergeCell ref="H45:H46"/>
    <mergeCell ref="B47:B48"/>
    <mergeCell ref="C47:C48"/>
    <mergeCell ref="D47:D48"/>
    <mergeCell ref="E47:E48"/>
    <mergeCell ref="F47:F48"/>
    <mergeCell ref="G47:G48"/>
    <mergeCell ref="H47:H48"/>
    <mergeCell ref="B45:B46"/>
    <mergeCell ref="C45:C46"/>
    <mergeCell ref="D45:D46"/>
    <mergeCell ref="E45:E46"/>
    <mergeCell ref="F45:F46"/>
    <mergeCell ref="G45:G46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0D12-58E6-4371-A6C7-1CD8C8436AF0}">
  <dimension ref="A1:J29"/>
  <sheetViews>
    <sheetView workbookViewId="0">
      <selection sqref="A1:XFD1048576"/>
    </sheetView>
  </sheetViews>
  <sheetFormatPr baseColWidth="10" defaultRowHeight="15" x14ac:dyDescent="0.25"/>
  <cols>
    <col min="1" max="1" width="25.7109375" bestFit="1" customWidth="1"/>
    <col min="2" max="2" width="8.42578125" bestFit="1" customWidth="1"/>
    <col min="3" max="3" width="12.140625" bestFit="1" customWidth="1"/>
    <col min="4" max="5" width="11.28515625" customWidth="1"/>
    <col min="6" max="6" width="10.140625" bestFit="1" customWidth="1"/>
    <col min="7" max="7" width="17.7109375" bestFit="1" customWidth="1"/>
    <col min="8" max="8" width="7.28515625" bestFit="1" customWidth="1"/>
    <col min="9" max="9" width="28" bestFit="1" customWidth="1"/>
    <col min="10" max="10" width="29.5703125" bestFit="1" customWidth="1"/>
  </cols>
  <sheetData>
    <row r="1" spans="1:10" x14ac:dyDescent="0.25">
      <c r="A1" s="21" t="s">
        <v>62</v>
      </c>
      <c r="B1" s="90" t="s">
        <v>102</v>
      </c>
      <c r="C1" s="91"/>
      <c r="D1" s="91"/>
      <c r="E1" s="91"/>
      <c r="F1" s="91"/>
      <c r="G1" s="91"/>
      <c r="H1" s="91"/>
      <c r="I1" s="91"/>
      <c r="J1" t="s">
        <v>63</v>
      </c>
    </row>
    <row r="2" spans="1:10" x14ac:dyDescent="0.25">
      <c r="A2" t="s">
        <v>64</v>
      </c>
      <c r="B2">
        <f>LEN(B1)/2</f>
        <v>48</v>
      </c>
    </row>
    <row r="3" spans="1:10" ht="15.75" thickBot="1" x14ac:dyDescent="0.3"/>
    <row r="4" spans="1:10" ht="15.75" thickBot="1" x14ac:dyDescent="0.3">
      <c r="A4" s="48"/>
      <c r="B4" s="49" t="s">
        <v>65</v>
      </c>
      <c r="C4" s="49" t="s">
        <v>66</v>
      </c>
      <c r="D4" s="50" t="s">
        <v>67</v>
      </c>
      <c r="E4" s="50" t="s">
        <v>101</v>
      </c>
      <c r="F4" s="50" t="s">
        <v>100</v>
      </c>
      <c r="G4" s="50" t="s">
        <v>68</v>
      </c>
      <c r="H4" s="51" t="s">
        <v>8</v>
      </c>
    </row>
    <row r="5" spans="1:10" x14ac:dyDescent="0.25">
      <c r="A5" s="22" t="s">
        <v>3</v>
      </c>
      <c r="B5" s="23">
        <v>1</v>
      </c>
      <c r="C5" s="23">
        <v>1</v>
      </c>
      <c r="D5" s="24" t="str">
        <f t="shared" ref="D5:D28" si="0">MID($B$1,(B5-1)*2+1,C5*2)</f>
        <v>04</v>
      </c>
      <c r="E5" s="24">
        <f>HEX2DEC(D5)</f>
        <v>4</v>
      </c>
      <c r="F5" s="25" t="s">
        <v>69</v>
      </c>
      <c r="G5" s="25" t="s">
        <v>69</v>
      </c>
      <c r="H5" s="26" t="s">
        <v>69</v>
      </c>
    </row>
    <row r="6" spans="1:10" x14ac:dyDescent="0.25">
      <c r="A6" s="27" t="s">
        <v>70</v>
      </c>
      <c r="B6" s="28">
        <f>B5+C5</f>
        <v>2</v>
      </c>
      <c r="C6" s="28">
        <v>1</v>
      </c>
      <c r="D6" s="29" t="str">
        <f t="shared" si="0"/>
        <v>17</v>
      </c>
      <c r="E6" s="29">
        <f t="shared" ref="E6:E27" si="1">HEX2DEC(D6)</f>
        <v>23</v>
      </c>
      <c r="F6" s="29" t="s">
        <v>56</v>
      </c>
      <c r="G6" s="29">
        <f>(E6/10)+10</f>
        <v>12.3</v>
      </c>
      <c r="H6" s="30" t="s">
        <v>71</v>
      </c>
    </row>
    <row r="7" spans="1:10" ht="15.75" thickBot="1" x14ac:dyDescent="0.3">
      <c r="A7" s="31" t="s">
        <v>72</v>
      </c>
      <c r="B7" s="32">
        <f t="shared" ref="B7:B28" si="2">B6+C6</f>
        <v>3</v>
      </c>
      <c r="C7" s="66">
        <v>4</v>
      </c>
      <c r="D7" s="33" t="str">
        <f t="shared" si="0"/>
        <v>62393bb0</v>
      </c>
      <c r="E7" s="33">
        <f t="shared" si="1"/>
        <v>1647918000</v>
      </c>
      <c r="F7" s="47"/>
      <c r="G7" s="47">
        <f>E7</f>
        <v>1647918000</v>
      </c>
      <c r="H7" s="40" t="s">
        <v>73</v>
      </c>
      <c r="I7" s="34">
        <f>(G7)/86400 + DATE(1970,1,1)</f>
        <v>44642.125</v>
      </c>
      <c r="J7" s="29" t="s">
        <v>74</v>
      </c>
    </row>
    <row r="8" spans="1:10" x14ac:dyDescent="0.25">
      <c r="A8" s="42" t="s">
        <v>75</v>
      </c>
      <c r="B8" s="45">
        <f t="shared" si="2"/>
        <v>7</v>
      </c>
      <c r="C8" s="45">
        <v>2</v>
      </c>
      <c r="D8" s="24" t="str">
        <f t="shared" si="0"/>
        <v>0043</v>
      </c>
      <c r="E8" s="24">
        <f t="shared" si="1"/>
        <v>67</v>
      </c>
      <c r="F8" s="24" t="s">
        <v>53</v>
      </c>
      <c r="G8" s="24">
        <f>(E8)/10</f>
        <v>6.7</v>
      </c>
      <c r="H8" s="41" t="s">
        <v>21</v>
      </c>
    </row>
    <row r="9" spans="1:10" x14ac:dyDescent="0.25">
      <c r="A9" s="38" t="s">
        <v>76</v>
      </c>
      <c r="B9" s="52">
        <f t="shared" si="2"/>
        <v>9</v>
      </c>
      <c r="C9" s="52">
        <v>2</v>
      </c>
      <c r="D9" s="29" t="str">
        <f t="shared" si="0"/>
        <v>0000</v>
      </c>
      <c r="E9" s="29">
        <f t="shared" si="1"/>
        <v>0</v>
      </c>
      <c r="F9" s="29" t="s">
        <v>55</v>
      </c>
      <c r="G9" s="29">
        <f>(E9)/1000</f>
        <v>0</v>
      </c>
      <c r="H9" s="30" t="s">
        <v>22</v>
      </c>
    </row>
    <row r="10" spans="1:10" x14ac:dyDescent="0.25">
      <c r="A10" s="38" t="s">
        <v>77</v>
      </c>
      <c r="B10" s="52">
        <f t="shared" si="2"/>
        <v>11</v>
      </c>
      <c r="C10" s="52">
        <v>2</v>
      </c>
      <c r="D10" s="29" t="str">
        <f t="shared" si="0"/>
        <v>0000</v>
      </c>
      <c r="E10" s="29">
        <f t="shared" si="1"/>
        <v>0</v>
      </c>
      <c r="F10" s="29" t="s">
        <v>53</v>
      </c>
      <c r="G10" s="29">
        <f>(E10)/10</f>
        <v>0</v>
      </c>
      <c r="H10" s="30" t="s">
        <v>78</v>
      </c>
    </row>
    <row r="11" spans="1:10" x14ac:dyDescent="0.25">
      <c r="A11" s="38" t="s">
        <v>79</v>
      </c>
      <c r="B11" s="52">
        <f t="shared" si="2"/>
        <v>13</v>
      </c>
      <c r="C11" s="52">
        <v>2</v>
      </c>
      <c r="D11" s="29" t="str">
        <f t="shared" si="0"/>
        <v>0051</v>
      </c>
      <c r="E11" s="29">
        <f t="shared" si="1"/>
        <v>81</v>
      </c>
      <c r="F11" s="29" t="s">
        <v>53</v>
      </c>
      <c r="G11" s="29">
        <f>(E11)/10</f>
        <v>8.1</v>
      </c>
      <c r="H11" s="30" t="s">
        <v>17</v>
      </c>
    </row>
    <row r="12" spans="1:10" ht="15.75" thickBot="1" x14ac:dyDescent="0.3">
      <c r="A12" s="39" t="s">
        <v>80</v>
      </c>
      <c r="B12" s="46">
        <f t="shared" si="2"/>
        <v>15</v>
      </c>
      <c r="C12" s="46">
        <v>2</v>
      </c>
      <c r="D12" s="33" t="str">
        <f t="shared" si="0"/>
        <v>0008</v>
      </c>
      <c r="E12" s="33">
        <f t="shared" si="1"/>
        <v>8</v>
      </c>
      <c r="F12" s="33"/>
      <c r="G12" s="33">
        <f>E12</f>
        <v>8</v>
      </c>
      <c r="H12" s="40" t="s">
        <v>25</v>
      </c>
    </row>
    <row r="13" spans="1:10" x14ac:dyDescent="0.25">
      <c r="A13" s="42" t="s">
        <v>81</v>
      </c>
      <c r="B13" s="45">
        <f t="shared" si="2"/>
        <v>17</v>
      </c>
      <c r="C13" s="45">
        <v>2</v>
      </c>
      <c r="D13" s="24" t="str">
        <f t="shared" si="0"/>
        <v>0043</v>
      </c>
      <c r="E13" s="24">
        <f t="shared" si="1"/>
        <v>67</v>
      </c>
      <c r="F13" s="24" t="s">
        <v>53</v>
      </c>
      <c r="G13" s="24">
        <f>(E13)/10</f>
        <v>6.7</v>
      </c>
      <c r="H13" s="41" t="s">
        <v>21</v>
      </c>
    </row>
    <row r="14" spans="1:10" x14ac:dyDescent="0.25">
      <c r="A14" s="38" t="s">
        <v>82</v>
      </c>
      <c r="B14" s="52">
        <f t="shared" si="2"/>
        <v>19</v>
      </c>
      <c r="C14" s="52">
        <v>2</v>
      </c>
      <c r="D14" s="29" t="str">
        <f t="shared" si="0"/>
        <v>0000</v>
      </c>
      <c r="E14" s="29">
        <f t="shared" si="1"/>
        <v>0</v>
      </c>
      <c r="F14" s="29" t="s">
        <v>55</v>
      </c>
      <c r="G14" s="29">
        <f>(E14)/1000</f>
        <v>0</v>
      </c>
      <c r="H14" s="30" t="s">
        <v>22</v>
      </c>
    </row>
    <row r="15" spans="1:10" x14ac:dyDescent="0.25">
      <c r="A15" s="38" t="s">
        <v>83</v>
      </c>
      <c r="B15" s="52">
        <f t="shared" si="2"/>
        <v>21</v>
      </c>
      <c r="C15" s="52">
        <v>2</v>
      </c>
      <c r="D15" s="29" t="str">
        <f t="shared" si="0"/>
        <v>0000</v>
      </c>
      <c r="E15" s="29">
        <f t="shared" si="1"/>
        <v>0</v>
      </c>
      <c r="F15" s="29" t="s">
        <v>53</v>
      </c>
      <c r="G15" s="29">
        <f>(E15)/10</f>
        <v>0</v>
      </c>
      <c r="H15" s="30" t="s">
        <v>78</v>
      </c>
    </row>
    <row r="16" spans="1:10" x14ac:dyDescent="0.25">
      <c r="A16" s="38" t="s">
        <v>84</v>
      </c>
      <c r="B16" s="52">
        <f t="shared" si="2"/>
        <v>23</v>
      </c>
      <c r="C16" s="52">
        <v>2</v>
      </c>
      <c r="D16" s="29" t="str">
        <f t="shared" si="0"/>
        <v>0051</v>
      </c>
      <c r="E16" s="29">
        <f t="shared" si="1"/>
        <v>81</v>
      </c>
      <c r="F16" s="29" t="s">
        <v>53</v>
      </c>
      <c r="G16" s="29">
        <f>(E16)/10</f>
        <v>8.1</v>
      </c>
      <c r="H16" s="30" t="s">
        <v>17</v>
      </c>
    </row>
    <row r="17" spans="1:9" ht="15.75" thickBot="1" x14ac:dyDescent="0.3">
      <c r="A17" s="53" t="s">
        <v>85</v>
      </c>
      <c r="B17" s="54">
        <f t="shared" si="2"/>
        <v>25</v>
      </c>
      <c r="C17" s="54">
        <v>2</v>
      </c>
      <c r="D17" s="43" t="str">
        <f t="shared" si="0"/>
        <v>0005</v>
      </c>
      <c r="E17" s="43">
        <f t="shared" si="1"/>
        <v>5</v>
      </c>
      <c r="F17" s="43"/>
      <c r="G17" s="43">
        <f>(E17)</f>
        <v>5</v>
      </c>
      <c r="H17" s="44" t="s">
        <v>25</v>
      </c>
    </row>
    <row r="18" spans="1:9" x14ac:dyDescent="0.25">
      <c r="A18" s="42" t="s">
        <v>86</v>
      </c>
      <c r="B18" s="45">
        <f t="shared" si="2"/>
        <v>27</v>
      </c>
      <c r="C18" s="45">
        <v>2</v>
      </c>
      <c r="D18" s="24" t="str">
        <f t="shared" si="0"/>
        <v>0043</v>
      </c>
      <c r="E18" s="24">
        <f t="shared" si="1"/>
        <v>67</v>
      </c>
      <c r="F18" s="24" t="s">
        <v>53</v>
      </c>
      <c r="G18" s="24">
        <f>(E18)/10</f>
        <v>6.7</v>
      </c>
      <c r="H18" s="41" t="s">
        <v>21</v>
      </c>
    </row>
    <row r="19" spans="1:9" x14ac:dyDescent="0.25">
      <c r="A19" s="38" t="s">
        <v>87</v>
      </c>
      <c r="B19" s="52">
        <f t="shared" si="2"/>
        <v>29</v>
      </c>
      <c r="C19" s="52">
        <v>2</v>
      </c>
      <c r="D19" s="29" t="str">
        <f t="shared" si="0"/>
        <v>0000</v>
      </c>
      <c r="E19" s="29">
        <f t="shared" si="1"/>
        <v>0</v>
      </c>
      <c r="F19" s="29" t="s">
        <v>55</v>
      </c>
      <c r="G19" s="29">
        <f>(E19)/1000</f>
        <v>0</v>
      </c>
      <c r="H19" s="30" t="s">
        <v>22</v>
      </c>
    </row>
    <row r="20" spans="1:9" x14ac:dyDescent="0.25">
      <c r="A20" s="38" t="s">
        <v>88</v>
      </c>
      <c r="B20" s="52">
        <f t="shared" si="2"/>
        <v>31</v>
      </c>
      <c r="C20" s="52">
        <v>2</v>
      </c>
      <c r="D20" s="29" t="str">
        <f t="shared" si="0"/>
        <v>0000</v>
      </c>
      <c r="E20" s="29">
        <f t="shared" si="1"/>
        <v>0</v>
      </c>
      <c r="F20" s="29" t="s">
        <v>53</v>
      </c>
      <c r="G20" s="29">
        <f>(E20)/10</f>
        <v>0</v>
      </c>
      <c r="H20" s="30" t="s">
        <v>78</v>
      </c>
    </row>
    <row r="21" spans="1:9" x14ac:dyDescent="0.25">
      <c r="A21" s="38" t="s">
        <v>89</v>
      </c>
      <c r="B21" s="52">
        <f t="shared" si="2"/>
        <v>33</v>
      </c>
      <c r="C21" s="52">
        <v>2</v>
      </c>
      <c r="D21" s="29" t="str">
        <f t="shared" si="0"/>
        <v>0051</v>
      </c>
      <c r="E21" s="29">
        <f t="shared" si="1"/>
        <v>81</v>
      </c>
      <c r="F21" s="29" t="s">
        <v>53</v>
      </c>
      <c r="G21" s="29">
        <f>(E21)/10</f>
        <v>8.1</v>
      </c>
      <c r="H21" s="30" t="s">
        <v>17</v>
      </c>
    </row>
    <row r="22" spans="1:9" ht="15.75" thickBot="1" x14ac:dyDescent="0.3">
      <c r="A22" s="39" t="s">
        <v>90</v>
      </c>
      <c r="B22" s="46">
        <f t="shared" si="2"/>
        <v>35</v>
      </c>
      <c r="C22" s="46">
        <v>2</v>
      </c>
      <c r="D22" s="33" t="str">
        <f t="shared" si="0"/>
        <v>0005</v>
      </c>
      <c r="E22" s="33">
        <f t="shared" si="1"/>
        <v>5</v>
      </c>
      <c r="F22" s="33"/>
      <c r="G22" s="33">
        <f>(E22)</f>
        <v>5</v>
      </c>
      <c r="H22" s="40" t="s">
        <v>25</v>
      </c>
    </row>
    <row r="23" spans="1:9" x14ac:dyDescent="0.25">
      <c r="A23" s="35" t="s">
        <v>91</v>
      </c>
      <c r="B23" s="55">
        <f t="shared" si="2"/>
        <v>37</v>
      </c>
      <c r="C23" s="55">
        <v>2</v>
      </c>
      <c r="D23" s="36" t="str">
        <f t="shared" si="0"/>
        <v>0043</v>
      </c>
      <c r="E23" s="36">
        <f t="shared" si="1"/>
        <v>67</v>
      </c>
      <c r="F23" s="36" t="s">
        <v>53</v>
      </c>
      <c r="G23" s="36">
        <f>(E23)/10</f>
        <v>6.7</v>
      </c>
      <c r="H23" s="37" t="s">
        <v>21</v>
      </c>
    </row>
    <row r="24" spans="1:9" x14ac:dyDescent="0.25">
      <c r="A24" s="38" t="s">
        <v>92</v>
      </c>
      <c r="B24" s="52">
        <f t="shared" si="2"/>
        <v>39</v>
      </c>
      <c r="C24" s="52">
        <v>2</v>
      </c>
      <c r="D24" s="29" t="str">
        <f t="shared" si="0"/>
        <v>0000</v>
      </c>
      <c r="E24" s="29">
        <f t="shared" si="1"/>
        <v>0</v>
      </c>
      <c r="F24" s="29" t="s">
        <v>55</v>
      </c>
      <c r="G24" s="29">
        <f>(E24)/1000</f>
        <v>0</v>
      </c>
      <c r="H24" s="30" t="s">
        <v>22</v>
      </c>
    </row>
    <row r="25" spans="1:9" x14ac:dyDescent="0.25">
      <c r="A25" s="38" t="s">
        <v>93</v>
      </c>
      <c r="B25" s="52">
        <f t="shared" si="2"/>
        <v>41</v>
      </c>
      <c r="C25" s="52">
        <v>2</v>
      </c>
      <c r="D25" s="29" t="str">
        <f t="shared" si="0"/>
        <v>0000</v>
      </c>
      <c r="E25" s="29">
        <f t="shared" si="1"/>
        <v>0</v>
      </c>
      <c r="F25" s="29" t="s">
        <v>53</v>
      </c>
      <c r="G25" s="29">
        <f>(E25)/10</f>
        <v>0</v>
      </c>
      <c r="H25" s="30" t="s">
        <v>78</v>
      </c>
    </row>
    <row r="26" spans="1:9" x14ac:dyDescent="0.25">
      <c r="A26" s="38" t="s">
        <v>94</v>
      </c>
      <c r="B26" s="52">
        <f t="shared" si="2"/>
        <v>43</v>
      </c>
      <c r="C26" s="52">
        <v>2</v>
      </c>
      <c r="D26" s="29" t="str">
        <f t="shared" si="0"/>
        <v>0051</v>
      </c>
      <c r="E26" s="29">
        <f t="shared" si="1"/>
        <v>81</v>
      </c>
      <c r="F26" s="29" t="s">
        <v>53</v>
      </c>
      <c r="G26" s="29">
        <f>(E26)/10</f>
        <v>8.1</v>
      </c>
      <c r="H26" s="30" t="s">
        <v>17</v>
      </c>
    </row>
    <row r="27" spans="1:9" ht="15.75" thickBot="1" x14ac:dyDescent="0.3">
      <c r="A27" s="53" t="s">
        <v>95</v>
      </c>
      <c r="B27" s="54">
        <f t="shared" si="2"/>
        <v>45</v>
      </c>
      <c r="C27" s="54">
        <v>2</v>
      </c>
      <c r="D27" s="43" t="str">
        <f t="shared" si="0"/>
        <v>0005</v>
      </c>
      <c r="E27" s="43">
        <f t="shared" si="1"/>
        <v>5</v>
      </c>
      <c r="F27" s="43"/>
      <c r="G27" s="43">
        <f>(E27)</f>
        <v>5</v>
      </c>
      <c r="H27" s="44" t="s">
        <v>25</v>
      </c>
    </row>
    <row r="28" spans="1:9" x14ac:dyDescent="0.25">
      <c r="A28" s="42" t="s">
        <v>96</v>
      </c>
      <c r="B28" s="45">
        <f t="shared" si="2"/>
        <v>47</v>
      </c>
      <c r="C28" s="45">
        <v>2</v>
      </c>
      <c r="D28" s="24" t="str">
        <f t="shared" si="0"/>
        <v>0104</v>
      </c>
      <c r="E28" s="24"/>
      <c r="F28" s="24"/>
      <c r="G28" s="24" t="str">
        <f>IF(HEX2DEC(D28)-G29&gt;0,"SI","NO")</f>
        <v>NO</v>
      </c>
      <c r="H28" s="41"/>
      <c r="I28" s="56" t="s">
        <v>97</v>
      </c>
    </row>
    <row r="29" spans="1:9" ht="15.75" thickBot="1" x14ac:dyDescent="0.3">
      <c r="A29" s="39"/>
      <c r="B29" s="46"/>
      <c r="C29" s="46"/>
      <c r="D29" s="33"/>
      <c r="E29" s="33"/>
      <c r="F29" s="33" t="s">
        <v>98</v>
      </c>
      <c r="G29" s="33">
        <f>MOD(HEX2DEC(D28),HEX2DEC("7FFF"))</f>
        <v>260</v>
      </c>
      <c r="H29" s="40" t="s">
        <v>98</v>
      </c>
      <c r="I29" s="57" t="s">
        <v>99</v>
      </c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F0DA-5E11-42C4-AF0C-02E1FEA4C1EC}">
  <dimension ref="A1:H52"/>
  <sheetViews>
    <sheetView topLeftCell="A34" workbookViewId="0">
      <selection activeCell="F51" sqref="F51:F52"/>
    </sheetView>
  </sheetViews>
  <sheetFormatPr baseColWidth="10" defaultRowHeight="15" x14ac:dyDescent="0.25"/>
  <cols>
    <col min="1" max="1" width="5" style="58" bestFit="1" customWidth="1"/>
    <col min="2" max="2" width="16.28515625" style="58" bestFit="1" customWidth="1"/>
    <col min="3" max="3" width="27" style="58" bestFit="1" customWidth="1"/>
    <col min="4" max="4" width="8.7109375" style="58" bestFit="1" customWidth="1"/>
    <col min="5" max="5" width="16.85546875" style="58" customWidth="1"/>
    <col min="6" max="6" width="18.140625" style="58" customWidth="1"/>
    <col min="7" max="7" width="9.42578125" style="58" bestFit="1" customWidth="1"/>
    <col min="8" max="8" width="58.5703125" style="65" bestFit="1" customWidth="1"/>
    <col min="9" max="16384" width="11.42578125" style="58"/>
  </cols>
  <sheetData>
    <row r="1" spans="1:8" x14ac:dyDescent="0.25">
      <c r="A1" s="83" t="s">
        <v>5</v>
      </c>
      <c r="B1" s="83"/>
      <c r="C1" s="83"/>
      <c r="D1" s="83"/>
      <c r="E1" s="83"/>
      <c r="F1" s="83"/>
      <c r="G1" s="83"/>
      <c r="H1" s="83"/>
    </row>
    <row r="2" spans="1:8" x14ac:dyDescent="0.25">
      <c r="A2" s="5" t="s">
        <v>0</v>
      </c>
      <c r="B2" s="5" t="s">
        <v>1</v>
      </c>
      <c r="C2" s="5" t="s">
        <v>19</v>
      </c>
      <c r="D2" s="6" t="s">
        <v>2</v>
      </c>
      <c r="E2" s="6" t="s">
        <v>51</v>
      </c>
      <c r="F2" s="5" t="s">
        <v>47</v>
      </c>
      <c r="G2" s="5" t="s">
        <v>8</v>
      </c>
      <c r="H2" s="63" t="s">
        <v>52</v>
      </c>
    </row>
    <row r="3" spans="1:8" x14ac:dyDescent="0.25">
      <c r="A3" s="7">
        <v>0</v>
      </c>
      <c r="B3" s="59" t="s">
        <v>31</v>
      </c>
      <c r="C3" s="60"/>
      <c r="D3" s="59" t="s">
        <v>4</v>
      </c>
      <c r="E3" s="60">
        <v>1</v>
      </c>
      <c r="F3" s="60"/>
      <c r="G3" s="62"/>
      <c r="H3" s="64" t="s">
        <v>104</v>
      </c>
    </row>
    <row r="4" spans="1:8" x14ac:dyDescent="0.25">
      <c r="A4" s="7">
        <v>1</v>
      </c>
      <c r="B4" s="59" t="s">
        <v>6</v>
      </c>
      <c r="C4" s="60"/>
      <c r="D4" s="59" t="s">
        <v>4</v>
      </c>
      <c r="E4" s="60">
        <v>1</v>
      </c>
      <c r="F4" s="61" t="s">
        <v>56</v>
      </c>
      <c r="G4" s="62" t="s">
        <v>7</v>
      </c>
      <c r="H4" s="59" t="s">
        <v>30</v>
      </c>
    </row>
    <row r="5" spans="1:8" ht="15" customHeight="1" x14ac:dyDescent="0.25">
      <c r="A5" s="7">
        <v>2</v>
      </c>
      <c r="B5" s="84" t="s">
        <v>9</v>
      </c>
      <c r="C5" s="87" t="s">
        <v>26</v>
      </c>
      <c r="D5" s="84" t="s">
        <v>10</v>
      </c>
      <c r="E5" s="87">
        <v>4</v>
      </c>
      <c r="F5" s="87" t="s">
        <v>13</v>
      </c>
      <c r="G5" s="84" t="s">
        <v>11</v>
      </c>
      <c r="H5" s="84" t="s">
        <v>12</v>
      </c>
    </row>
    <row r="6" spans="1:8" x14ac:dyDescent="0.25">
      <c r="A6" s="7">
        <v>3</v>
      </c>
      <c r="B6" s="85"/>
      <c r="C6" s="88"/>
      <c r="D6" s="85"/>
      <c r="E6" s="88"/>
      <c r="F6" s="88"/>
      <c r="G6" s="85"/>
      <c r="H6" s="85"/>
    </row>
    <row r="7" spans="1:8" x14ac:dyDescent="0.25">
      <c r="A7" s="7">
        <v>4</v>
      </c>
      <c r="B7" s="85"/>
      <c r="C7" s="88"/>
      <c r="D7" s="85"/>
      <c r="E7" s="88"/>
      <c r="F7" s="88"/>
      <c r="G7" s="85"/>
      <c r="H7" s="85"/>
    </row>
    <row r="8" spans="1:8" x14ac:dyDescent="0.25">
      <c r="A8" s="7">
        <v>5</v>
      </c>
      <c r="B8" s="86"/>
      <c r="C8" s="89"/>
      <c r="D8" s="86"/>
      <c r="E8" s="89"/>
      <c r="F8" s="89"/>
      <c r="G8" s="86"/>
      <c r="H8" s="86"/>
    </row>
    <row r="9" spans="1:8" x14ac:dyDescent="0.25">
      <c r="A9" s="7">
        <v>6</v>
      </c>
      <c r="B9" s="81" t="s">
        <v>14</v>
      </c>
      <c r="C9" s="82" t="s">
        <v>26</v>
      </c>
      <c r="D9" s="81" t="s">
        <v>20</v>
      </c>
      <c r="E9" s="82">
        <v>2</v>
      </c>
      <c r="F9" s="82" t="s">
        <v>53</v>
      </c>
      <c r="G9" s="82" t="s">
        <v>21</v>
      </c>
      <c r="H9" s="81"/>
    </row>
    <row r="10" spans="1:8" x14ac:dyDescent="0.25">
      <c r="A10" s="7">
        <v>7</v>
      </c>
      <c r="B10" s="81"/>
      <c r="C10" s="82"/>
      <c r="D10" s="81"/>
      <c r="E10" s="82"/>
      <c r="F10" s="82"/>
      <c r="G10" s="82"/>
      <c r="H10" s="81"/>
    </row>
    <row r="11" spans="1:8" x14ac:dyDescent="0.25">
      <c r="A11" s="7">
        <v>8</v>
      </c>
      <c r="B11" s="81" t="s">
        <v>15</v>
      </c>
      <c r="C11" s="82" t="s">
        <v>26</v>
      </c>
      <c r="D11" s="81" t="s">
        <v>20</v>
      </c>
      <c r="E11" s="82">
        <v>2</v>
      </c>
      <c r="F11" s="82" t="s">
        <v>55</v>
      </c>
      <c r="G11" s="82" t="s">
        <v>22</v>
      </c>
      <c r="H11" s="81"/>
    </row>
    <row r="12" spans="1:8" x14ac:dyDescent="0.25">
      <c r="A12" s="7">
        <v>9</v>
      </c>
      <c r="B12" s="81"/>
      <c r="C12" s="82"/>
      <c r="D12" s="81"/>
      <c r="E12" s="82"/>
      <c r="F12" s="82"/>
      <c r="G12" s="82"/>
      <c r="H12" s="81"/>
    </row>
    <row r="13" spans="1:8" x14ac:dyDescent="0.25">
      <c r="A13" s="7">
        <v>10</v>
      </c>
      <c r="B13" s="81" t="s">
        <v>16</v>
      </c>
      <c r="C13" s="82" t="s">
        <v>26</v>
      </c>
      <c r="D13" s="81" t="s">
        <v>20</v>
      </c>
      <c r="E13" s="82">
        <v>2</v>
      </c>
      <c r="F13" s="82" t="s">
        <v>53</v>
      </c>
      <c r="G13" s="82" t="s">
        <v>23</v>
      </c>
      <c r="H13" s="81"/>
    </row>
    <row r="14" spans="1:8" x14ac:dyDescent="0.25">
      <c r="A14" s="7">
        <v>11</v>
      </c>
      <c r="B14" s="81"/>
      <c r="C14" s="82"/>
      <c r="D14" s="81"/>
      <c r="E14" s="82"/>
      <c r="F14" s="82"/>
      <c r="G14" s="82"/>
      <c r="H14" s="81"/>
    </row>
    <row r="15" spans="1:8" x14ac:dyDescent="0.25">
      <c r="A15" s="7">
        <v>12</v>
      </c>
      <c r="B15" s="81" t="s">
        <v>17</v>
      </c>
      <c r="C15" s="82" t="s">
        <v>26</v>
      </c>
      <c r="D15" s="81" t="s">
        <v>20</v>
      </c>
      <c r="E15" s="82">
        <v>2</v>
      </c>
      <c r="F15" s="82" t="s">
        <v>53</v>
      </c>
      <c r="G15" s="82" t="s">
        <v>24</v>
      </c>
      <c r="H15" s="81"/>
    </row>
    <row r="16" spans="1:8" x14ac:dyDescent="0.25">
      <c r="A16" s="7">
        <v>13</v>
      </c>
      <c r="B16" s="81"/>
      <c r="C16" s="82"/>
      <c r="D16" s="81"/>
      <c r="E16" s="82"/>
      <c r="F16" s="82"/>
      <c r="G16" s="82"/>
      <c r="H16" s="81"/>
    </row>
    <row r="17" spans="1:8" x14ac:dyDescent="0.25">
      <c r="A17" s="7">
        <v>14</v>
      </c>
      <c r="B17" s="81" t="s">
        <v>18</v>
      </c>
      <c r="C17" s="82" t="s">
        <v>26</v>
      </c>
      <c r="D17" s="81" t="s">
        <v>20</v>
      </c>
      <c r="E17" s="82">
        <v>2</v>
      </c>
      <c r="F17" s="82"/>
      <c r="G17" s="82" t="s">
        <v>25</v>
      </c>
      <c r="H17" s="81"/>
    </row>
    <row r="18" spans="1:8" x14ac:dyDescent="0.25">
      <c r="A18" s="7">
        <v>15</v>
      </c>
      <c r="B18" s="81"/>
      <c r="C18" s="82"/>
      <c r="D18" s="81"/>
      <c r="E18" s="82"/>
      <c r="F18" s="82"/>
      <c r="G18" s="82"/>
      <c r="H18" s="81"/>
    </row>
    <row r="19" spans="1:8" x14ac:dyDescent="0.25">
      <c r="A19" s="7">
        <v>16</v>
      </c>
      <c r="B19" s="81" t="s">
        <v>14</v>
      </c>
      <c r="C19" s="82" t="s">
        <v>27</v>
      </c>
      <c r="D19" s="81" t="s">
        <v>20</v>
      </c>
      <c r="E19" s="82">
        <v>2</v>
      </c>
      <c r="F19" s="82" t="s">
        <v>53</v>
      </c>
      <c r="G19" s="82" t="s">
        <v>21</v>
      </c>
      <c r="H19" s="81"/>
    </row>
    <row r="20" spans="1:8" x14ac:dyDescent="0.25">
      <c r="A20" s="7">
        <v>17</v>
      </c>
      <c r="B20" s="81"/>
      <c r="C20" s="82"/>
      <c r="D20" s="81"/>
      <c r="E20" s="82"/>
      <c r="F20" s="82"/>
      <c r="G20" s="82"/>
      <c r="H20" s="81"/>
    </row>
    <row r="21" spans="1:8" x14ac:dyDescent="0.25">
      <c r="A21" s="7">
        <v>18</v>
      </c>
      <c r="B21" s="81" t="s">
        <v>15</v>
      </c>
      <c r="C21" s="82" t="s">
        <v>27</v>
      </c>
      <c r="D21" s="81" t="s">
        <v>20</v>
      </c>
      <c r="E21" s="82">
        <v>2</v>
      </c>
      <c r="F21" s="82" t="s">
        <v>55</v>
      </c>
      <c r="G21" s="82" t="s">
        <v>22</v>
      </c>
      <c r="H21" s="81"/>
    </row>
    <row r="22" spans="1:8" x14ac:dyDescent="0.25">
      <c r="A22" s="7">
        <v>19</v>
      </c>
      <c r="B22" s="81"/>
      <c r="C22" s="82"/>
      <c r="D22" s="81"/>
      <c r="E22" s="82"/>
      <c r="F22" s="82"/>
      <c r="G22" s="82"/>
      <c r="H22" s="81"/>
    </row>
    <row r="23" spans="1:8" x14ac:dyDescent="0.25">
      <c r="A23" s="7">
        <v>20</v>
      </c>
      <c r="B23" s="81" t="s">
        <v>16</v>
      </c>
      <c r="C23" s="82" t="s">
        <v>27</v>
      </c>
      <c r="D23" s="81" t="s">
        <v>20</v>
      </c>
      <c r="E23" s="82">
        <v>2</v>
      </c>
      <c r="F23" s="82" t="s">
        <v>53</v>
      </c>
      <c r="G23" s="82" t="s">
        <v>23</v>
      </c>
      <c r="H23" s="81"/>
    </row>
    <row r="24" spans="1:8" x14ac:dyDescent="0.25">
      <c r="A24" s="7">
        <v>21</v>
      </c>
      <c r="B24" s="81"/>
      <c r="C24" s="82"/>
      <c r="D24" s="81"/>
      <c r="E24" s="82"/>
      <c r="F24" s="82"/>
      <c r="G24" s="82"/>
      <c r="H24" s="81"/>
    </row>
    <row r="25" spans="1:8" x14ac:dyDescent="0.25">
      <c r="A25" s="7">
        <v>22</v>
      </c>
      <c r="B25" s="81" t="s">
        <v>17</v>
      </c>
      <c r="C25" s="82" t="s">
        <v>27</v>
      </c>
      <c r="D25" s="81" t="s">
        <v>20</v>
      </c>
      <c r="E25" s="82">
        <v>2</v>
      </c>
      <c r="F25" s="82" t="s">
        <v>53</v>
      </c>
      <c r="G25" s="82" t="s">
        <v>24</v>
      </c>
      <c r="H25" s="81"/>
    </row>
    <row r="26" spans="1:8" x14ac:dyDescent="0.25">
      <c r="A26" s="7">
        <v>23</v>
      </c>
      <c r="B26" s="81"/>
      <c r="C26" s="82"/>
      <c r="D26" s="81"/>
      <c r="E26" s="82"/>
      <c r="F26" s="82"/>
      <c r="G26" s="82"/>
      <c r="H26" s="81"/>
    </row>
    <row r="27" spans="1:8" x14ac:dyDescent="0.25">
      <c r="A27" s="7">
        <v>24</v>
      </c>
      <c r="B27" s="81" t="s">
        <v>18</v>
      </c>
      <c r="C27" s="82" t="s">
        <v>27</v>
      </c>
      <c r="D27" s="81" t="s">
        <v>20</v>
      </c>
      <c r="E27" s="82">
        <v>2</v>
      </c>
      <c r="F27" s="82"/>
      <c r="G27" s="82" t="s">
        <v>25</v>
      </c>
      <c r="H27" s="81"/>
    </row>
    <row r="28" spans="1:8" x14ac:dyDescent="0.25">
      <c r="A28" s="7">
        <v>25</v>
      </c>
      <c r="B28" s="81"/>
      <c r="C28" s="82"/>
      <c r="D28" s="81"/>
      <c r="E28" s="82"/>
      <c r="F28" s="82"/>
      <c r="G28" s="82"/>
      <c r="H28" s="81"/>
    </row>
    <row r="29" spans="1:8" x14ac:dyDescent="0.25">
      <c r="A29" s="7">
        <v>26</v>
      </c>
      <c r="B29" s="81" t="s">
        <v>14</v>
      </c>
      <c r="C29" s="82" t="s">
        <v>28</v>
      </c>
      <c r="D29" s="81" t="s">
        <v>20</v>
      </c>
      <c r="E29" s="82">
        <v>2</v>
      </c>
      <c r="F29" s="82" t="s">
        <v>53</v>
      </c>
      <c r="G29" s="82" t="s">
        <v>21</v>
      </c>
      <c r="H29" s="81"/>
    </row>
    <row r="30" spans="1:8" x14ac:dyDescent="0.25">
      <c r="A30" s="7">
        <v>27</v>
      </c>
      <c r="B30" s="81"/>
      <c r="C30" s="82"/>
      <c r="D30" s="81"/>
      <c r="E30" s="82"/>
      <c r="F30" s="82"/>
      <c r="G30" s="82"/>
      <c r="H30" s="81"/>
    </row>
    <row r="31" spans="1:8" x14ac:dyDescent="0.25">
      <c r="A31" s="7">
        <v>28</v>
      </c>
      <c r="B31" s="81" t="s">
        <v>15</v>
      </c>
      <c r="C31" s="82" t="s">
        <v>28</v>
      </c>
      <c r="D31" s="81" t="s">
        <v>20</v>
      </c>
      <c r="E31" s="82">
        <v>2</v>
      </c>
      <c r="F31" s="82" t="s">
        <v>55</v>
      </c>
      <c r="G31" s="82" t="s">
        <v>22</v>
      </c>
      <c r="H31" s="81"/>
    </row>
    <row r="32" spans="1:8" x14ac:dyDescent="0.25">
      <c r="A32" s="7">
        <v>29</v>
      </c>
      <c r="B32" s="81"/>
      <c r="C32" s="82"/>
      <c r="D32" s="81"/>
      <c r="E32" s="82"/>
      <c r="F32" s="82"/>
      <c r="G32" s="82"/>
      <c r="H32" s="81"/>
    </row>
    <row r="33" spans="1:8" x14ac:dyDescent="0.25">
      <c r="A33" s="7">
        <v>30</v>
      </c>
      <c r="B33" s="81" t="s">
        <v>16</v>
      </c>
      <c r="C33" s="82" t="s">
        <v>28</v>
      </c>
      <c r="D33" s="81" t="s">
        <v>20</v>
      </c>
      <c r="E33" s="82">
        <v>2</v>
      </c>
      <c r="F33" s="82" t="s">
        <v>53</v>
      </c>
      <c r="G33" s="82" t="s">
        <v>23</v>
      </c>
      <c r="H33" s="81"/>
    </row>
    <row r="34" spans="1:8" x14ac:dyDescent="0.25">
      <c r="A34" s="7">
        <v>31</v>
      </c>
      <c r="B34" s="81"/>
      <c r="C34" s="82"/>
      <c r="D34" s="81"/>
      <c r="E34" s="82"/>
      <c r="F34" s="82"/>
      <c r="G34" s="82"/>
      <c r="H34" s="81"/>
    </row>
    <row r="35" spans="1:8" x14ac:dyDescent="0.25">
      <c r="A35" s="7">
        <v>32</v>
      </c>
      <c r="B35" s="81" t="s">
        <v>17</v>
      </c>
      <c r="C35" s="82" t="s">
        <v>28</v>
      </c>
      <c r="D35" s="81" t="s">
        <v>20</v>
      </c>
      <c r="E35" s="82">
        <v>2</v>
      </c>
      <c r="F35" s="82" t="s">
        <v>53</v>
      </c>
      <c r="G35" s="82" t="s">
        <v>24</v>
      </c>
      <c r="H35" s="81"/>
    </row>
    <row r="36" spans="1:8" x14ac:dyDescent="0.25">
      <c r="A36" s="7">
        <v>33</v>
      </c>
      <c r="B36" s="81"/>
      <c r="C36" s="82"/>
      <c r="D36" s="81"/>
      <c r="E36" s="82"/>
      <c r="F36" s="82"/>
      <c r="G36" s="82"/>
      <c r="H36" s="81"/>
    </row>
    <row r="37" spans="1:8" x14ac:dyDescent="0.25">
      <c r="A37" s="7">
        <v>34</v>
      </c>
      <c r="B37" s="81" t="s">
        <v>18</v>
      </c>
      <c r="C37" s="82" t="s">
        <v>28</v>
      </c>
      <c r="D37" s="81" t="s">
        <v>20</v>
      </c>
      <c r="E37" s="82">
        <v>2</v>
      </c>
      <c r="F37" s="82"/>
      <c r="G37" s="82" t="s">
        <v>25</v>
      </c>
      <c r="H37" s="81"/>
    </row>
    <row r="38" spans="1:8" x14ac:dyDescent="0.25">
      <c r="A38" s="7">
        <v>35</v>
      </c>
      <c r="B38" s="81"/>
      <c r="C38" s="82"/>
      <c r="D38" s="81"/>
      <c r="E38" s="82"/>
      <c r="F38" s="82"/>
      <c r="G38" s="82"/>
      <c r="H38" s="81"/>
    </row>
    <row r="39" spans="1:8" x14ac:dyDescent="0.25">
      <c r="A39" s="7">
        <v>36</v>
      </c>
      <c r="B39" s="81" t="s">
        <v>14</v>
      </c>
      <c r="C39" s="82" t="s">
        <v>29</v>
      </c>
      <c r="D39" s="81" t="s">
        <v>20</v>
      </c>
      <c r="E39" s="82">
        <v>2</v>
      </c>
      <c r="F39" s="82" t="s">
        <v>53</v>
      </c>
      <c r="G39" s="82" t="s">
        <v>21</v>
      </c>
      <c r="H39" s="81"/>
    </row>
    <row r="40" spans="1:8" x14ac:dyDescent="0.25">
      <c r="A40" s="7">
        <v>37</v>
      </c>
      <c r="B40" s="81"/>
      <c r="C40" s="82"/>
      <c r="D40" s="81"/>
      <c r="E40" s="82"/>
      <c r="F40" s="82"/>
      <c r="G40" s="82"/>
      <c r="H40" s="81"/>
    </row>
    <row r="41" spans="1:8" x14ac:dyDescent="0.25">
      <c r="A41" s="7">
        <v>38</v>
      </c>
      <c r="B41" s="81" t="s">
        <v>15</v>
      </c>
      <c r="C41" s="82" t="s">
        <v>29</v>
      </c>
      <c r="D41" s="81" t="s">
        <v>20</v>
      </c>
      <c r="E41" s="82">
        <v>2</v>
      </c>
      <c r="F41" s="82" t="s">
        <v>55</v>
      </c>
      <c r="G41" s="82" t="s">
        <v>22</v>
      </c>
      <c r="H41" s="81"/>
    </row>
    <row r="42" spans="1:8" x14ac:dyDescent="0.25">
      <c r="A42" s="7">
        <v>39</v>
      </c>
      <c r="B42" s="81"/>
      <c r="C42" s="82"/>
      <c r="D42" s="81"/>
      <c r="E42" s="82"/>
      <c r="F42" s="82"/>
      <c r="G42" s="82"/>
      <c r="H42" s="81"/>
    </row>
    <row r="43" spans="1:8" x14ac:dyDescent="0.25">
      <c r="A43" s="7">
        <v>40</v>
      </c>
      <c r="B43" s="81" t="s">
        <v>16</v>
      </c>
      <c r="C43" s="82" t="s">
        <v>29</v>
      </c>
      <c r="D43" s="81" t="s">
        <v>20</v>
      </c>
      <c r="E43" s="82">
        <v>2</v>
      </c>
      <c r="F43" s="82" t="s">
        <v>53</v>
      </c>
      <c r="G43" s="82" t="s">
        <v>23</v>
      </c>
      <c r="H43" s="81"/>
    </row>
    <row r="44" spans="1:8" x14ac:dyDescent="0.25">
      <c r="A44" s="7">
        <v>41</v>
      </c>
      <c r="B44" s="81"/>
      <c r="C44" s="82"/>
      <c r="D44" s="81"/>
      <c r="E44" s="82"/>
      <c r="F44" s="82"/>
      <c r="G44" s="82"/>
      <c r="H44" s="81"/>
    </row>
    <row r="45" spans="1:8" x14ac:dyDescent="0.25">
      <c r="A45" s="7">
        <v>42</v>
      </c>
      <c r="B45" s="81" t="s">
        <v>17</v>
      </c>
      <c r="C45" s="82" t="s">
        <v>29</v>
      </c>
      <c r="D45" s="81" t="s">
        <v>20</v>
      </c>
      <c r="E45" s="82">
        <v>2</v>
      </c>
      <c r="F45" s="82" t="s">
        <v>53</v>
      </c>
      <c r="G45" s="82" t="s">
        <v>24</v>
      </c>
      <c r="H45" s="81"/>
    </row>
    <row r="46" spans="1:8" x14ac:dyDescent="0.25">
      <c r="A46" s="7">
        <v>43</v>
      </c>
      <c r="B46" s="81"/>
      <c r="C46" s="82"/>
      <c r="D46" s="81"/>
      <c r="E46" s="82"/>
      <c r="F46" s="82"/>
      <c r="G46" s="82"/>
      <c r="H46" s="81"/>
    </row>
    <row r="47" spans="1:8" x14ac:dyDescent="0.25">
      <c r="A47" s="7">
        <v>44</v>
      </c>
      <c r="B47" s="81" t="s">
        <v>18</v>
      </c>
      <c r="C47" s="82" t="s">
        <v>29</v>
      </c>
      <c r="D47" s="81" t="s">
        <v>20</v>
      </c>
      <c r="E47" s="82">
        <v>2</v>
      </c>
      <c r="F47" s="82"/>
      <c r="G47" s="82" t="s">
        <v>25</v>
      </c>
      <c r="H47" s="81"/>
    </row>
    <row r="48" spans="1:8" x14ac:dyDescent="0.25">
      <c r="A48" s="7">
        <v>45</v>
      </c>
      <c r="B48" s="81"/>
      <c r="C48" s="82"/>
      <c r="D48" s="81"/>
      <c r="E48" s="82"/>
      <c r="F48" s="82"/>
      <c r="G48" s="82"/>
      <c r="H48" s="81"/>
    </row>
    <row r="49" spans="1:8" x14ac:dyDescent="0.25">
      <c r="A49" s="7">
        <v>46</v>
      </c>
      <c r="B49" s="81" t="s">
        <v>32</v>
      </c>
      <c r="C49" s="82"/>
      <c r="D49" s="81"/>
      <c r="E49" s="82">
        <v>2</v>
      </c>
      <c r="F49" s="82" t="s">
        <v>33</v>
      </c>
      <c r="G49" s="82"/>
      <c r="H49" s="81"/>
    </row>
    <row r="50" spans="1:8" x14ac:dyDescent="0.25">
      <c r="A50" s="7">
        <v>47</v>
      </c>
      <c r="B50" s="81"/>
      <c r="C50" s="82"/>
      <c r="D50" s="81"/>
      <c r="E50" s="82"/>
      <c r="F50" s="82"/>
      <c r="G50" s="82"/>
      <c r="H50" s="81"/>
    </row>
    <row r="51" spans="1:8" x14ac:dyDescent="0.25">
      <c r="A51" s="7">
        <v>48</v>
      </c>
      <c r="B51" s="81" t="s">
        <v>103</v>
      </c>
      <c r="C51" s="82"/>
      <c r="D51" s="81" t="s">
        <v>20</v>
      </c>
      <c r="E51" s="82">
        <v>2</v>
      </c>
      <c r="F51" s="82" t="s">
        <v>106</v>
      </c>
      <c r="G51" s="82" t="s">
        <v>23</v>
      </c>
      <c r="H51" s="81" t="s">
        <v>105</v>
      </c>
    </row>
    <row r="52" spans="1:8" x14ac:dyDescent="0.25">
      <c r="A52" s="7">
        <v>49</v>
      </c>
      <c r="B52" s="81"/>
      <c r="C52" s="82"/>
      <c r="D52" s="81"/>
      <c r="E52" s="82"/>
      <c r="F52" s="82"/>
      <c r="G52" s="82"/>
      <c r="H52" s="81"/>
    </row>
  </sheetData>
  <mergeCells count="162">
    <mergeCell ref="A1:H1"/>
    <mergeCell ref="B5:B8"/>
    <mergeCell ref="C5:C8"/>
    <mergeCell ref="D5:D8"/>
    <mergeCell ref="E5:E8"/>
    <mergeCell ref="F5:F8"/>
    <mergeCell ref="G5:G8"/>
    <mergeCell ref="H5:H8"/>
    <mergeCell ref="H9:H10"/>
    <mergeCell ref="B11:B12"/>
    <mergeCell ref="C11:C12"/>
    <mergeCell ref="D11:D12"/>
    <mergeCell ref="E11:E12"/>
    <mergeCell ref="F11:F12"/>
    <mergeCell ref="G11:G12"/>
    <mergeCell ref="H11:H12"/>
    <mergeCell ref="B9:B10"/>
    <mergeCell ref="C9:C10"/>
    <mergeCell ref="D9:D10"/>
    <mergeCell ref="E9:E10"/>
    <mergeCell ref="F9:F10"/>
    <mergeCell ref="G9:G10"/>
    <mergeCell ref="H13:H14"/>
    <mergeCell ref="B15:B16"/>
    <mergeCell ref="C15:C16"/>
    <mergeCell ref="D15:D16"/>
    <mergeCell ref="E15:E16"/>
    <mergeCell ref="F15:F16"/>
    <mergeCell ref="G15:G16"/>
    <mergeCell ref="H15:H16"/>
    <mergeCell ref="B13:B14"/>
    <mergeCell ref="C13:C14"/>
    <mergeCell ref="D13:D14"/>
    <mergeCell ref="E13:E14"/>
    <mergeCell ref="F13:F14"/>
    <mergeCell ref="G13:G14"/>
    <mergeCell ref="H17:H18"/>
    <mergeCell ref="B19:B20"/>
    <mergeCell ref="C19:C20"/>
    <mergeCell ref="D19:D20"/>
    <mergeCell ref="E19:E20"/>
    <mergeCell ref="F19:F20"/>
    <mergeCell ref="G19:G20"/>
    <mergeCell ref="H19:H20"/>
    <mergeCell ref="B17:B18"/>
    <mergeCell ref="C17:C18"/>
    <mergeCell ref="D17:D18"/>
    <mergeCell ref="E17:E18"/>
    <mergeCell ref="F17:F18"/>
    <mergeCell ref="G17:G18"/>
    <mergeCell ref="H21:H22"/>
    <mergeCell ref="B23:B24"/>
    <mergeCell ref="C23:C24"/>
    <mergeCell ref="D23:D24"/>
    <mergeCell ref="E23:E24"/>
    <mergeCell ref="F23:F24"/>
    <mergeCell ref="G23:G24"/>
    <mergeCell ref="H23:H24"/>
    <mergeCell ref="B21:B22"/>
    <mergeCell ref="C21:C22"/>
    <mergeCell ref="D21:D22"/>
    <mergeCell ref="E21:E22"/>
    <mergeCell ref="F21:F22"/>
    <mergeCell ref="G21:G22"/>
    <mergeCell ref="H25:H26"/>
    <mergeCell ref="B27:B28"/>
    <mergeCell ref="C27:C28"/>
    <mergeCell ref="D27:D28"/>
    <mergeCell ref="E27:E28"/>
    <mergeCell ref="F27:F28"/>
    <mergeCell ref="G27:G28"/>
    <mergeCell ref="H27:H28"/>
    <mergeCell ref="B25:B26"/>
    <mergeCell ref="C25:C26"/>
    <mergeCell ref="D25:D26"/>
    <mergeCell ref="E25:E26"/>
    <mergeCell ref="F25:F26"/>
    <mergeCell ref="G25:G26"/>
    <mergeCell ref="H29:H30"/>
    <mergeCell ref="B31:B32"/>
    <mergeCell ref="C31:C32"/>
    <mergeCell ref="D31:D32"/>
    <mergeCell ref="E31:E32"/>
    <mergeCell ref="F31:F32"/>
    <mergeCell ref="G31:G32"/>
    <mergeCell ref="H31:H32"/>
    <mergeCell ref="B29:B30"/>
    <mergeCell ref="C29:C30"/>
    <mergeCell ref="D29:D30"/>
    <mergeCell ref="E29:E30"/>
    <mergeCell ref="F29:F30"/>
    <mergeCell ref="G29:G30"/>
    <mergeCell ref="H33:H34"/>
    <mergeCell ref="B35:B36"/>
    <mergeCell ref="C35:C36"/>
    <mergeCell ref="D35:D36"/>
    <mergeCell ref="E35:E36"/>
    <mergeCell ref="F35:F36"/>
    <mergeCell ref="G35:G36"/>
    <mergeCell ref="H35:H36"/>
    <mergeCell ref="B33:B34"/>
    <mergeCell ref="C33:C34"/>
    <mergeCell ref="D33:D34"/>
    <mergeCell ref="E33:E34"/>
    <mergeCell ref="F33:F34"/>
    <mergeCell ref="G33:G34"/>
    <mergeCell ref="H37:H38"/>
    <mergeCell ref="B39:B40"/>
    <mergeCell ref="C39:C40"/>
    <mergeCell ref="D39:D40"/>
    <mergeCell ref="E39:E40"/>
    <mergeCell ref="F39:F40"/>
    <mergeCell ref="G39:G40"/>
    <mergeCell ref="H39:H40"/>
    <mergeCell ref="B37:B38"/>
    <mergeCell ref="C37:C38"/>
    <mergeCell ref="D37:D38"/>
    <mergeCell ref="E37:E38"/>
    <mergeCell ref="F37:F38"/>
    <mergeCell ref="G37:G38"/>
    <mergeCell ref="H41:H42"/>
    <mergeCell ref="B43:B44"/>
    <mergeCell ref="C43:C44"/>
    <mergeCell ref="D43:D44"/>
    <mergeCell ref="E43:E44"/>
    <mergeCell ref="F43:F44"/>
    <mergeCell ref="G43:G44"/>
    <mergeCell ref="H43:H44"/>
    <mergeCell ref="B41:B42"/>
    <mergeCell ref="C41:C42"/>
    <mergeCell ref="D41:D42"/>
    <mergeCell ref="E41:E42"/>
    <mergeCell ref="F41:F42"/>
    <mergeCell ref="G41:G42"/>
    <mergeCell ref="H45:H46"/>
    <mergeCell ref="B47:B48"/>
    <mergeCell ref="C47:C48"/>
    <mergeCell ref="D47:D48"/>
    <mergeCell ref="E47:E48"/>
    <mergeCell ref="F47:F48"/>
    <mergeCell ref="G47:G48"/>
    <mergeCell ref="H47:H48"/>
    <mergeCell ref="B45:B46"/>
    <mergeCell ref="C45:C46"/>
    <mergeCell ref="D45:D46"/>
    <mergeCell ref="E45:E46"/>
    <mergeCell ref="F45:F46"/>
    <mergeCell ref="G45:G46"/>
    <mergeCell ref="H49:H50"/>
    <mergeCell ref="B51:B52"/>
    <mergeCell ref="C51:C52"/>
    <mergeCell ref="D51:D52"/>
    <mergeCell ref="E51:E52"/>
    <mergeCell ref="F51:F52"/>
    <mergeCell ref="G51:G52"/>
    <mergeCell ref="H51:H52"/>
    <mergeCell ref="B49:B50"/>
    <mergeCell ref="C49:C50"/>
    <mergeCell ref="D49:D50"/>
    <mergeCell ref="E49:E50"/>
    <mergeCell ref="F49:F50"/>
    <mergeCell ref="G49:G5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D8F9-34EE-4FB7-9720-D4FBE2D796A6}">
  <dimension ref="A1:J33"/>
  <sheetViews>
    <sheetView tabSelected="1" topLeftCell="A16" workbookViewId="0">
      <selection activeCell="B1" sqref="B1:I1"/>
    </sheetView>
  </sheetViews>
  <sheetFormatPr baseColWidth="10" defaultRowHeight="15" x14ac:dyDescent="0.25"/>
  <cols>
    <col min="1" max="1" width="25.7109375" bestFit="1" customWidth="1"/>
    <col min="2" max="2" width="8.42578125" bestFit="1" customWidth="1"/>
    <col min="3" max="3" width="12.140625" bestFit="1" customWidth="1"/>
    <col min="4" max="5" width="11.28515625" customWidth="1"/>
    <col min="6" max="6" width="10.140625" bestFit="1" customWidth="1"/>
    <col min="7" max="7" width="17.7109375" bestFit="1" customWidth="1"/>
    <col min="8" max="8" width="7.28515625" bestFit="1" customWidth="1"/>
    <col min="9" max="9" width="28" bestFit="1" customWidth="1"/>
    <col min="10" max="10" width="29.5703125" bestFit="1" customWidth="1"/>
  </cols>
  <sheetData>
    <row r="1" spans="1:10" x14ac:dyDescent="0.25">
      <c r="A1" s="21" t="s">
        <v>62</v>
      </c>
      <c r="B1" s="90" t="s">
        <v>109</v>
      </c>
      <c r="C1" s="91"/>
      <c r="D1" s="91"/>
      <c r="E1" s="91"/>
      <c r="F1" s="91"/>
      <c r="G1" s="91"/>
      <c r="H1" s="91"/>
      <c r="I1" s="91"/>
      <c r="J1" t="s">
        <v>63</v>
      </c>
    </row>
    <row r="2" spans="1:10" x14ac:dyDescent="0.25">
      <c r="A2" t="s">
        <v>64</v>
      </c>
      <c r="B2">
        <f>LEN(B1)/2</f>
        <v>50</v>
      </c>
    </row>
    <row r="3" spans="1:10" ht="15.75" thickBot="1" x14ac:dyDescent="0.3"/>
    <row r="4" spans="1:10" ht="15.75" thickBot="1" x14ac:dyDescent="0.3">
      <c r="A4" s="48"/>
      <c r="B4" s="49" t="s">
        <v>65</v>
      </c>
      <c r="C4" s="49" t="s">
        <v>66</v>
      </c>
      <c r="D4" s="50" t="s">
        <v>67</v>
      </c>
      <c r="E4" s="50" t="s">
        <v>101</v>
      </c>
      <c r="F4" s="50" t="s">
        <v>100</v>
      </c>
      <c r="G4" s="50" t="s">
        <v>68</v>
      </c>
      <c r="H4" s="51" t="s">
        <v>8</v>
      </c>
    </row>
    <row r="5" spans="1:10" x14ac:dyDescent="0.25">
      <c r="A5" s="22" t="s">
        <v>3</v>
      </c>
      <c r="B5" s="23">
        <v>1</v>
      </c>
      <c r="C5" s="23">
        <v>1</v>
      </c>
      <c r="D5" s="24" t="str">
        <f t="shared" ref="D5:D28" si="0">MID($B$1,(B5-1)*2+1,C5*2)</f>
        <v>05</v>
      </c>
      <c r="E5" s="24">
        <f>HEX2DEC(D5)</f>
        <v>5</v>
      </c>
      <c r="F5" s="25" t="s">
        <v>69</v>
      </c>
      <c r="G5" s="25" t="s">
        <v>69</v>
      </c>
      <c r="H5" s="26" t="s">
        <v>69</v>
      </c>
    </row>
    <row r="6" spans="1:10" x14ac:dyDescent="0.25">
      <c r="A6" s="27" t="s">
        <v>70</v>
      </c>
      <c r="B6" s="28">
        <f>B5+C5</f>
        <v>2</v>
      </c>
      <c r="C6" s="28">
        <v>1</v>
      </c>
      <c r="D6" s="29" t="str">
        <f t="shared" si="0"/>
        <v>17</v>
      </c>
      <c r="E6" s="29">
        <f t="shared" ref="E6:E27" si="1">HEX2DEC(D6)</f>
        <v>23</v>
      </c>
      <c r="F6" s="29" t="s">
        <v>56</v>
      </c>
      <c r="G6" s="29">
        <f>(E6/10)+10</f>
        <v>12.3</v>
      </c>
      <c r="H6" s="30" t="s">
        <v>71</v>
      </c>
    </row>
    <row r="7" spans="1:10" ht="15.75" thickBot="1" x14ac:dyDescent="0.3">
      <c r="A7" s="31" t="s">
        <v>72</v>
      </c>
      <c r="B7" s="32">
        <f t="shared" ref="B7:B28" si="2">B6+C6</f>
        <v>3</v>
      </c>
      <c r="C7" s="66">
        <v>4</v>
      </c>
      <c r="D7" s="33" t="str">
        <f t="shared" si="0"/>
        <v>62393bb0</v>
      </c>
      <c r="E7" s="33">
        <f t="shared" si="1"/>
        <v>1647918000</v>
      </c>
      <c r="F7" s="47"/>
      <c r="G7" s="47">
        <f>E7</f>
        <v>1647918000</v>
      </c>
      <c r="H7" s="40" t="s">
        <v>73</v>
      </c>
      <c r="I7" s="34">
        <f>(G7)/86400 + DATE(1970,1,1)</f>
        <v>44642.125</v>
      </c>
      <c r="J7" s="29" t="s">
        <v>74</v>
      </c>
    </row>
    <row r="8" spans="1:10" x14ac:dyDescent="0.25">
      <c r="A8" s="42" t="s">
        <v>75</v>
      </c>
      <c r="B8" s="45">
        <f t="shared" si="2"/>
        <v>7</v>
      </c>
      <c r="C8" s="45">
        <v>2</v>
      </c>
      <c r="D8" s="24" t="str">
        <f t="shared" si="0"/>
        <v>0043</v>
      </c>
      <c r="E8" s="24">
        <f t="shared" si="1"/>
        <v>67</v>
      </c>
      <c r="F8" s="24" t="s">
        <v>53</v>
      </c>
      <c r="G8" s="24">
        <f>(E8)/10</f>
        <v>6.7</v>
      </c>
      <c r="H8" s="41" t="s">
        <v>21</v>
      </c>
    </row>
    <row r="9" spans="1:10" x14ac:dyDescent="0.25">
      <c r="A9" s="38" t="s">
        <v>76</v>
      </c>
      <c r="B9" s="52">
        <f t="shared" si="2"/>
        <v>9</v>
      </c>
      <c r="C9" s="52">
        <v>2</v>
      </c>
      <c r="D9" s="29" t="str">
        <f t="shared" si="0"/>
        <v>0000</v>
      </c>
      <c r="E9" s="29">
        <f t="shared" si="1"/>
        <v>0</v>
      </c>
      <c r="F9" s="29" t="s">
        <v>55</v>
      </c>
      <c r="G9" s="29">
        <f>(E9)/1000</f>
        <v>0</v>
      </c>
      <c r="H9" s="30" t="s">
        <v>22</v>
      </c>
    </row>
    <row r="10" spans="1:10" x14ac:dyDescent="0.25">
      <c r="A10" s="38" t="s">
        <v>77</v>
      </c>
      <c r="B10" s="52">
        <f t="shared" si="2"/>
        <v>11</v>
      </c>
      <c r="C10" s="52">
        <v>2</v>
      </c>
      <c r="D10" s="29" t="str">
        <f t="shared" si="0"/>
        <v>0000</v>
      </c>
      <c r="E10" s="29">
        <f t="shared" si="1"/>
        <v>0</v>
      </c>
      <c r="F10" s="29" t="s">
        <v>53</v>
      </c>
      <c r="G10" s="29">
        <f>(E10)/10</f>
        <v>0</v>
      </c>
      <c r="H10" s="30" t="s">
        <v>23</v>
      </c>
      <c r="I10" s="72"/>
    </row>
    <row r="11" spans="1:10" x14ac:dyDescent="0.25">
      <c r="A11" s="38" t="s">
        <v>79</v>
      </c>
      <c r="B11" s="52">
        <f t="shared" si="2"/>
        <v>13</v>
      </c>
      <c r="C11" s="52">
        <v>2</v>
      </c>
      <c r="D11" s="29" t="str">
        <f t="shared" si="0"/>
        <v>0051</v>
      </c>
      <c r="E11" s="29">
        <f t="shared" si="1"/>
        <v>81</v>
      </c>
      <c r="F11" s="29" t="s">
        <v>53</v>
      </c>
      <c r="G11" s="29">
        <f>(E11)/10</f>
        <v>8.1</v>
      </c>
      <c r="H11" s="30" t="s">
        <v>17</v>
      </c>
    </row>
    <row r="12" spans="1:10" ht="15.75" thickBot="1" x14ac:dyDescent="0.3">
      <c r="A12" s="39" t="s">
        <v>80</v>
      </c>
      <c r="B12" s="46">
        <f t="shared" si="2"/>
        <v>15</v>
      </c>
      <c r="C12" s="46">
        <v>2</v>
      </c>
      <c r="D12" s="33" t="str">
        <f t="shared" si="0"/>
        <v>0008</v>
      </c>
      <c r="E12" s="33">
        <f t="shared" si="1"/>
        <v>8</v>
      </c>
      <c r="F12" s="33"/>
      <c r="G12" s="33">
        <f>E12</f>
        <v>8</v>
      </c>
      <c r="H12" s="40" t="s">
        <v>25</v>
      </c>
    </row>
    <row r="13" spans="1:10" x14ac:dyDescent="0.25">
      <c r="A13" s="42" t="s">
        <v>81</v>
      </c>
      <c r="B13" s="45">
        <f t="shared" si="2"/>
        <v>17</v>
      </c>
      <c r="C13" s="45">
        <v>2</v>
      </c>
      <c r="D13" s="24" t="str">
        <f t="shared" si="0"/>
        <v>0043</v>
      </c>
      <c r="E13" s="24">
        <f t="shared" si="1"/>
        <v>67</v>
      </c>
      <c r="F13" s="24" t="s">
        <v>53</v>
      </c>
      <c r="G13" s="24">
        <f>(E13)/10</f>
        <v>6.7</v>
      </c>
      <c r="H13" s="41" t="s">
        <v>21</v>
      </c>
    </row>
    <row r="14" spans="1:10" x14ac:dyDescent="0.25">
      <c r="A14" s="38" t="s">
        <v>82</v>
      </c>
      <c r="B14" s="52">
        <f t="shared" si="2"/>
        <v>19</v>
      </c>
      <c r="C14" s="52">
        <v>2</v>
      </c>
      <c r="D14" s="29" t="str">
        <f t="shared" si="0"/>
        <v>0000</v>
      </c>
      <c r="E14" s="29">
        <f t="shared" si="1"/>
        <v>0</v>
      </c>
      <c r="F14" s="29" t="s">
        <v>55</v>
      </c>
      <c r="G14" s="29">
        <f>(E14)/1000</f>
        <v>0</v>
      </c>
      <c r="H14" s="30" t="s">
        <v>22</v>
      </c>
    </row>
    <row r="15" spans="1:10" x14ac:dyDescent="0.25">
      <c r="A15" s="38" t="s">
        <v>83</v>
      </c>
      <c r="B15" s="52">
        <f t="shared" si="2"/>
        <v>21</v>
      </c>
      <c r="C15" s="52">
        <v>2</v>
      </c>
      <c r="D15" s="29" t="str">
        <f t="shared" si="0"/>
        <v>0000</v>
      </c>
      <c r="E15" s="29">
        <f t="shared" si="1"/>
        <v>0</v>
      </c>
      <c r="F15" s="29" t="s">
        <v>53</v>
      </c>
      <c r="G15" s="29">
        <f>(E15)/10</f>
        <v>0</v>
      </c>
      <c r="H15" s="30" t="s">
        <v>23</v>
      </c>
    </row>
    <row r="16" spans="1:10" x14ac:dyDescent="0.25">
      <c r="A16" s="38" t="s">
        <v>84</v>
      </c>
      <c r="B16" s="52">
        <f t="shared" si="2"/>
        <v>23</v>
      </c>
      <c r="C16" s="52">
        <v>2</v>
      </c>
      <c r="D16" s="29" t="str">
        <f t="shared" si="0"/>
        <v>0051</v>
      </c>
      <c r="E16" s="29">
        <f t="shared" si="1"/>
        <v>81</v>
      </c>
      <c r="F16" s="29" t="s">
        <v>53</v>
      </c>
      <c r="G16" s="29">
        <f>(E16)/10</f>
        <v>8.1</v>
      </c>
      <c r="H16" s="30" t="s">
        <v>17</v>
      </c>
    </row>
    <row r="17" spans="1:9" ht="15.75" thickBot="1" x14ac:dyDescent="0.3">
      <c r="A17" s="53" t="s">
        <v>85</v>
      </c>
      <c r="B17" s="54">
        <f t="shared" si="2"/>
        <v>25</v>
      </c>
      <c r="C17" s="54">
        <v>2</v>
      </c>
      <c r="D17" s="43" t="str">
        <f t="shared" si="0"/>
        <v>0005</v>
      </c>
      <c r="E17" s="43">
        <f t="shared" si="1"/>
        <v>5</v>
      </c>
      <c r="F17" s="43"/>
      <c r="G17" s="43">
        <f>(E17)</f>
        <v>5</v>
      </c>
      <c r="H17" s="44" t="s">
        <v>25</v>
      </c>
    </row>
    <row r="18" spans="1:9" x14ac:dyDescent="0.25">
      <c r="A18" s="42" t="s">
        <v>86</v>
      </c>
      <c r="B18" s="45">
        <f t="shared" si="2"/>
        <v>27</v>
      </c>
      <c r="C18" s="45">
        <v>2</v>
      </c>
      <c r="D18" s="24" t="str">
        <f t="shared" si="0"/>
        <v>0043</v>
      </c>
      <c r="E18" s="24">
        <f t="shared" si="1"/>
        <v>67</v>
      </c>
      <c r="F18" s="24" t="s">
        <v>53</v>
      </c>
      <c r="G18" s="24">
        <f>(E18)/10</f>
        <v>6.7</v>
      </c>
      <c r="H18" s="41" t="s">
        <v>21</v>
      </c>
    </row>
    <row r="19" spans="1:9" x14ac:dyDescent="0.25">
      <c r="A19" s="38" t="s">
        <v>87</v>
      </c>
      <c r="B19" s="52">
        <f t="shared" si="2"/>
        <v>29</v>
      </c>
      <c r="C19" s="52">
        <v>2</v>
      </c>
      <c r="D19" s="29" t="str">
        <f t="shared" si="0"/>
        <v>0000</v>
      </c>
      <c r="E19" s="29">
        <f t="shared" si="1"/>
        <v>0</v>
      </c>
      <c r="F19" s="29" t="s">
        <v>55</v>
      </c>
      <c r="G19" s="29">
        <f>(E19)/1000</f>
        <v>0</v>
      </c>
      <c r="H19" s="30" t="s">
        <v>22</v>
      </c>
    </row>
    <row r="20" spans="1:9" x14ac:dyDescent="0.25">
      <c r="A20" s="38" t="s">
        <v>88</v>
      </c>
      <c r="B20" s="52">
        <f t="shared" si="2"/>
        <v>31</v>
      </c>
      <c r="C20" s="52">
        <v>2</v>
      </c>
      <c r="D20" s="29" t="str">
        <f t="shared" si="0"/>
        <v>0000</v>
      </c>
      <c r="E20" s="29">
        <f t="shared" si="1"/>
        <v>0</v>
      </c>
      <c r="F20" s="29" t="s">
        <v>53</v>
      </c>
      <c r="G20" s="29">
        <f>(E20)/10</f>
        <v>0</v>
      </c>
      <c r="H20" s="30" t="s">
        <v>23</v>
      </c>
    </row>
    <row r="21" spans="1:9" x14ac:dyDescent="0.25">
      <c r="A21" s="38" t="s">
        <v>89</v>
      </c>
      <c r="B21" s="52">
        <f t="shared" si="2"/>
        <v>33</v>
      </c>
      <c r="C21" s="52">
        <v>2</v>
      </c>
      <c r="D21" s="29" t="str">
        <f t="shared" si="0"/>
        <v>0051</v>
      </c>
      <c r="E21" s="29">
        <f t="shared" si="1"/>
        <v>81</v>
      </c>
      <c r="F21" s="29" t="s">
        <v>53</v>
      </c>
      <c r="G21" s="29">
        <f>(E21)/10</f>
        <v>8.1</v>
      </c>
      <c r="H21" s="30" t="s">
        <v>17</v>
      </c>
    </row>
    <row r="22" spans="1:9" ht="15.75" thickBot="1" x14ac:dyDescent="0.3">
      <c r="A22" s="39" t="s">
        <v>90</v>
      </c>
      <c r="B22" s="46">
        <f t="shared" si="2"/>
        <v>35</v>
      </c>
      <c r="C22" s="46">
        <v>2</v>
      </c>
      <c r="D22" s="33" t="str">
        <f t="shared" si="0"/>
        <v>0005</v>
      </c>
      <c r="E22" s="33">
        <f t="shared" si="1"/>
        <v>5</v>
      </c>
      <c r="F22" s="33"/>
      <c r="G22" s="33">
        <f>(E22)</f>
        <v>5</v>
      </c>
      <c r="H22" s="40" t="s">
        <v>25</v>
      </c>
    </row>
    <row r="23" spans="1:9" x14ac:dyDescent="0.25">
      <c r="A23" s="35" t="s">
        <v>91</v>
      </c>
      <c r="B23" s="55">
        <f t="shared" si="2"/>
        <v>37</v>
      </c>
      <c r="C23" s="55">
        <v>2</v>
      </c>
      <c r="D23" s="36" t="str">
        <f t="shared" si="0"/>
        <v>0043</v>
      </c>
      <c r="E23" s="36">
        <f t="shared" si="1"/>
        <v>67</v>
      </c>
      <c r="F23" s="36" t="s">
        <v>53</v>
      </c>
      <c r="G23" s="36">
        <f>(E23)/10</f>
        <v>6.7</v>
      </c>
      <c r="H23" s="37" t="s">
        <v>21</v>
      </c>
    </row>
    <row r="24" spans="1:9" x14ac:dyDescent="0.25">
      <c r="A24" s="38" t="s">
        <v>92</v>
      </c>
      <c r="B24" s="52">
        <f t="shared" si="2"/>
        <v>39</v>
      </c>
      <c r="C24" s="52">
        <v>2</v>
      </c>
      <c r="D24" s="29" t="str">
        <f t="shared" si="0"/>
        <v>0000</v>
      </c>
      <c r="E24" s="29">
        <f t="shared" si="1"/>
        <v>0</v>
      </c>
      <c r="F24" s="29" t="s">
        <v>55</v>
      </c>
      <c r="G24" s="29">
        <f>(E24)/1000</f>
        <v>0</v>
      </c>
      <c r="H24" s="30" t="s">
        <v>22</v>
      </c>
    </row>
    <row r="25" spans="1:9" x14ac:dyDescent="0.25">
      <c r="A25" s="38" t="s">
        <v>93</v>
      </c>
      <c r="B25" s="52">
        <f t="shared" si="2"/>
        <v>41</v>
      </c>
      <c r="C25" s="52">
        <v>2</v>
      </c>
      <c r="D25" s="29" t="str">
        <f t="shared" si="0"/>
        <v>0000</v>
      </c>
      <c r="E25" s="29">
        <f t="shared" si="1"/>
        <v>0</v>
      </c>
      <c r="F25" s="29" t="s">
        <v>53</v>
      </c>
      <c r="G25" s="29">
        <f>(E25)/10</f>
        <v>0</v>
      </c>
      <c r="H25" s="30" t="s">
        <v>23</v>
      </c>
    </row>
    <row r="26" spans="1:9" x14ac:dyDescent="0.25">
      <c r="A26" s="38" t="s">
        <v>94</v>
      </c>
      <c r="B26" s="52">
        <f t="shared" si="2"/>
        <v>43</v>
      </c>
      <c r="C26" s="52">
        <v>2</v>
      </c>
      <c r="D26" s="29" t="str">
        <f t="shared" si="0"/>
        <v>0051</v>
      </c>
      <c r="E26" s="29">
        <f t="shared" si="1"/>
        <v>81</v>
      </c>
      <c r="F26" s="29" t="s">
        <v>53</v>
      </c>
      <c r="G26" s="29">
        <f>(E26)/10</f>
        <v>8.1</v>
      </c>
      <c r="H26" s="30" t="s">
        <v>17</v>
      </c>
    </row>
    <row r="27" spans="1:9" ht="15.75" thickBot="1" x14ac:dyDescent="0.3">
      <c r="A27" s="53" t="s">
        <v>95</v>
      </c>
      <c r="B27" s="54">
        <f t="shared" si="2"/>
        <v>45</v>
      </c>
      <c r="C27" s="54">
        <v>2</v>
      </c>
      <c r="D27" s="43" t="str">
        <f t="shared" si="0"/>
        <v>0005</v>
      </c>
      <c r="E27" s="43">
        <f t="shared" si="1"/>
        <v>5</v>
      </c>
      <c r="F27" s="43"/>
      <c r="G27" s="43">
        <f>(E27)</f>
        <v>5</v>
      </c>
      <c r="H27" s="44" t="s">
        <v>25</v>
      </c>
    </row>
    <row r="28" spans="1:9" x14ac:dyDescent="0.25">
      <c r="A28" s="42" t="s">
        <v>96</v>
      </c>
      <c r="B28" s="45">
        <f t="shared" si="2"/>
        <v>47</v>
      </c>
      <c r="C28" s="45">
        <v>2</v>
      </c>
      <c r="D28" s="24" t="str">
        <f t="shared" si="0"/>
        <v>0104</v>
      </c>
      <c r="E28" s="24"/>
      <c r="F28" s="24" t="s">
        <v>107</v>
      </c>
      <c r="G28" s="24" t="str">
        <f>IF(HEX2DEC(D28)-G29&gt;0,"SI","NO")</f>
        <v>NO</v>
      </c>
      <c r="H28" s="41"/>
      <c r="I28" s="56" t="s">
        <v>97</v>
      </c>
    </row>
    <row r="29" spans="1:9" ht="15.75" thickBot="1" x14ac:dyDescent="0.3">
      <c r="A29" s="53"/>
      <c r="B29" s="54"/>
      <c r="C29" s="54"/>
      <c r="D29" s="43"/>
      <c r="E29" s="43"/>
      <c r="F29" s="43" t="s">
        <v>108</v>
      </c>
      <c r="G29" s="43">
        <f>MOD(HEX2DEC(D28),HEX2DEC("7FFF"))</f>
        <v>260</v>
      </c>
      <c r="H29" s="44" t="s">
        <v>98</v>
      </c>
      <c r="I29" s="57" t="s">
        <v>99</v>
      </c>
    </row>
    <row r="30" spans="1:9" ht="15.75" thickBot="1" x14ac:dyDescent="0.3">
      <c r="A30" s="67" t="s">
        <v>103</v>
      </c>
      <c r="B30" s="69">
        <f>B28+C28</f>
        <v>49</v>
      </c>
      <c r="C30" s="69">
        <v>2</v>
      </c>
      <c r="D30" s="70" t="str">
        <f>MID($B$1,(B30-1)*2+1,C30*2)</f>
        <v>03D6</v>
      </c>
      <c r="E30" s="70">
        <f>HEX2DEC(D30)</f>
        <v>982</v>
      </c>
      <c r="F30" s="68" t="s">
        <v>106</v>
      </c>
      <c r="G30" s="68">
        <f>(E30/10)-100</f>
        <v>-1.7999999999999972</v>
      </c>
      <c r="H30" s="71" t="s">
        <v>23</v>
      </c>
    </row>
    <row r="31" spans="1:9" x14ac:dyDescent="0.25">
      <c r="I31" s="72"/>
    </row>
    <row r="33" spans="9:9" x14ac:dyDescent="0.25">
      <c r="I33" s="72"/>
    </row>
  </sheetData>
  <mergeCells count="1">
    <mergeCell ref="B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AB81-BFB9-44F4-B52C-4DA3549923A2}">
  <dimension ref="A3:B10"/>
  <sheetViews>
    <sheetView workbookViewId="0">
      <selection activeCell="A9" sqref="A9"/>
    </sheetView>
  </sheetViews>
  <sheetFormatPr baseColWidth="10" defaultRowHeight="15" x14ac:dyDescent="0.25"/>
  <cols>
    <col min="2" max="2" width="20.28515625" customWidth="1"/>
  </cols>
  <sheetData>
    <row r="3" spans="1:2" x14ac:dyDescent="0.25">
      <c r="A3" s="92" t="s">
        <v>43</v>
      </c>
      <c r="B3" s="92"/>
    </row>
    <row r="4" spans="1:2" x14ac:dyDescent="0.25">
      <c r="A4" s="92"/>
      <c r="B4" s="92"/>
    </row>
    <row r="5" spans="1:2" x14ac:dyDescent="0.25">
      <c r="A5" s="92"/>
      <c r="B5" s="92"/>
    </row>
    <row r="8" spans="1:2" x14ac:dyDescent="0.25">
      <c r="A8" s="83" t="s">
        <v>46</v>
      </c>
      <c r="B8" s="83"/>
    </row>
    <row r="9" spans="1:2" x14ac:dyDescent="0.25">
      <c r="A9" s="5" t="s">
        <v>0</v>
      </c>
      <c r="B9" s="5" t="s">
        <v>44</v>
      </c>
    </row>
    <row r="10" spans="1:2" x14ac:dyDescent="0.25">
      <c r="A10" s="3">
        <v>0</v>
      </c>
      <c r="B10" s="3" t="s">
        <v>45</v>
      </c>
    </row>
  </sheetData>
  <mergeCells count="2">
    <mergeCell ref="A3:B5"/>
    <mergeCell ref="A8:B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4785-BFAD-4B80-A69B-51C17300DBC0}">
  <dimension ref="A2:I23"/>
  <sheetViews>
    <sheetView workbookViewId="0">
      <selection activeCell="D16" sqref="D16"/>
    </sheetView>
  </sheetViews>
  <sheetFormatPr baseColWidth="10" defaultRowHeight="15" x14ac:dyDescent="0.25"/>
  <cols>
    <col min="1" max="1" width="21.7109375" bestFit="1" customWidth="1"/>
    <col min="2" max="2" width="15.28515625" bestFit="1" customWidth="1"/>
    <col min="3" max="3" width="71.28515625" bestFit="1" customWidth="1"/>
  </cols>
  <sheetData>
    <row r="2" spans="1:9" ht="15" customHeight="1" x14ac:dyDescent="0.25">
      <c r="A2" s="92" t="s">
        <v>60</v>
      </c>
      <c r="B2" s="92"/>
      <c r="C2" s="92"/>
      <c r="D2" s="13"/>
      <c r="E2" s="13"/>
      <c r="F2" s="13"/>
      <c r="G2" s="13"/>
      <c r="H2" s="13"/>
      <c r="I2" s="13"/>
    </row>
    <row r="3" spans="1:9" x14ac:dyDescent="0.25">
      <c r="A3" s="92"/>
      <c r="B3" s="92"/>
      <c r="C3" s="92"/>
      <c r="D3" s="13"/>
      <c r="E3" s="13"/>
      <c r="F3" s="13"/>
      <c r="G3" s="13"/>
      <c r="H3" s="13"/>
      <c r="I3" s="13"/>
    </row>
    <row r="4" spans="1:9" x14ac:dyDescent="0.25">
      <c r="A4" s="92"/>
      <c r="B4" s="92"/>
      <c r="C4" s="92"/>
      <c r="D4" s="13"/>
      <c r="E4" s="13"/>
      <c r="F4" s="13"/>
      <c r="G4" s="13"/>
      <c r="H4" s="13"/>
      <c r="I4" s="13"/>
    </row>
    <row r="6" spans="1:9" x14ac:dyDescent="0.25">
      <c r="A6" s="93" t="s">
        <v>32</v>
      </c>
      <c r="B6" s="93"/>
      <c r="C6" s="93"/>
    </row>
    <row r="7" spans="1:9" x14ac:dyDescent="0.25">
      <c r="A7" s="1" t="s">
        <v>34</v>
      </c>
      <c r="B7" s="1" t="s">
        <v>1</v>
      </c>
      <c r="C7" s="2" t="s">
        <v>36</v>
      </c>
    </row>
    <row r="8" spans="1:9" x14ac:dyDescent="0.25">
      <c r="A8" s="12" t="s">
        <v>35</v>
      </c>
      <c r="B8" s="10" t="s">
        <v>37</v>
      </c>
      <c r="C8" s="11" t="s">
        <v>38</v>
      </c>
    </row>
    <row r="9" spans="1:9" ht="15" customHeight="1" x14ac:dyDescent="0.25">
      <c r="A9" s="12">
        <v>1</v>
      </c>
      <c r="B9" s="94" t="s">
        <v>39</v>
      </c>
      <c r="C9" s="82" t="s">
        <v>40</v>
      </c>
    </row>
    <row r="10" spans="1:9" x14ac:dyDescent="0.25">
      <c r="A10" s="12">
        <v>2</v>
      </c>
      <c r="B10" s="94"/>
      <c r="C10" s="82"/>
    </row>
    <row r="11" spans="1:9" x14ac:dyDescent="0.25">
      <c r="A11" s="12">
        <v>3</v>
      </c>
      <c r="B11" s="94"/>
      <c r="C11" s="82"/>
    </row>
    <row r="12" spans="1:9" x14ac:dyDescent="0.25">
      <c r="A12" s="12">
        <v>4</v>
      </c>
      <c r="B12" s="94"/>
      <c r="C12" s="82"/>
    </row>
    <row r="13" spans="1:9" x14ac:dyDescent="0.25">
      <c r="A13" s="12">
        <v>5</v>
      </c>
      <c r="B13" s="94"/>
      <c r="C13" s="82"/>
    </row>
    <row r="14" spans="1:9" x14ac:dyDescent="0.25">
      <c r="A14" s="12">
        <v>6</v>
      </c>
      <c r="B14" s="94"/>
      <c r="C14" s="82"/>
    </row>
    <row r="15" spans="1:9" x14ac:dyDescent="0.25">
      <c r="A15" s="12">
        <v>7</v>
      </c>
      <c r="B15" s="94"/>
      <c r="C15" s="82"/>
    </row>
    <row r="16" spans="1:9" x14ac:dyDescent="0.25">
      <c r="A16" s="12">
        <v>8</v>
      </c>
      <c r="B16" s="94"/>
      <c r="C16" s="82"/>
    </row>
    <row r="17" spans="1:3" x14ac:dyDescent="0.25">
      <c r="A17" s="12">
        <v>9</v>
      </c>
      <c r="B17" s="94"/>
      <c r="C17" s="82"/>
    </row>
    <row r="18" spans="1:3" x14ac:dyDescent="0.25">
      <c r="A18" s="12">
        <v>10</v>
      </c>
      <c r="B18" s="94"/>
      <c r="C18" s="82"/>
    </row>
    <row r="19" spans="1:3" x14ac:dyDescent="0.25">
      <c r="A19" s="12">
        <v>11</v>
      </c>
      <c r="B19" s="94"/>
      <c r="C19" s="82"/>
    </row>
    <row r="20" spans="1:3" x14ac:dyDescent="0.25">
      <c r="A20" s="12">
        <v>12</v>
      </c>
      <c r="B20" s="94"/>
      <c r="C20" s="82"/>
    </row>
    <row r="21" spans="1:3" x14ac:dyDescent="0.25">
      <c r="A21" s="12">
        <v>13</v>
      </c>
      <c r="B21" s="94"/>
      <c r="C21" s="82"/>
    </row>
    <row r="22" spans="1:3" x14ac:dyDescent="0.25">
      <c r="A22" s="12">
        <v>14</v>
      </c>
      <c r="B22" s="94"/>
      <c r="C22" s="82"/>
    </row>
    <row r="23" spans="1:3" x14ac:dyDescent="0.25">
      <c r="A23" s="12" t="s">
        <v>61</v>
      </c>
      <c r="B23" s="94"/>
      <c r="C23" s="82"/>
    </row>
  </sheetData>
  <mergeCells count="4">
    <mergeCell ref="A6:C6"/>
    <mergeCell ref="A2:C4"/>
    <mergeCell ref="B9:B23"/>
    <mergeCell ref="C9:C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Info</vt:lpstr>
      <vt:lpstr>ReportID 03</vt:lpstr>
      <vt:lpstr>ReportID 04</vt:lpstr>
      <vt:lpstr>Parser ID04</vt:lpstr>
      <vt:lpstr>ReportID 05</vt:lpstr>
      <vt:lpstr>Parser ID05</vt:lpstr>
      <vt:lpstr>Alerta apertura</vt:lpstr>
      <vt:lpstr>Estado 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ProMatix</dc:creator>
  <cp:lastModifiedBy>ProMatix</cp:lastModifiedBy>
  <dcterms:created xsi:type="dcterms:W3CDTF">2022-03-21T20:52:48Z</dcterms:created>
  <dcterms:modified xsi:type="dcterms:W3CDTF">2022-03-30T12:57:47Z</dcterms:modified>
</cp:coreProperties>
</file>