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2021/"/>
    </mc:Choice>
  </mc:AlternateContent>
  <xr:revisionPtr revIDLastSave="17" documentId="8_{DBB447C4-BD12-474C-9B53-C295586DE643}" xr6:coauthVersionLast="47" xr6:coauthVersionMax="47" xr10:uidLastSave="{B0216263-5DC1-40E8-A3F0-AEC4C3F0B1AB}"/>
  <bookViews>
    <workbookView xWindow="28680" yWindow="-120" windowWidth="29040" windowHeight="15720" xr2:uid="{21EBAE06-42D7-734F-A09A-5DDEDF6E155D}"/>
  </bookViews>
  <sheets>
    <sheet name="Plant data Averages" sheetId="1" r:id="rId1"/>
    <sheet name="Soil Data Averag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1" i="1"/>
  <c r="N21" i="1"/>
  <c r="M21" i="1"/>
  <c r="O20" i="1"/>
  <c r="N20" i="1"/>
  <c r="M20" i="1"/>
  <c r="O17" i="1"/>
  <c r="N17" i="1"/>
  <c r="M17" i="1"/>
  <c r="O16" i="1"/>
  <c r="N16" i="1"/>
  <c r="M16" i="1"/>
  <c r="O13" i="1"/>
  <c r="N13" i="1"/>
  <c r="M13" i="1"/>
  <c r="O12" i="1"/>
  <c r="N12" i="1"/>
  <c r="M12" i="1"/>
  <c r="O9" i="1"/>
  <c r="N9" i="1"/>
  <c r="M9" i="1"/>
  <c r="O8" i="1"/>
  <c r="N8" i="1"/>
  <c r="M8" i="1"/>
  <c r="O5" i="1"/>
  <c r="N5" i="1"/>
  <c r="M5" i="1"/>
  <c r="O4" i="1"/>
  <c r="N4" i="1"/>
  <c r="M4" i="1"/>
  <c r="S65" i="1"/>
  <c r="R65" i="1"/>
  <c r="Q65" i="1"/>
  <c r="P65" i="1"/>
  <c r="O65" i="1"/>
  <c r="N65" i="1"/>
  <c r="S64" i="1"/>
  <c r="R64" i="1"/>
  <c r="Q64" i="1"/>
  <c r="P64" i="1"/>
  <c r="O64" i="1"/>
  <c r="N64" i="1"/>
  <c r="S63" i="1"/>
  <c r="R63" i="1"/>
  <c r="Q63" i="1"/>
  <c r="P63" i="1"/>
  <c r="O63" i="1"/>
  <c r="N63" i="1"/>
  <c r="S62" i="1"/>
  <c r="R62" i="1"/>
  <c r="Q62" i="1"/>
  <c r="P62" i="1"/>
  <c r="O62" i="1"/>
  <c r="N62" i="1"/>
  <c r="S61" i="1"/>
  <c r="R61" i="1"/>
  <c r="Q61" i="1"/>
  <c r="P61" i="1"/>
  <c r="O61" i="1"/>
  <c r="N61" i="1"/>
  <c r="S60" i="1"/>
  <c r="R60" i="1"/>
  <c r="Q60" i="1"/>
  <c r="P60" i="1"/>
  <c r="O60" i="1"/>
  <c r="N60" i="1"/>
  <c r="S59" i="1"/>
  <c r="R59" i="1"/>
  <c r="Q59" i="1"/>
  <c r="P59" i="1"/>
  <c r="O59" i="1"/>
  <c r="N59" i="1"/>
  <c r="S58" i="1"/>
  <c r="R58" i="1"/>
  <c r="Q58" i="1"/>
  <c r="P58" i="1"/>
  <c r="O58" i="1"/>
  <c r="N58" i="1"/>
  <c r="M65" i="1"/>
  <c r="M64" i="1"/>
  <c r="M63" i="1"/>
  <c r="M62" i="1"/>
  <c r="M61" i="1"/>
  <c r="M60" i="1"/>
  <c r="M59" i="1"/>
  <c r="M58" i="1"/>
  <c r="S55" i="1"/>
  <c r="R55" i="1"/>
  <c r="Q55" i="1"/>
  <c r="P55" i="1"/>
  <c r="O55" i="1"/>
  <c r="N55" i="1"/>
  <c r="S54" i="1"/>
  <c r="R54" i="1"/>
  <c r="Q54" i="1"/>
  <c r="P54" i="1"/>
  <c r="O54" i="1"/>
  <c r="N54" i="1"/>
  <c r="S53" i="1"/>
  <c r="R53" i="1"/>
  <c r="Q53" i="1"/>
  <c r="P53" i="1"/>
  <c r="O53" i="1"/>
  <c r="N53" i="1"/>
  <c r="S52" i="1"/>
  <c r="R52" i="1"/>
  <c r="Q52" i="1"/>
  <c r="P52" i="1"/>
  <c r="O52" i="1"/>
  <c r="N52" i="1"/>
  <c r="S51" i="1"/>
  <c r="R51" i="1"/>
  <c r="Q51" i="1"/>
  <c r="P51" i="1"/>
  <c r="O51" i="1"/>
  <c r="N51" i="1"/>
  <c r="S50" i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M55" i="1"/>
  <c r="M54" i="1"/>
  <c r="M53" i="1"/>
  <c r="M52" i="1"/>
  <c r="M51" i="1"/>
  <c r="M50" i="1"/>
  <c r="M49" i="1"/>
  <c r="M48" i="1"/>
  <c r="M45" i="1"/>
  <c r="M44" i="1"/>
  <c r="M43" i="1"/>
  <c r="M42" i="1"/>
  <c r="M41" i="1"/>
  <c r="M40" i="1"/>
  <c r="M39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M38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M35" i="1"/>
  <c r="M34" i="1"/>
  <c r="M33" i="1"/>
  <c r="M32" i="1"/>
  <c r="M31" i="1"/>
  <c r="M30" i="1"/>
  <c r="M29" i="1"/>
  <c r="M28" i="1"/>
  <c r="S25" i="1"/>
  <c r="R25" i="1"/>
  <c r="Q25" i="1"/>
  <c r="O25" i="1"/>
  <c r="N25" i="1"/>
  <c r="M25" i="1"/>
  <c r="E13" i="1"/>
  <c r="E12" i="1"/>
  <c r="D13" i="1"/>
  <c r="D12" i="1"/>
  <c r="C13" i="1"/>
  <c r="C12" i="1"/>
</calcChain>
</file>

<file path=xl/sharedStrings.xml><?xml version="1.0" encoding="utf-8"?>
<sst xmlns="http://schemas.openxmlformats.org/spreadsheetml/2006/main" count="408" uniqueCount="62">
  <si>
    <t xml:space="preserve">NOTES: </t>
  </si>
  <si>
    <t>tons/ha</t>
  </si>
  <si>
    <t>Moist Yield = yield corrected to 15% moisture</t>
  </si>
  <si>
    <t>kg/ha</t>
  </si>
  <si>
    <t>YEAR 1</t>
  </si>
  <si>
    <t>Soybean Biomass</t>
  </si>
  <si>
    <t>Soybeans</t>
  </si>
  <si>
    <t xml:space="preserve">Avg Dry Yield </t>
  </si>
  <si>
    <t>Avg Moist Yield</t>
  </si>
  <si>
    <t>Yield SD</t>
  </si>
  <si>
    <t>tons C/ha</t>
  </si>
  <si>
    <t>SD</t>
  </si>
  <si>
    <t>tons N/ha</t>
  </si>
  <si>
    <t>kg C/ha</t>
  </si>
  <si>
    <t>kg N/ha</t>
  </si>
  <si>
    <t>CONV</t>
  </si>
  <si>
    <t>P1</t>
  </si>
  <si>
    <t>CONV 2</t>
  </si>
  <si>
    <t>P2</t>
  </si>
  <si>
    <t>Soybean Grain</t>
  </si>
  <si>
    <t>Winter Wheat Biomass</t>
  </si>
  <si>
    <t>DIV</t>
  </si>
  <si>
    <t xml:space="preserve">P3 </t>
  </si>
  <si>
    <t>DIV 2</t>
  </si>
  <si>
    <t>P4</t>
  </si>
  <si>
    <t>Winter Wheat Grain</t>
  </si>
  <si>
    <t>Cover Crops</t>
  </si>
  <si>
    <t>YEAR 2</t>
  </si>
  <si>
    <t>Plot</t>
  </si>
  <si>
    <t>DIV/ DIV+NUI</t>
  </si>
  <si>
    <t>P3 / P4</t>
  </si>
  <si>
    <t>V6 Corn Biomass</t>
  </si>
  <si>
    <t>Carbon SD</t>
  </si>
  <si>
    <t>Nitrogen SD</t>
  </si>
  <si>
    <t>CONV (0N)</t>
  </si>
  <si>
    <t>P1 (0N)</t>
  </si>
  <si>
    <t>CONV+NUI</t>
  </si>
  <si>
    <t>CONV+NUI (0N)</t>
  </si>
  <si>
    <t>P2 (0N)</t>
  </si>
  <si>
    <t>P3</t>
  </si>
  <si>
    <t>DIV (0N)</t>
  </si>
  <si>
    <t>P3 (0N)</t>
  </si>
  <si>
    <t>DIV+NUI</t>
  </si>
  <si>
    <t>DIV+NUI (0N)</t>
  </si>
  <si>
    <t>P4 (0N)</t>
  </si>
  <si>
    <t>VT Corn Biomass</t>
  </si>
  <si>
    <t>R6 Corn Biomass</t>
  </si>
  <si>
    <t>R6 Corn Grain</t>
  </si>
  <si>
    <t>dry</t>
  </si>
  <si>
    <t>Year</t>
  </si>
  <si>
    <t xml:space="preserve">Date </t>
  </si>
  <si>
    <t>NH4-N avg</t>
  </si>
  <si>
    <t>NH4-N stdev</t>
  </si>
  <si>
    <t>NO3-N avg</t>
  </si>
  <si>
    <t>NO3-N stdev</t>
  </si>
  <si>
    <t xml:space="preserve">Side dress N test </t>
  </si>
  <si>
    <t>1-0N</t>
  </si>
  <si>
    <t>2-0N</t>
  </si>
  <si>
    <t>3-0N</t>
  </si>
  <si>
    <t>4-0N</t>
  </si>
  <si>
    <t>year 2 for Nicole's project was 2021</t>
  </si>
  <si>
    <t>year 1 for Nicole's project was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</si>
</sst>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9C9C9"/>
        <bgColor rgb="FF000000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2" borderId="0" applyNumberFormat="0" applyBorder="0" applyAlignment="0" applyProtection="0"/>
  </cellStyleXfs>
  <cellXfs count="27">
    <xf numFmtId="0" fontId="0" fillId="0" borderId="0" xfId="0"/>
    <xf numFmtId="0" fontId="2" fillId="2" borderId="0" xfId="1"/>
    <xf numFmtId="0" fontId="1" fillId="5" borderId="0" xfId="4" applyAlignment="1">
      <alignment horizontal="center"/>
    </xf>
    <xf numFmtId="0" fontId="0" fillId="5" borderId="0" xfId="4" applyFont="1" applyAlignment="1">
      <alignment horizontal="center"/>
    </xf>
    <xf numFmtId="0" fontId="1" fillId="4" borderId="0" xfId="3" applyAlignment="1">
      <alignment horizontal="center"/>
    </xf>
    <xf numFmtId="0" fontId="1" fillId="3" borderId="0" xfId="2" applyAlignment="1">
      <alignment horizontal="center"/>
    </xf>
    <xf numFmtId="0" fontId="2" fillId="7" borderId="0" xfId="6"/>
    <xf numFmtId="0" fontId="1" fillId="8" borderId="0" xfId="7"/>
    <xf numFmtId="0" fontId="1" fillId="10" borderId="0" xfId="9" applyAlignment="1">
      <alignment horizontal="center"/>
    </xf>
    <xf numFmtId="0" fontId="1" fillId="9" borderId="0" xfId="8" applyAlignment="1">
      <alignment horizontal="center"/>
    </xf>
    <xf numFmtId="0" fontId="1" fillId="8" borderId="0" xfId="7" applyAlignment="1">
      <alignment horizontal="center"/>
    </xf>
    <xf numFmtId="0" fontId="3" fillId="11" borderId="0" xfId="0" applyFont="1" applyFill="1" applyAlignment="1">
      <alignment horizontal="center"/>
    </xf>
    <xf numFmtId="0" fontId="1" fillId="6" borderId="0" xfId="5"/>
    <xf numFmtId="0" fontId="4" fillId="12" borderId="0" xfId="10" applyFont="1" applyAlignment="1">
      <alignment horizontal="center"/>
    </xf>
    <xf numFmtId="16" fontId="0" fillId="0" borderId="0" xfId="0" applyNumberFormat="1" applyAlignment="1">
      <alignment horizontal="left"/>
    </xf>
    <xf numFmtId="16" fontId="1" fillId="8" borderId="0" xfId="7" applyNumberFormat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/>
    <xf numFmtId="16" fontId="1" fillId="13" borderId="0" xfId="7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5" fillId="6" borderId="0" xfId="5" applyFont="1"/>
    <xf numFmtId="0" fontId="5" fillId="0" borderId="0" xfId="0" applyFont="1"/>
    <xf numFmtId="0" fontId="6" fillId="0" borderId="0" xfId="0" applyFont="1"/>
    <xf numFmtId="1" fontId="1" fillId="9" borderId="0" xfId="8" applyNumberFormat="1" applyAlignment="1">
      <alignment horizontal="center"/>
    </xf>
    <xf numFmtId="1" fontId="1" fillId="13" borderId="0" xfId="8" applyNumberFormat="1" applyFill="1" applyAlignment="1">
      <alignment horizontal="center"/>
    </xf>
    <xf numFmtId="0" fontId="1" fillId="13" borderId="0" xfId="8" applyFill="1" applyAlignment="1">
      <alignment horizontal="center"/>
    </xf>
    <xf numFmtId="0" fontId="6" fillId="13" borderId="0" xfId="0" applyFont="1" applyFill="1"/>
  </cellXfs>
  <cellStyles count="11">
    <cellStyle name="20% - Accent2" xfId="5" builtinId="34"/>
    <cellStyle name="20% - Accent3" xfId="7" builtinId="38"/>
    <cellStyle name="20% - Accent6" xfId="2" builtinId="50"/>
    <cellStyle name="40% - Accent3" xfId="8" builtinId="39"/>
    <cellStyle name="40% - Accent6" xfId="3" builtinId="51"/>
    <cellStyle name="60% - Accent3" xfId="9" builtinId="40"/>
    <cellStyle name="60% - Accent6" xfId="4" builtinId="52"/>
    <cellStyle name="Accent2" xfId="10" builtinId="33"/>
    <cellStyle name="Accent3" xfId="6" builtinId="37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A5CE-F587-AA4C-9E38-BF4C4351A376}">
  <dimension ref="A1:T65"/>
  <sheetViews>
    <sheetView tabSelected="1" topLeftCell="A12" zoomScale="60" zoomScaleNormal="60" workbookViewId="0">
      <selection activeCell="R64" sqref="L46:R64"/>
    </sheetView>
  </sheetViews>
  <sheetFormatPr defaultColWidth="11" defaultRowHeight="15.5" x14ac:dyDescent="0.35"/>
  <cols>
    <col min="1" max="1" width="21" customWidth="1"/>
    <col min="2" max="2" width="15.08203125" customWidth="1"/>
    <col min="3" max="3" width="17.58203125" customWidth="1"/>
    <col min="4" max="4" width="16.83203125" customWidth="1"/>
    <col min="5" max="5" width="13.83203125" customWidth="1"/>
    <col min="6" max="7" width="17" customWidth="1"/>
    <col min="8" max="8" width="18.5" customWidth="1"/>
    <col min="9" max="9" width="17.83203125" customWidth="1"/>
    <col min="11" max="11" width="21" customWidth="1"/>
    <col min="12" max="12" width="15.08203125" customWidth="1"/>
    <col min="13" max="13" width="17.58203125" customWidth="1"/>
    <col min="14" max="14" width="16.83203125" customWidth="1"/>
    <col min="15" max="15" width="13.83203125" customWidth="1"/>
    <col min="16" max="17" width="17" customWidth="1"/>
    <col min="18" max="18" width="18.5" customWidth="1"/>
    <col min="19" max="19" width="17.83203125" customWidth="1"/>
    <col min="20" max="20" width="35.75" customWidth="1"/>
  </cols>
  <sheetData>
    <row r="1" spans="1:20" ht="26" x14ac:dyDescent="0.6">
      <c r="A1" s="12" t="s">
        <v>0</v>
      </c>
      <c r="B1" s="20" t="s">
        <v>1</v>
      </c>
      <c r="C1" s="12"/>
      <c r="D1" s="12" t="s">
        <v>2</v>
      </c>
      <c r="E1" s="12"/>
      <c r="F1" s="12"/>
      <c r="G1" s="12"/>
      <c r="H1" s="12"/>
      <c r="I1" s="12"/>
      <c r="K1" s="21" t="s">
        <v>3</v>
      </c>
    </row>
    <row r="2" spans="1:20" x14ac:dyDescent="0.35">
      <c r="A2" s="1" t="s">
        <v>4</v>
      </c>
      <c r="B2" s="1"/>
      <c r="C2" s="1" t="s">
        <v>1</v>
      </c>
      <c r="D2" s="1" t="s">
        <v>1</v>
      </c>
      <c r="E2" s="1"/>
      <c r="F2" s="1"/>
      <c r="G2" s="1"/>
      <c r="H2" s="1"/>
      <c r="I2" s="1"/>
      <c r="K2" s="1" t="s">
        <v>4</v>
      </c>
      <c r="L2" s="1"/>
      <c r="M2" s="1" t="s">
        <v>1</v>
      </c>
      <c r="N2" s="1" t="s">
        <v>1</v>
      </c>
      <c r="O2" s="1"/>
      <c r="P2" s="1"/>
      <c r="Q2" s="1"/>
      <c r="R2" s="1"/>
      <c r="S2" s="1"/>
      <c r="T2" s="22" t="s">
        <v>61</v>
      </c>
    </row>
    <row r="3" spans="1:20" x14ac:dyDescent="0.35">
      <c r="A3" s="3" t="s">
        <v>5</v>
      </c>
      <c r="B3" s="3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11</v>
      </c>
      <c r="K3" s="3" t="s">
        <v>5</v>
      </c>
      <c r="L3" s="3" t="s">
        <v>6</v>
      </c>
      <c r="M3" s="2" t="s">
        <v>7</v>
      </c>
      <c r="N3" s="2" t="s">
        <v>8</v>
      </c>
      <c r="O3" s="2" t="s">
        <v>9</v>
      </c>
      <c r="P3" s="2" t="s">
        <v>13</v>
      </c>
      <c r="Q3" s="2" t="s">
        <v>11</v>
      </c>
      <c r="R3" s="2" t="s">
        <v>14</v>
      </c>
      <c r="S3" s="2" t="s">
        <v>11</v>
      </c>
    </row>
    <row r="4" spans="1:20" x14ac:dyDescent="0.35">
      <c r="A4" s="4" t="s">
        <v>15</v>
      </c>
      <c r="B4" s="4" t="s">
        <v>16</v>
      </c>
      <c r="C4" s="4">
        <v>1.3096031669999999</v>
      </c>
      <c r="D4" s="4">
        <v>1.3096031666666665</v>
      </c>
      <c r="E4" s="4">
        <v>0.10793728539469112</v>
      </c>
      <c r="F4" s="4"/>
      <c r="G4" s="4"/>
      <c r="H4" s="4"/>
      <c r="I4" s="4"/>
      <c r="K4" s="4" t="s">
        <v>15</v>
      </c>
      <c r="L4" s="4" t="s">
        <v>16</v>
      </c>
      <c r="M4" s="4">
        <f>C4*1000</f>
        <v>1309.603167</v>
      </c>
      <c r="N4" s="4">
        <f t="shared" ref="N4:O4" si="0">D4*1000</f>
        <v>1309.6031666666665</v>
      </c>
      <c r="O4" s="4">
        <f t="shared" si="0"/>
        <v>107.93728539469112</v>
      </c>
      <c r="P4" s="4"/>
      <c r="Q4" s="4"/>
      <c r="R4" s="4"/>
      <c r="S4" s="4"/>
    </row>
    <row r="5" spans="1:20" x14ac:dyDescent="0.35">
      <c r="A5" s="4" t="s">
        <v>17</v>
      </c>
      <c r="B5" s="4" t="s">
        <v>18</v>
      </c>
      <c r="C5" s="4">
        <v>1.3067798333333334</v>
      </c>
      <c r="D5" s="4">
        <v>1.3067798333333334</v>
      </c>
      <c r="E5" s="4">
        <v>0.10165598572206645</v>
      </c>
      <c r="F5" s="4"/>
      <c r="G5" s="4"/>
      <c r="H5" s="4"/>
      <c r="I5" s="4"/>
      <c r="K5" s="4" t="s">
        <v>17</v>
      </c>
      <c r="L5" s="4" t="s">
        <v>18</v>
      </c>
      <c r="M5" s="4">
        <f>C5*1000</f>
        <v>1306.7798333333333</v>
      </c>
      <c r="N5" s="4">
        <f t="shared" ref="N5" si="1">D5*1000</f>
        <v>1306.7798333333333</v>
      </c>
      <c r="O5" s="4">
        <f t="shared" ref="O5" si="2">E5*1000</f>
        <v>101.65598572206645</v>
      </c>
      <c r="P5" s="4"/>
      <c r="Q5" s="4"/>
      <c r="R5" s="4"/>
      <c r="S5" s="4"/>
    </row>
    <row r="6" spans="1:20" x14ac:dyDescent="0.35">
      <c r="A6" s="5"/>
      <c r="B6" s="5"/>
      <c r="C6" s="5"/>
      <c r="D6" s="5"/>
      <c r="E6" s="5"/>
      <c r="F6" s="5"/>
      <c r="G6" s="5"/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20" x14ac:dyDescent="0.35">
      <c r="A7" s="3" t="s">
        <v>19</v>
      </c>
      <c r="B7" s="3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11</v>
      </c>
      <c r="K7" s="3" t="s">
        <v>19</v>
      </c>
      <c r="L7" s="3" t="s">
        <v>6</v>
      </c>
      <c r="M7" s="2" t="s">
        <v>7</v>
      </c>
      <c r="N7" s="2" t="s">
        <v>8</v>
      </c>
      <c r="O7" s="2" t="s">
        <v>9</v>
      </c>
      <c r="P7" s="2" t="s">
        <v>13</v>
      </c>
      <c r="Q7" s="2" t="s">
        <v>11</v>
      </c>
      <c r="R7" s="2" t="s">
        <v>14</v>
      </c>
      <c r="S7" s="2" t="s">
        <v>11</v>
      </c>
    </row>
    <row r="8" spans="1:20" x14ac:dyDescent="0.35">
      <c r="A8" s="4" t="s">
        <v>15</v>
      </c>
      <c r="B8" s="4" t="s">
        <v>16</v>
      </c>
      <c r="C8" s="4">
        <v>5.2221111111111105</v>
      </c>
      <c r="D8" s="4">
        <v>6.0315383333333337</v>
      </c>
      <c r="E8" s="4">
        <v>0.54850131325047891</v>
      </c>
      <c r="F8" s="4"/>
      <c r="G8" s="4"/>
      <c r="H8" s="4"/>
      <c r="I8" s="4"/>
      <c r="K8" s="4" t="s">
        <v>15</v>
      </c>
      <c r="L8" s="4" t="s">
        <v>16</v>
      </c>
      <c r="M8" s="4">
        <f>C8*1000</f>
        <v>5222.1111111111104</v>
      </c>
      <c r="N8" s="4">
        <f t="shared" ref="N8:O8" si="3">D8*1000</f>
        <v>6031.5383333333339</v>
      </c>
      <c r="O8" s="4">
        <f t="shared" si="3"/>
        <v>548.50131325047892</v>
      </c>
      <c r="P8" s="4"/>
      <c r="Q8" s="4"/>
      <c r="R8" s="4"/>
      <c r="S8" s="4"/>
    </row>
    <row r="9" spans="1:20" x14ac:dyDescent="0.35">
      <c r="A9" s="4" t="s">
        <v>17</v>
      </c>
      <c r="B9" s="4" t="s">
        <v>18</v>
      </c>
      <c r="C9" s="4">
        <v>5.0855555555555556</v>
      </c>
      <c r="D9" s="4">
        <v>5.8738166666666665</v>
      </c>
      <c r="E9" s="4">
        <v>0.43996004498278024</v>
      </c>
      <c r="F9" s="4"/>
      <c r="G9" s="4"/>
      <c r="H9" s="4"/>
      <c r="I9" s="4"/>
      <c r="K9" s="4" t="s">
        <v>17</v>
      </c>
      <c r="L9" s="4" t="s">
        <v>18</v>
      </c>
      <c r="M9" s="4">
        <f>C9*1000</f>
        <v>5085.5555555555557</v>
      </c>
      <c r="N9" s="4">
        <f t="shared" ref="N9" si="4">D9*1000</f>
        <v>5873.8166666666666</v>
      </c>
      <c r="O9" s="4">
        <f t="shared" ref="O9" si="5">E9*1000</f>
        <v>439.96004498278023</v>
      </c>
      <c r="P9" s="4"/>
      <c r="Q9" s="4"/>
      <c r="R9" s="4"/>
      <c r="S9" s="4"/>
    </row>
    <row r="10" spans="1:20" x14ac:dyDescent="0.35">
      <c r="A10" s="5"/>
      <c r="B10" s="5"/>
      <c r="C10" s="5"/>
      <c r="D10" s="5"/>
      <c r="E10" s="5"/>
      <c r="F10" s="5"/>
      <c r="G10" s="5"/>
      <c r="H10" s="5"/>
      <c r="I10" s="5"/>
      <c r="K10" s="5"/>
      <c r="L10" s="5"/>
      <c r="M10" s="5"/>
      <c r="N10" s="5"/>
      <c r="O10" s="5"/>
      <c r="P10" s="5"/>
      <c r="Q10" s="5"/>
      <c r="R10" s="5"/>
      <c r="S10" s="5"/>
    </row>
    <row r="11" spans="1:20" x14ac:dyDescent="0.35">
      <c r="A11" s="2" t="s">
        <v>20</v>
      </c>
      <c r="B11" s="3" t="s">
        <v>6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11</v>
      </c>
      <c r="K11" s="2" t="s">
        <v>20</v>
      </c>
      <c r="L11" s="3" t="s">
        <v>6</v>
      </c>
      <c r="M11" s="2" t="s">
        <v>7</v>
      </c>
      <c r="N11" s="2" t="s">
        <v>8</v>
      </c>
      <c r="O11" s="2" t="s">
        <v>9</v>
      </c>
      <c r="P11" s="2" t="s">
        <v>13</v>
      </c>
      <c r="Q11" s="2" t="s">
        <v>11</v>
      </c>
      <c r="R11" s="2" t="s">
        <v>14</v>
      </c>
      <c r="S11" s="2" t="s">
        <v>11</v>
      </c>
    </row>
    <row r="12" spans="1:20" x14ac:dyDescent="0.35">
      <c r="A12" s="4" t="s">
        <v>21</v>
      </c>
      <c r="B12" s="4" t="s">
        <v>22</v>
      </c>
      <c r="C12" s="4">
        <f>1446.76666666667/1000</f>
        <v>1.4467666666666701</v>
      </c>
      <c r="D12" s="4">
        <f>1671.0155/1000</f>
        <v>1.6710155</v>
      </c>
      <c r="E12" s="4">
        <f>146.1020216/1000</f>
        <v>0.14610202159999999</v>
      </c>
      <c r="F12" s="4"/>
      <c r="G12" s="4"/>
      <c r="H12" s="4"/>
      <c r="I12" s="4"/>
      <c r="K12" s="4" t="s">
        <v>21</v>
      </c>
      <c r="L12" s="4" t="s">
        <v>22</v>
      </c>
      <c r="M12" s="4">
        <f>C12*1000</f>
        <v>1446.7666666666701</v>
      </c>
      <c r="N12" s="4">
        <f t="shared" ref="N12:N13" si="6">D12*1000</f>
        <v>1671.0155</v>
      </c>
      <c r="O12" s="4">
        <f t="shared" ref="O12:O13" si="7">E12*1000</f>
        <v>146.1020216</v>
      </c>
      <c r="P12" s="4"/>
      <c r="Q12" s="4"/>
      <c r="R12" s="4"/>
      <c r="S12" s="4"/>
    </row>
    <row r="13" spans="1:20" x14ac:dyDescent="0.35">
      <c r="A13" s="4" t="s">
        <v>23</v>
      </c>
      <c r="B13" s="4" t="s">
        <v>24</v>
      </c>
      <c r="C13" s="4">
        <f>1400.96666666667/1000</f>
        <v>1.40096666666667</v>
      </c>
      <c r="D13" s="4">
        <f>1618.1165/1000</f>
        <v>1.6181165000000002</v>
      </c>
      <c r="E13" s="4">
        <f>177.802487187331/1000</f>
        <v>0.17780248718733099</v>
      </c>
      <c r="F13" s="4"/>
      <c r="G13" s="4"/>
      <c r="H13" s="4"/>
      <c r="I13" s="4"/>
      <c r="K13" s="4" t="s">
        <v>23</v>
      </c>
      <c r="L13" s="4" t="s">
        <v>24</v>
      </c>
      <c r="M13" s="4">
        <f t="shared" ref="M13" si="8">C13*1000</f>
        <v>1400.9666666666701</v>
      </c>
      <c r="N13" s="4">
        <f t="shared" si="6"/>
        <v>1618.1165000000001</v>
      </c>
      <c r="O13" s="4">
        <f t="shared" si="7"/>
        <v>177.802487187331</v>
      </c>
      <c r="P13" s="4"/>
      <c r="Q13" s="4"/>
      <c r="R13" s="4"/>
      <c r="S13" s="4"/>
    </row>
    <row r="14" spans="1:20" x14ac:dyDescent="0.35">
      <c r="A14" s="5"/>
      <c r="B14" s="5"/>
      <c r="C14" s="5"/>
      <c r="D14" s="5"/>
      <c r="E14" s="5"/>
      <c r="F14" s="5"/>
      <c r="G14" s="5"/>
      <c r="H14" s="5"/>
      <c r="I14" s="5"/>
      <c r="K14" s="5"/>
      <c r="L14" s="5"/>
      <c r="M14" s="5"/>
      <c r="N14" s="5"/>
      <c r="O14" s="5"/>
      <c r="P14" s="5"/>
      <c r="Q14" s="5"/>
      <c r="R14" s="5"/>
      <c r="S14" s="5"/>
    </row>
    <row r="15" spans="1:20" x14ac:dyDescent="0.35">
      <c r="A15" s="2" t="s">
        <v>25</v>
      </c>
      <c r="B15" s="3" t="s">
        <v>6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11</v>
      </c>
      <c r="H15" s="2" t="s">
        <v>12</v>
      </c>
      <c r="I15" s="2" t="s">
        <v>11</v>
      </c>
      <c r="K15" s="2" t="s">
        <v>25</v>
      </c>
      <c r="L15" s="3" t="s">
        <v>6</v>
      </c>
      <c r="M15" s="2" t="s">
        <v>7</v>
      </c>
      <c r="N15" s="2" t="s">
        <v>8</v>
      </c>
      <c r="O15" s="2" t="s">
        <v>9</v>
      </c>
      <c r="P15" s="2" t="s">
        <v>13</v>
      </c>
      <c r="Q15" s="2" t="s">
        <v>11</v>
      </c>
      <c r="R15" s="2" t="s">
        <v>14</v>
      </c>
      <c r="S15" s="2" t="s">
        <v>11</v>
      </c>
    </row>
    <row r="16" spans="1:20" x14ac:dyDescent="0.35">
      <c r="A16" s="4" t="s">
        <v>21</v>
      </c>
      <c r="B16" s="4" t="s">
        <v>22</v>
      </c>
      <c r="C16" s="4">
        <v>13.86222222222222</v>
      </c>
      <c r="D16" s="4">
        <v>15.941555555555555</v>
      </c>
      <c r="E16" s="4">
        <v>1.5344829024064672</v>
      </c>
      <c r="F16" s="4"/>
      <c r="G16" s="4"/>
      <c r="H16" s="4"/>
      <c r="I16" s="4"/>
      <c r="K16" s="4" t="s">
        <v>21</v>
      </c>
      <c r="L16" s="4" t="s">
        <v>22</v>
      </c>
      <c r="M16" s="4">
        <f>C16*1000</f>
        <v>13862.222222222221</v>
      </c>
      <c r="N16" s="4">
        <f t="shared" ref="N16:N17" si="9">D16*1000</f>
        <v>15941.555555555555</v>
      </c>
      <c r="O16" s="4">
        <f t="shared" ref="O16:O17" si="10">E16*1000</f>
        <v>1534.4829024064672</v>
      </c>
      <c r="P16" s="4"/>
      <c r="Q16" s="4"/>
      <c r="R16" s="4"/>
      <c r="S16" s="4"/>
    </row>
    <row r="17" spans="1:20" x14ac:dyDescent="0.35">
      <c r="A17" s="4" t="s">
        <v>23</v>
      </c>
      <c r="B17" s="4" t="s">
        <v>24</v>
      </c>
      <c r="C17" s="4">
        <v>12.974444444444446</v>
      </c>
      <c r="D17" s="4">
        <v>14.920611111111109</v>
      </c>
      <c r="E17" s="4">
        <v>1.8356023837179716</v>
      </c>
      <c r="F17" s="4"/>
      <c r="G17" s="4"/>
      <c r="H17" s="4"/>
      <c r="I17" s="4"/>
      <c r="K17" s="4" t="s">
        <v>23</v>
      </c>
      <c r="L17" s="4" t="s">
        <v>24</v>
      </c>
      <c r="M17" s="4">
        <f t="shared" ref="M17" si="11">C17*1000</f>
        <v>12974.444444444445</v>
      </c>
      <c r="N17" s="4">
        <f t="shared" si="9"/>
        <v>14920.611111111109</v>
      </c>
      <c r="O17" s="4">
        <f t="shared" si="10"/>
        <v>1835.6023837179716</v>
      </c>
      <c r="P17" s="4"/>
      <c r="Q17" s="4"/>
      <c r="R17" s="4"/>
      <c r="S17" s="4"/>
    </row>
    <row r="18" spans="1:20" x14ac:dyDescent="0.35">
      <c r="A18" s="5"/>
      <c r="B18" s="5"/>
      <c r="C18" s="5"/>
      <c r="D18" s="5"/>
      <c r="E18" s="5"/>
      <c r="F18" s="5"/>
      <c r="G18" s="5"/>
      <c r="H18" s="5"/>
      <c r="I18" s="5"/>
      <c r="K18" s="5"/>
      <c r="L18" s="5"/>
      <c r="M18" s="5"/>
      <c r="N18" s="5"/>
      <c r="O18" s="5"/>
      <c r="P18" s="5"/>
      <c r="Q18" s="5"/>
      <c r="R18" s="5"/>
      <c r="S18" s="5"/>
    </row>
    <row r="19" spans="1:20" x14ac:dyDescent="0.35">
      <c r="A19" s="2" t="s">
        <v>26</v>
      </c>
      <c r="B19" s="3" t="s">
        <v>6</v>
      </c>
      <c r="C19" s="2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11</v>
      </c>
      <c r="K19" s="2" t="s">
        <v>26</v>
      </c>
      <c r="L19" s="3" t="s">
        <v>6</v>
      </c>
      <c r="M19" s="2" t="s">
        <v>7</v>
      </c>
      <c r="N19" s="2" t="s">
        <v>8</v>
      </c>
      <c r="O19" s="2" t="s">
        <v>9</v>
      </c>
      <c r="P19" s="2" t="s">
        <v>13</v>
      </c>
      <c r="Q19" s="2" t="s">
        <v>11</v>
      </c>
      <c r="R19" s="2" t="s">
        <v>14</v>
      </c>
      <c r="S19" s="2" t="s">
        <v>11</v>
      </c>
    </row>
    <row r="20" spans="1:20" x14ac:dyDescent="0.35">
      <c r="A20" s="4" t="s">
        <v>21</v>
      </c>
      <c r="B20" s="4" t="s">
        <v>22</v>
      </c>
      <c r="C20" s="4">
        <v>1.1993377777777778</v>
      </c>
      <c r="D20" s="4">
        <v>1.3792384444444439</v>
      </c>
      <c r="E20" s="4">
        <v>0.43531473083021022</v>
      </c>
      <c r="F20" s="4"/>
      <c r="G20" s="4"/>
      <c r="H20" s="4"/>
      <c r="I20" s="4"/>
      <c r="K20" s="4" t="s">
        <v>21</v>
      </c>
      <c r="L20" s="4" t="s">
        <v>22</v>
      </c>
      <c r="M20" s="4">
        <f>C20*1000</f>
        <v>1199.3377777777778</v>
      </c>
      <c r="N20" s="4">
        <f t="shared" ref="N20:N21" si="12">D20*1000</f>
        <v>1379.238444444444</v>
      </c>
      <c r="O20" s="4">
        <f t="shared" ref="O20:O21" si="13">E20*1000</f>
        <v>435.31473083021024</v>
      </c>
      <c r="P20" s="4"/>
      <c r="Q20" s="4"/>
      <c r="R20" s="4"/>
      <c r="S20" s="4"/>
    </row>
    <row r="21" spans="1:20" x14ac:dyDescent="0.35">
      <c r="A21" s="4" t="s">
        <v>23</v>
      </c>
      <c r="B21" s="4" t="s">
        <v>24</v>
      </c>
      <c r="C21" s="4">
        <v>1.3079000000000003</v>
      </c>
      <c r="D21" s="4">
        <v>1.5040850000000003</v>
      </c>
      <c r="E21" s="4">
        <v>0.34889235535476959</v>
      </c>
      <c r="F21" s="4"/>
      <c r="G21" s="4"/>
      <c r="H21" s="4"/>
      <c r="I21" s="4"/>
      <c r="K21" s="4" t="s">
        <v>23</v>
      </c>
      <c r="L21" s="4" t="s">
        <v>24</v>
      </c>
      <c r="M21" s="4">
        <f t="shared" ref="M21" si="14">C21*1000</f>
        <v>1307.9000000000003</v>
      </c>
      <c r="N21" s="4">
        <f t="shared" si="12"/>
        <v>1504.0850000000003</v>
      </c>
      <c r="O21" s="4">
        <f t="shared" si="13"/>
        <v>348.89235535476956</v>
      </c>
      <c r="P21" s="4"/>
      <c r="Q21" s="4"/>
      <c r="R21" s="4"/>
      <c r="S21" s="4"/>
    </row>
    <row r="22" spans="1:20" x14ac:dyDescent="0.35">
      <c r="A22" s="5"/>
      <c r="B22" s="5"/>
      <c r="C22" s="5"/>
      <c r="D22" s="5"/>
      <c r="E22" s="5"/>
      <c r="F22" s="5"/>
      <c r="G22" s="5"/>
      <c r="H22" s="5"/>
      <c r="I22" s="5"/>
      <c r="K22" s="5"/>
      <c r="L22" s="5"/>
      <c r="M22" s="5"/>
      <c r="N22" s="5"/>
      <c r="O22" s="5"/>
      <c r="P22" s="5"/>
      <c r="Q22" s="5"/>
      <c r="R22" s="5"/>
      <c r="S22" s="5"/>
    </row>
    <row r="23" spans="1:20" x14ac:dyDescent="0.35">
      <c r="A23" s="6" t="s">
        <v>27</v>
      </c>
      <c r="B23" s="6"/>
      <c r="C23" s="6"/>
      <c r="D23" s="6"/>
      <c r="E23" s="6"/>
      <c r="F23" s="6"/>
      <c r="G23" s="6"/>
      <c r="H23" s="6"/>
      <c r="I23" s="6"/>
      <c r="K23" s="6" t="s">
        <v>27</v>
      </c>
      <c r="L23" s="6"/>
      <c r="M23" s="6"/>
      <c r="N23" s="6"/>
      <c r="O23" s="6"/>
      <c r="P23" s="6"/>
      <c r="Q23" s="6"/>
      <c r="R23" s="6"/>
      <c r="S23" s="6"/>
      <c r="T23" s="26" t="s">
        <v>60</v>
      </c>
    </row>
    <row r="24" spans="1:20" x14ac:dyDescent="0.35">
      <c r="A24" s="8" t="s">
        <v>26</v>
      </c>
      <c r="B24" s="8" t="s">
        <v>28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  <c r="H24" s="8" t="s">
        <v>12</v>
      </c>
      <c r="I24" s="8" t="s">
        <v>11</v>
      </c>
      <c r="K24" s="8" t="s">
        <v>26</v>
      </c>
      <c r="L24" s="8" t="s">
        <v>28</v>
      </c>
      <c r="M24" s="8" t="s">
        <v>7</v>
      </c>
      <c r="N24" s="8" t="s">
        <v>8</v>
      </c>
      <c r="O24" s="8" t="s">
        <v>9</v>
      </c>
      <c r="P24" s="8" t="s">
        <v>13</v>
      </c>
      <c r="Q24" s="8" t="s">
        <v>11</v>
      </c>
      <c r="R24" s="8" t="s">
        <v>14</v>
      </c>
      <c r="S24" s="8" t="s">
        <v>11</v>
      </c>
    </row>
    <row r="25" spans="1:20" x14ac:dyDescent="0.35">
      <c r="A25" s="9" t="s">
        <v>29</v>
      </c>
      <c r="B25" s="9" t="s">
        <v>30</v>
      </c>
      <c r="C25" s="9">
        <v>2.7078888888888892</v>
      </c>
      <c r="D25" s="9">
        <v>3.1276116666666671</v>
      </c>
      <c r="E25" s="9">
        <v>0.80833383709176609</v>
      </c>
      <c r="F25" s="9">
        <v>1.0993214888888889</v>
      </c>
      <c r="G25" s="9">
        <v>0.29380984777454644</v>
      </c>
      <c r="H25" s="9">
        <v>5.5878822222222214E-2</v>
      </c>
      <c r="I25" s="9">
        <v>1.4958365277644638E-2</v>
      </c>
      <c r="K25" s="9" t="s">
        <v>29</v>
      </c>
      <c r="L25" s="9" t="s">
        <v>30</v>
      </c>
      <c r="M25" s="9">
        <f>C25*1000</f>
        <v>2707.8888888888891</v>
      </c>
      <c r="N25" s="9">
        <f t="shared" ref="N25:S25" si="15">D25*1000</f>
        <v>3127.6116666666671</v>
      </c>
      <c r="O25" s="9">
        <f t="shared" si="15"/>
        <v>808.3338370917661</v>
      </c>
      <c r="P25" s="9">
        <f>F25*1000</f>
        <v>1099.321488888889</v>
      </c>
      <c r="Q25" s="9">
        <f t="shared" si="15"/>
        <v>293.80984777454643</v>
      </c>
      <c r="R25" s="9">
        <f t="shared" si="15"/>
        <v>55.878822222222212</v>
      </c>
      <c r="S25" s="9">
        <f t="shared" si="15"/>
        <v>14.958365277644639</v>
      </c>
    </row>
    <row r="26" spans="1:20" x14ac:dyDescent="0.35">
      <c r="A26" s="10"/>
      <c r="B26" s="10"/>
      <c r="C26" s="10"/>
      <c r="D26" s="10"/>
      <c r="E26" s="10"/>
      <c r="F26" s="10"/>
      <c r="G26" s="10"/>
      <c r="H26" s="10"/>
      <c r="I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20" x14ac:dyDescent="0.35">
      <c r="A27" s="8" t="s">
        <v>31</v>
      </c>
      <c r="B27" s="8" t="s">
        <v>28</v>
      </c>
      <c r="C27" s="8" t="s">
        <v>7</v>
      </c>
      <c r="D27" s="8" t="s">
        <v>8</v>
      </c>
      <c r="E27" s="8" t="s">
        <v>9</v>
      </c>
      <c r="F27" s="8" t="s">
        <v>10</v>
      </c>
      <c r="G27" s="8" t="s">
        <v>32</v>
      </c>
      <c r="H27" s="8" t="s">
        <v>12</v>
      </c>
      <c r="I27" s="8" t="s">
        <v>33</v>
      </c>
      <c r="K27" s="8" t="s">
        <v>31</v>
      </c>
      <c r="L27" s="8" t="s">
        <v>28</v>
      </c>
      <c r="M27" s="8" t="s">
        <v>7</v>
      </c>
      <c r="N27" s="8" t="s">
        <v>8</v>
      </c>
      <c r="O27" s="8" t="s">
        <v>9</v>
      </c>
      <c r="P27" s="8" t="s">
        <v>13</v>
      </c>
      <c r="Q27" s="8" t="s">
        <v>32</v>
      </c>
      <c r="R27" s="8" t="s">
        <v>14</v>
      </c>
      <c r="S27" s="8" t="s">
        <v>33</v>
      </c>
    </row>
    <row r="28" spans="1:20" x14ac:dyDescent="0.35">
      <c r="A28" s="9" t="s">
        <v>15</v>
      </c>
      <c r="B28" s="9" t="s">
        <v>16</v>
      </c>
      <c r="C28" s="9">
        <v>1.3025</v>
      </c>
      <c r="D28" s="9">
        <v>1.5043874999999998</v>
      </c>
      <c r="E28" s="9">
        <v>0.10549501812881969</v>
      </c>
      <c r="F28" s="9">
        <v>0.527975525</v>
      </c>
      <c r="G28" s="9">
        <v>4.6250341E-2</v>
      </c>
      <c r="H28" s="9">
        <v>5.6922025000000001E-2</v>
      </c>
      <c r="I28" s="9">
        <v>6.7740977391299697E-3</v>
      </c>
      <c r="K28" s="9" t="s">
        <v>15</v>
      </c>
      <c r="L28" s="9" t="s">
        <v>16</v>
      </c>
      <c r="M28" s="9">
        <f>C28*1000</f>
        <v>1302.5</v>
      </c>
      <c r="N28" s="9">
        <f t="shared" ref="N28:N35" si="16">D28*1000</f>
        <v>1504.3874999999998</v>
      </c>
      <c r="O28" s="9">
        <f t="shared" ref="O28:O35" si="17">E28*1000</f>
        <v>105.49501812881968</v>
      </c>
      <c r="P28" s="9">
        <f t="shared" ref="P28:P35" si="18">F28*1000</f>
        <v>527.97552499999995</v>
      </c>
      <c r="Q28" s="9">
        <f t="shared" ref="Q28:Q35" si="19">G28*1000</f>
        <v>46.250340999999999</v>
      </c>
      <c r="R28" s="9">
        <f t="shared" ref="R28:R35" si="20">H28*1000</f>
        <v>56.922024999999998</v>
      </c>
      <c r="S28" s="9">
        <f t="shared" ref="S28:S35" si="21">I28*1000</f>
        <v>6.7740977391299699</v>
      </c>
    </row>
    <row r="29" spans="1:20" x14ac:dyDescent="0.35">
      <c r="A29" s="9" t="s">
        <v>34</v>
      </c>
      <c r="B29" s="9" t="s">
        <v>35</v>
      </c>
      <c r="C29" s="9">
        <v>0.93666666666666654</v>
      </c>
      <c r="D29" s="9">
        <v>1.08185</v>
      </c>
      <c r="E29" s="9">
        <v>3.4656416072640701E-2</v>
      </c>
      <c r="F29" s="9">
        <v>0.38141206700000002</v>
      </c>
      <c r="G29" s="9">
        <v>2.3584931999999999E-2</v>
      </c>
      <c r="H29" s="9">
        <v>3.8552199999999995E-2</v>
      </c>
      <c r="I29" s="9">
        <v>4.177139686436156E-3</v>
      </c>
      <c r="K29" s="9" t="s">
        <v>34</v>
      </c>
      <c r="L29" s="9" t="s">
        <v>35</v>
      </c>
      <c r="M29" s="9">
        <f t="shared" ref="M29:M35" si="22">C29*1000</f>
        <v>936.66666666666652</v>
      </c>
      <c r="N29" s="9">
        <f t="shared" si="16"/>
        <v>1081.8499999999999</v>
      </c>
      <c r="O29" s="9">
        <f t="shared" si="17"/>
        <v>34.656416072640702</v>
      </c>
      <c r="P29" s="9">
        <f t="shared" si="18"/>
        <v>381.41206700000004</v>
      </c>
      <c r="Q29" s="9">
        <f t="shared" si="19"/>
        <v>23.584931999999998</v>
      </c>
      <c r="R29" s="9">
        <f t="shared" si="20"/>
        <v>38.552199999999992</v>
      </c>
      <c r="S29" s="9">
        <f t="shared" si="21"/>
        <v>4.1771396864361563</v>
      </c>
    </row>
    <row r="30" spans="1:20" x14ac:dyDescent="0.35">
      <c r="A30" s="9" t="s">
        <v>36</v>
      </c>
      <c r="B30" s="9" t="s">
        <v>18</v>
      </c>
      <c r="C30" s="9">
        <v>1.2588571428571431</v>
      </c>
      <c r="D30" s="9">
        <v>1.4539800000000001</v>
      </c>
      <c r="E30" s="9">
        <v>0.21881324725665022</v>
      </c>
      <c r="F30" s="9">
        <v>0.51804351400000004</v>
      </c>
      <c r="G30" s="9">
        <v>8.2732573000000004E-2</v>
      </c>
      <c r="H30" s="9">
        <v>5.4878699999999996E-2</v>
      </c>
      <c r="I30" s="9">
        <v>7.0485258063891195E-3</v>
      </c>
      <c r="K30" s="9" t="s">
        <v>36</v>
      </c>
      <c r="L30" s="9" t="s">
        <v>18</v>
      </c>
      <c r="M30" s="9">
        <f t="shared" si="22"/>
        <v>1258.8571428571431</v>
      </c>
      <c r="N30" s="9">
        <f t="shared" si="16"/>
        <v>1453.98</v>
      </c>
      <c r="O30" s="9">
        <f t="shared" si="17"/>
        <v>218.81324725665021</v>
      </c>
      <c r="P30" s="9">
        <f t="shared" si="18"/>
        <v>518.04351400000007</v>
      </c>
      <c r="Q30" s="9">
        <f t="shared" si="19"/>
        <v>82.732573000000002</v>
      </c>
      <c r="R30" s="9">
        <f t="shared" si="20"/>
        <v>54.878699999999995</v>
      </c>
      <c r="S30" s="9">
        <f t="shared" si="21"/>
        <v>7.0485258063891196</v>
      </c>
    </row>
    <row r="31" spans="1:20" x14ac:dyDescent="0.35">
      <c r="A31" s="9" t="s">
        <v>37</v>
      </c>
      <c r="B31" s="9" t="s">
        <v>38</v>
      </c>
      <c r="C31" s="9">
        <v>1.0006666666666666</v>
      </c>
      <c r="D31" s="9">
        <v>1.15577</v>
      </c>
      <c r="E31" s="9">
        <v>7.4534051110884875E-2</v>
      </c>
      <c r="F31" s="9">
        <v>0.41343376700000001</v>
      </c>
      <c r="G31" s="9">
        <v>2.8928399E-2</v>
      </c>
      <c r="H31" s="9">
        <v>4.2799200000000003E-2</v>
      </c>
      <c r="I31" s="9">
        <v>2.232270899778972E-3</v>
      </c>
      <c r="K31" s="9" t="s">
        <v>37</v>
      </c>
      <c r="L31" s="9" t="s">
        <v>38</v>
      </c>
      <c r="M31" s="9">
        <f t="shared" si="22"/>
        <v>1000.6666666666666</v>
      </c>
      <c r="N31" s="9">
        <f t="shared" si="16"/>
        <v>1155.77</v>
      </c>
      <c r="O31" s="9">
        <f t="shared" si="17"/>
        <v>74.534051110884874</v>
      </c>
      <c r="P31" s="9">
        <f t="shared" si="18"/>
        <v>413.43376699999999</v>
      </c>
      <c r="Q31" s="9">
        <f t="shared" si="19"/>
        <v>28.928398999999999</v>
      </c>
      <c r="R31" s="9">
        <f t="shared" si="20"/>
        <v>42.799199999999999</v>
      </c>
      <c r="S31" s="9">
        <f t="shared" si="21"/>
        <v>2.232270899778972</v>
      </c>
    </row>
    <row r="32" spans="1:20" x14ac:dyDescent="0.35">
      <c r="A32" s="9" t="s">
        <v>21</v>
      </c>
      <c r="B32" s="9" t="s">
        <v>39</v>
      </c>
      <c r="C32" s="9">
        <v>1.1685555555555556</v>
      </c>
      <c r="D32" s="9">
        <v>1.3496816666666667</v>
      </c>
      <c r="E32" s="9">
        <v>0.15606729001459557</v>
      </c>
      <c r="F32" s="9">
        <v>0.48066722200000001</v>
      </c>
      <c r="G32" s="9">
        <v>4.8584834E-2</v>
      </c>
      <c r="H32" s="9">
        <v>4.8472033333333331E-2</v>
      </c>
      <c r="I32" s="9">
        <v>4.9879266719750357E-3</v>
      </c>
      <c r="K32" s="9" t="s">
        <v>21</v>
      </c>
      <c r="L32" s="9" t="s">
        <v>39</v>
      </c>
      <c r="M32" s="9">
        <f t="shared" si="22"/>
        <v>1168.5555555555557</v>
      </c>
      <c r="N32" s="9">
        <f t="shared" si="16"/>
        <v>1349.6816666666666</v>
      </c>
      <c r="O32" s="9">
        <f t="shared" si="17"/>
        <v>156.06729001459559</v>
      </c>
      <c r="P32" s="9">
        <f t="shared" si="18"/>
        <v>480.66722199999998</v>
      </c>
      <c r="Q32" s="9">
        <f t="shared" si="19"/>
        <v>48.584834000000001</v>
      </c>
      <c r="R32" s="9">
        <f t="shared" si="20"/>
        <v>48.472033333333329</v>
      </c>
      <c r="S32" s="9">
        <f t="shared" si="21"/>
        <v>4.9879266719750355</v>
      </c>
    </row>
    <row r="33" spans="1:19" x14ac:dyDescent="0.35">
      <c r="A33" s="9" t="s">
        <v>40</v>
      </c>
      <c r="B33" s="9" t="s">
        <v>41</v>
      </c>
      <c r="C33" s="9">
        <v>0.85766666666666647</v>
      </c>
      <c r="D33" s="9">
        <v>0.99060499999999996</v>
      </c>
      <c r="E33" s="9">
        <v>7.7706124758605735E-2</v>
      </c>
      <c r="F33" s="9">
        <v>0.35020306699999998</v>
      </c>
      <c r="G33" s="9">
        <v>2.5375208E-2</v>
      </c>
      <c r="H33" s="9">
        <v>2.881383333333333E-2</v>
      </c>
      <c r="I33" s="9">
        <v>3.8153454736541649E-3</v>
      </c>
      <c r="K33" s="9" t="s">
        <v>40</v>
      </c>
      <c r="L33" s="9" t="s">
        <v>41</v>
      </c>
      <c r="M33" s="9">
        <f t="shared" si="22"/>
        <v>857.66666666666652</v>
      </c>
      <c r="N33" s="9">
        <f t="shared" si="16"/>
        <v>990.6049999999999</v>
      </c>
      <c r="O33" s="9">
        <f t="shared" si="17"/>
        <v>77.706124758605739</v>
      </c>
      <c r="P33" s="9">
        <f t="shared" si="18"/>
        <v>350.20306699999998</v>
      </c>
      <c r="Q33" s="9">
        <f t="shared" si="19"/>
        <v>25.375208000000001</v>
      </c>
      <c r="R33" s="9">
        <f t="shared" si="20"/>
        <v>28.813833333333331</v>
      </c>
      <c r="S33" s="9">
        <f t="shared" si="21"/>
        <v>3.815345473654165</v>
      </c>
    </row>
    <row r="34" spans="1:19" x14ac:dyDescent="0.35">
      <c r="A34" s="9" t="s">
        <v>42</v>
      </c>
      <c r="B34" s="9" t="s">
        <v>24</v>
      </c>
      <c r="C34" s="9">
        <v>1.2302222222222221</v>
      </c>
      <c r="D34" s="9">
        <v>1.4209066666666665</v>
      </c>
      <c r="E34" s="9">
        <v>0.17733649155630649</v>
      </c>
      <c r="F34" s="9">
        <v>0.50526615600000002</v>
      </c>
      <c r="G34" s="9">
        <v>7.0773343000000002E-2</v>
      </c>
      <c r="H34" s="9">
        <v>4.7512266666666664E-2</v>
      </c>
      <c r="I34" s="9">
        <v>6.0240503550352221E-3</v>
      </c>
      <c r="K34" s="9" t="s">
        <v>42</v>
      </c>
      <c r="L34" s="9" t="s">
        <v>24</v>
      </c>
      <c r="M34" s="9">
        <f t="shared" si="22"/>
        <v>1230.2222222222222</v>
      </c>
      <c r="N34" s="9">
        <f t="shared" si="16"/>
        <v>1420.9066666666665</v>
      </c>
      <c r="O34" s="9">
        <f t="shared" si="17"/>
        <v>177.3364915563065</v>
      </c>
      <c r="P34" s="9">
        <f t="shared" si="18"/>
        <v>505.26615600000002</v>
      </c>
      <c r="Q34" s="9">
        <f t="shared" si="19"/>
        <v>70.773342999999997</v>
      </c>
      <c r="R34" s="9">
        <f t="shared" si="20"/>
        <v>47.512266666666662</v>
      </c>
      <c r="S34" s="9">
        <f t="shared" si="21"/>
        <v>6.0240503550352225</v>
      </c>
    </row>
    <row r="35" spans="1:19" x14ac:dyDescent="0.35">
      <c r="A35" s="9" t="s">
        <v>43</v>
      </c>
      <c r="B35" s="9" t="s">
        <v>44</v>
      </c>
      <c r="C35" s="9">
        <v>0.84299999999999997</v>
      </c>
      <c r="D35" s="9">
        <v>0.97366499999999989</v>
      </c>
      <c r="E35" s="9">
        <v>0.14390298841580809</v>
      </c>
      <c r="F35" s="9">
        <v>0.34679116700000001</v>
      </c>
      <c r="G35" s="9">
        <v>5.9030223999999999E-2</v>
      </c>
      <c r="H35" s="9">
        <v>3.0917966666666668E-2</v>
      </c>
      <c r="I35" s="9">
        <v>7.8831655204831021E-3</v>
      </c>
      <c r="K35" s="9" t="s">
        <v>43</v>
      </c>
      <c r="L35" s="9" t="s">
        <v>44</v>
      </c>
      <c r="M35" s="9">
        <f t="shared" si="22"/>
        <v>843</v>
      </c>
      <c r="N35" s="9">
        <f t="shared" si="16"/>
        <v>973.66499999999985</v>
      </c>
      <c r="O35" s="9">
        <f t="shared" si="17"/>
        <v>143.9029884158081</v>
      </c>
      <c r="P35" s="9">
        <f t="shared" si="18"/>
        <v>346.79116700000003</v>
      </c>
      <c r="Q35" s="9">
        <f t="shared" si="19"/>
        <v>59.030223999999997</v>
      </c>
      <c r="R35" s="9">
        <f t="shared" si="20"/>
        <v>30.917966666666668</v>
      </c>
      <c r="S35" s="9">
        <f t="shared" si="21"/>
        <v>7.8831655204831019</v>
      </c>
    </row>
    <row r="36" spans="1:19" x14ac:dyDescent="0.35">
      <c r="A36" s="10"/>
      <c r="B36" s="10"/>
      <c r="C36" s="10"/>
      <c r="D36" s="10"/>
      <c r="E36" s="10"/>
      <c r="F36" s="10"/>
      <c r="G36" s="10"/>
      <c r="H36" s="10"/>
      <c r="I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35">
      <c r="A37" s="8" t="s">
        <v>45</v>
      </c>
      <c r="B37" s="8" t="s">
        <v>28</v>
      </c>
      <c r="C37" s="8" t="s">
        <v>7</v>
      </c>
      <c r="D37" s="8" t="s">
        <v>8</v>
      </c>
      <c r="E37" s="8" t="s">
        <v>9</v>
      </c>
      <c r="F37" s="8" t="s">
        <v>10</v>
      </c>
      <c r="G37" s="8" t="s">
        <v>32</v>
      </c>
      <c r="H37" s="8" t="s">
        <v>12</v>
      </c>
      <c r="I37" s="8" t="s">
        <v>33</v>
      </c>
      <c r="K37" s="8" t="s">
        <v>45</v>
      </c>
      <c r="L37" s="8" t="s">
        <v>28</v>
      </c>
      <c r="M37" s="8" t="s">
        <v>7</v>
      </c>
      <c r="N37" s="8" t="s">
        <v>8</v>
      </c>
      <c r="O37" s="8" t="s">
        <v>9</v>
      </c>
      <c r="P37" s="8" t="s">
        <v>13</v>
      </c>
      <c r="Q37" s="8" t="s">
        <v>32</v>
      </c>
      <c r="R37" s="8" t="s">
        <v>14</v>
      </c>
      <c r="S37" s="8" t="s">
        <v>33</v>
      </c>
    </row>
    <row r="38" spans="1:19" x14ac:dyDescent="0.35">
      <c r="A38" s="9" t="s">
        <v>15</v>
      </c>
      <c r="B38" s="9" t="s">
        <v>16</v>
      </c>
      <c r="C38" s="9">
        <v>4.5977454814814811</v>
      </c>
      <c r="D38" s="9">
        <v>5.287407303703703</v>
      </c>
      <c r="E38" s="9">
        <v>0.42311997701204301</v>
      </c>
      <c r="F38" s="9">
        <v>1.9795729548629626</v>
      </c>
      <c r="G38" s="9">
        <v>0.15533307064841925</v>
      </c>
      <c r="H38" s="9">
        <v>0.12959704603703701</v>
      </c>
      <c r="I38" s="9">
        <v>1.3228492972561592E-2</v>
      </c>
      <c r="K38" s="9" t="s">
        <v>15</v>
      </c>
      <c r="L38" s="9" t="s">
        <v>16</v>
      </c>
      <c r="M38" s="9">
        <f>C38*1000</f>
        <v>4597.745481481481</v>
      </c>
      <c r="N38" s="9">
        <f t="shared" ref="N38:N45" si="23">D38*1000</f>
        <v>5287.4073037037033</v>
      </c>
      <c r="O38" s="9">
        <f t="shared" ref="O38:O45" si="24">E38*1000</f>
        <v>423.11997701204302</v>
      </c>
      <c r="P38" s="9">
        <f t="shared" ref="P38:P45" si="25">F38*1000</f>
        <v>1979.5729548629627</v>
      </c>
      <c r="Q38" s="9">
        <f t="shared" ref="Q38:Q45" si="26">G38*1000</f>
        <v>155.33307064841927</v>
      </c>
      <c r="R38" s="9">
        <f t="shared" ref="R38:R45" si="27">H38*1000</f>
        <v>129.59704603703702</v>
      </c>
      <c r="S38" s="9">
        <f t="shared" ref="S38:S45" si="28">I38*1000</f>
        <v>13.228492972561591</v>
      </c>
    </row>
    <row r="39" spans="1:19" x14ac:dyDescent="0.35">
      <c r="A39" s="9" t="s">
        <v>34</v>
      </c>
      <c r="B39" s="9" t="s">
        <v>35</v>
      </c>
      <c r="C39" s="9">
        <v>4.5454291111111109</v>
      </c>
      <c r="D39" s="9">
        <v>5.227243477777777</v>
      </c>
      <c r="E39" s="9">
        <v>0.51978432472544123</v>
      </c>
      <c r="F39" s="9">
        <v>1.9243412420555555</v>
      </c>
      <c r="G39" s="9">
        <v>0.21745618649667212</v>
      </c>
      <c r="H39" s="9">
        <v>8.7125956266666651E-2</v>
      </c>
      <c r="I39" s="9">
        <v>2.3597473390171479E-2</v>
      </c>
      <c r="K39" s="9" t="s">
        <v>34</v>
      </c>
      <c r="L39" s="9" t="s">
        <v>35</v>
      </c>
      <c r="M39" s="9">
        <f t="shared" ref="M39:M45" si="29">C39*1000</f>
        <v>4545.4291111111106</v>
      </c>
      <c r="N39" s="9">
        <f t="shared" si="23"/>
        <v>5227.2434777777771</v>
      </c>
      <c r="O39" s="9">
        <f t="shared" si="24"/>
        <v>519.78432472544125</v>
      </c>
      <c r="P39" s="9">
        <f t="shared" si="25"/>
        <v>1924.3412420555555</v>
      </c>
      <c r="Q39" s="9">
        <f t="shared" si="26"/>
        <v>217.4561864966721</v>
      </c>
      <c r="R39" s="9">
        <f t="shared" si="27"/>
        <v>87.125956266666648</v>
      </c>
      <c r="S39" s="9">
        <f t="shared" si="28"/>
        <v>23.59747339017148</v>
      </c>
    </row>
    <row r="40" spans="1:19" x14ac:dyDescent="0.35">
      <c r="A40" s="9" t="s">
        <v>36</v>
      </c>
      <c r="B40" s="9" t="s">
        <v>18</v>
      </c>
      <c r="C40" s="9">
        <v>5.290703703703703</v>
      </c>
      <c r="D40" s="9">
        <v>6.0843092592592587</v>
      </c>
      <c r="E40" s="9">
        <v>0.44140244282909641</v>
      </c>
      <c r="F40" s="9">
        <v>2.297536759259259</v>
      </c>
      <c r="G40" s="9">
        <v>0.16441671191932342</v>
      </c>
      <c r="H40" s="9">
        <v>0.14845001111111109</v>
      </c>
      <c r="I40" s="9">
        <v>2.5426960515057755E-2</v>
      </c>
      <c r="K40" s="9" t="s">
        <v>36</v>
      </c>
      <c r="L40" s="9" t="s">
        <v>18</v>
      </c>
      <c r="M40" s="9">
        <f t="shared" si="29"/>
        <v>5290.7037037037035</v>
      </c>
      <c r="N40" s="9">
        <f t="shared" si="23"/>
        <v>6084.3092592592584</v>
      </c>
      <c r="O40" s="9">
        <f t="shared" si="24"/>
        <v>441.4024428290964</v>
      </c>
      <c r="P40" s="9">
        <f t="shared" si="25"/>
        <v>2297.5367592592593</v>
      </c>
      <c r="Q40" s="9">
        <f t="shared" si="26"/>
        <v>164.4167119193234</v>
      </c>
      <c r="R40" s="9">
        <f t="shared" si="27"/>
        <v>148.45001111111108</v>
      </c>
      <c r="S40" s="9">
        <f t="shared" si="28"/>
        <v>25.426960515057754</v>
      </c>
    </row>
    <row r="41" spans="1:19" x14ac:dyDescent="0.35">
      <c r="A41" s="9" t="s">
        <v>37</v>
      </c>
      <c r="B41" s="9" t="s">
        <v>38</v>
      </c>
      <c r="C41" s="9">
        <v>4.4597777777777772</v>
      </c>
      <c r="D41" s="9">
        <v>5.1287444444444441</v>
      </c>
      <c r="E41" s="9">
        <v>0.56998152024949522</v>
      </c>
      <c r="F41" s="9">
        <v>1.8872145444444444</v>
      </c>
      <c r="G41" s="9">
        <v>0.23933586681305516</v>
      </c>
      <c r="H41" s="9">
        <v>0.10507871111111111</v>
      </c>
      <c r="I41" s="9">
        <v>1.8935651721035909E-2</v>
      </c>
      <c r="K41" s="9" t="s">
        <v>37</v>
      </c>
      <c r="L41" s="9" t="s">
        <v>38</v>
      </c>
      <c r="M41" s="9">
        <f t="shared" si="29"/>
        <v>4459.7777777777774</v>
      </c>
      <c r="N41" s="9">
        <f t="shared" si="23"/>
        <v>5128.7444444444445</v>
      </c>
      <c r="O41" s="9">
        <f t="shared" si="24"/>
        <v>569.98152024949525</v>
      </c>
      <c r="P41" s="9">
        <f t="shared" si="25"/>
        <v>1887.2145444444443</v>
      </c>
      <c r="Q41" s="9">
        <f t="shared" si="26"/>
        <v>239.33586681305516</v>
      </c>
      <c r="R41" s="9">
        <f t="shared" si="27"/>
        <v>105.07871111111112</v>
      </c>
      <c r="S41" s="9">
        <f t="shared" si="28"/>
        <v>18.93565172103591</v>
      </c>
    </row>
    <row r="42" spans="1:19" x14ac:dyDescent="0.35">
      <c r="A42" s="9" t="s">
        <v>21</v>
      </c>
      <c r="B42" s="9" t="s">
        <v>39</v>
      </c>
      <c r="C42" s="9">
        <v>3.9666164814814824</v>
      </c>
      <c r="D42" s="9">
        <v>4.5616089537037032</v>
      </c>
      <c r="E42" s="9">
        <v>0.49070190432824917</v>
      </c>
      <c r="F42" s="9">
        <v>1.711335692425926</v>
      </c>
      <c r="G42" s="9">
        <v>0.17703780611888911</v>
      </c>
      <c r="H42" s="9">
        <v>0.11671357901851853</v>
      </c>
      <c r="I42" s="9">
        <v>2.7974006587028626E-2</v>
      </c>
      <c r="K42" s="9" t="s">
        <v>21</v>
      </c>
      <c r="L42" s="9" t="s">
        <v>39</v>
      </c>
      <c r="M42" s="9">
        <f t="shared" si="29"/>
        <v>3966.6164814814824</v>
      </c>
      <c r="N42" s="9">
        <f t="shared" si="23"/>
        <v>4561.6089537037033</v>
      </c>
      <c r="O42" s="9">
        <f t="shared" si="24"/>
        <v>490.70190432824916</v>
      </c>
      <c r="P42" s="9">
        <f t="shared" si="25"/>
        <v>1711.335692425926</v>
      </c>
      <c r="Q42" s="9">
        <f t="shared" si="26"/>
        <v>177.03780611888911</v>
      </c>
      <c r="R42" s="9">
        <f t="shared" si="27"/>
        <v>116.71357901851853</v>
      </c>
      <c r="S42" s="9">
        <f t="shared" si="28"/>
        <v>27.974006587028626</v>
      </c>
    </row>
    <row r="43" spans="1:19" x14ac:dyDescent="0.35">
      <c r="A43" s="9" t="s">
        <v>40</v>
      </c>
      <c r="B43" s="9" t="s">
        <v>41</v>
      </c>
      <c r="C43" s="9">
        <v>3.2179244444444444</v>
      </c>
      <c r="D43" s="9">
        <v>3.7006131111111107</v>
      </c>
      <c r="E43" s="9">
        <v>0.39100994786827775</v>
      </c>
      <c r="F43" s="9">
        <v>1.3609343844444446</v>
      </c>
      <c r="G43" s="9">
        <v>0.15324776518037891</v>
      </c>
      <c r="H43" s="9">
        <v>6.050952211111111E-2</v>
      </c>
      <c r="I43" s="9">
        <v>8.0119771609359607E-3</v>
      </c>
      <c r="K43" s="9" t="s">
        <v>40</v>
      </c>
      <c r="L43" s="9" t="s">
        <v>41</v>
      </c>
      <c r="M43" s="9">
        <f t="shared" si="29"/>
        <v>3217.9244444444444</v>
      </c>
      <c r="N43" s="9">
        <f t="shared" si="23"/>
        <v>3700.6131111111108</v>
      </c>
      <c r="O43" s="9">
        <f t="shared" si="24"/>
        <v>391.00994786827778</v>
      </c>
      <c r="P43" s="9">
        <f t="shared" si="25"/>
        <v>1360.9343844444445</v>
      </c>
      <c r="Q43" s="9">
        <f t="shared" si="26"/>
        <v>153.24776518037891</v>
      </c>
      <c r="R43" s="9">
        <f t="shared" si="27"/>
        <v>60.50952211111111</v>
      </c>
      <c r="S43" s="9">
        <f t="shared" si="28"/>
        <v>8.0119771609359614</v>
      </c>
    </row>
    <row r="44" spans="1:19" x14ac:dyDescent="0.35">
      <c r="A44" s="9" t="s">
        <v>42</v>
      </c>
      <c r="B44" s="9" t="s">
        <v>24</v>
      </c>
      <c r="C44" s="9">
        <v>3.8916111111111116</v>
      </c>
      <c r="D44" s="9">
        <v>4.4753527777777773</v>
      </c>
      <c r="E44" s="9">
        <v>0.47627182470407031</v>
      </c>
      <c r="F44" s="9">
        <v>1.6652511814814812</v>
      </c>
      <c r="G44" s="9">
        <v>0.18169968624481583</v>
      </c>
      <c r="H44" s="9">
        <v>0.11556428333333334</v>
      </c>
      <c r="I44" s="9">
        <v>1.5716806256177974E-2</v>
      </c>
      <c r="K44" s="9" t="s">
        <v>42</v>
      </c>
      <c r="L44" s="9" t="s">
        <v>24</v>
      </c>
      <c r="M44" s="9">
        <f t="shared" si="29"/>
        <v>3891.6111111111118</v>
      </c>
      <c r="N44" s="9">
        <f t="shared" si="23"/>
        <v>4475.3527777777772</v>
      </c>
      <c r="O44" s="9">
        <f t="shared" si="24"/>
        <v>476.2718247040703</v>
      </c>
      <c r="P44" s="9">
        <f t="shared" si="25"/>
        <v>1665.2511814814811</v>
      </c>
      <c r="Q44" s="9">
        <f t="shared" si="26"/>
        <v>181.69968624481584</v>
      </c>
      <c r="R44" s="9">
        <f t="shared" si="27"/>
        <v>115.56428333333334</v>
      </c>
      <c r="S44" s="9">
        <f t="shared" si="28"/>
        <v>15.716806256177975</v>
      </c>
    </row>
    <row r="45" spans="1:19" x14ac:dyDescent="0.35">
      <c r="A45" s="9" t="s">
        <v>43</v>
      </c>
      <c r="B45" s="9" t="s">
        <v>44</v>
      </c>
      <c r="C45" s="9">
        <v>3.6781111111111109</v>
      </c>
      <c r="D45" s="9">
        <v>4.2298277777777775</v>
      </c>
      <c r="E45" s="9">
        <v>1.3357107580832228</v>
      </c>
      <c r="F45" s="9">
        <v>1.5337516444444443</v>
      </c>
      <c r="G45" s="9">
        <v>0.49282014125485096</v>
      </c>
      <c r="H45" s="9">
        <v>6.3495911111111109E-2</v>
      </c>
      <c r="I45" s="9">
        <v>2.4631863625130708E-2</v>
      </c>
      <c r="K45" s="9" t="s">
        <v>43</v>
      </c>
      <c r="L45" s="9" t="s">
        <v>44</v>
      </c>
      <c r="M45" s="9">
        <f t="shared" si="29"/>
        <v>3678.1111111111109</v>
      </c>
      <c r="N45" s="9">
        <f t="shared" si="23"/>
        <v>4229.8277777777776</v>
      </c>
      <c r="O45" s="9">
        <f t="shared" si="24"/>
        <v>1335.7107580832228</v>
      </c>
      <c r="P45" s="9">
        <f t="shared" si="25"/>
        <v>1533.7516444444443</v>
      </c>
      <c r="Q45" s="9">
        <f t="shared" si="26"/>
        <v>492.82014125485097</v>
      </c>
      <c r="R45" s="9">
        <f t="shared" si="27"/>
        <v>63.495911111111106</v>
      </c>
      <c r="S45" s="9">
        <f t="shared" si="28"/>
        <v>24.631863625130709</v>
      </c>
    </row>
    <row r="46" spans="1:19" x14ac:dyDescent="0.35">
      <c r="A46" s="7"/>
      <c r="B46" s="10"/>
      <c r="C46" s="7"/>
      <c r="D46" s="7"/>
      <c r="E46" s="7"/>
      <c r="F46" s="7"/>
      <c r="G46" s="7"/>
      <c r="H46" s="7"/>
      <c r="I46" s="7"/>
      <c r="K46" s="7"/>
      <c r="L46" s="10"/>
      <c r="M46" s="7"/>
      <c r="N46" s="7"/>
      <c r="O46" s="7"/>
      <c r="P46" s="7"/>
      <c r="Q46" s="7"/>
      <c r="R46" s="7"/>
      <c r="S46" s="7"/>
    </row>
    <row r="47" spans="1:19" x14ac:dyDescent="0.35">
      <c r="A47" s="11" t="s">
        <v>46</v>
      </c>
      <c r="B47" s="8" t="s">
        <v>28</v>
      </c>
      <c r="C47" s="11" t="s">
        <v>7</v>
      </c>
      <c r="D47" s="11" t="s">
        <v>8</v>
      </c>
      <c r="E47" s="11" t="s">
        <v>9</v>
      </c>
      <c r="F47" s="11" t="s">
        <v>10</v>
      </c>
      <c r="G47" s="8" t="s">
        <v>32</v>
      </c>
      <c r="H47" s="8" t="s">
        <v>12</v>
      </c>
      <c r="I47" s="8" t="s">
        <v>33</v>
      </c>
      <c r="K47" s="11" t="s">
        <v>46</v>
      </c>
      <c r="L47" s="8" t="s">
        <v>28</v>
      </c>
      <c r="M47" s="11" t="s">
        <v>7</v>
      </c>
      <c r="N47" s="11" t="s">
        <v>8</v>
      </c>
      <c r="O47" s="11" t="s">
        <v>9</v>
      </c>
      <c r="P47" s="8" t="s">
        <v>13</v>
      </c>
      <c r="Q47" s="8" t="s">
        <v>32</v>
      </c>
      <c r="R47" s="8" t="s">
        <v>14</v>
      </c>
      <c r="S47" s="8" t="s">
        <v>33</v>
      </c>
    </row>
    <row r="48" spans="1:19" x14ac:dyDescent="0.35">
      <c r="A48" s="9" t="s">
        <v>15</v>
      </c>
      <c r="B48" s="9" t="s">
        <v>16</v>
      </c>
      <c r="C48" s="9">
        <v>5.7350287037037022</v>
      </c>
      <c r="D48" s="9">
        <v>5.7350287037037022</v>
      </c>
      <c r="E48" s="9">
        <v>0.5764822479244851</v>
      </c>
      <c r="F48" s="9">
        <v>2.4743739888888885</v>
      </c>
      <c r="G48" s="9">
        <v>0.23704739536892844</v>
      </c>
      <c r="H48" s="9">
        <v>4.5228390462962974E-2</v>
      </c>
      <c r="I48" s="9">
        <v>6.2336194497834303E-3</v>
      </c>
      <c r="K48" s="9" t="s">
        <v>15</v>
      </c>
      <c r="L48" s="9" t="s">
        <v>16</v>
      </c>
      <c r="M48" s="25">
        <f>C48*1000</f>
        <v>5735.0287037037024</v>
      </c>
      <c r="N48" s="9">
        <f t="shared" ref="N48:S55" si="30">D48*1000</f>
        <v>5735.0287037037024</v>
      </c>
      <c r="O48" s="9">
        <f t="shared" si="30"/>
        <v>576.48224792448514</v>
      </c>
      <c r="P48" s="25">
        <f t="shared" si="30"/>
        <v>2474.3739888888886</v>
      </c>
      <c r="Q48" s="9">
        <f t="shared" si="30"/>
        <v>237.04739536892845</v>
      </c>
      <c r="R48" s="25">
        <f t="shared" si="30"/>
        <v>45.22839046296297</v>
      </c>
      <c r="S48" s="9">
        <f t="shared" si="30"/>
        <v>6.2336194497834301</v>
      </c>
    </row>
    <row r="49" spans="1:19" x14ac:dyDescent="0.35">
      <c r="A49" s="9" t="s">
        <v>34</v>
      </c>
      <c r="B49" s="9" t="s">
        <v>35</v>
      </c>
      <c r="C49" s="9">
        <v>4.8917166666666656</v>
      </c>
      <c r="D49" s="9">
        <v>4.8917166666666656</v>
      </c>
      <c r="E49" s="9">
        <v>1.5030551814923871</v>
      </c>
      <c r="F49" s="9">
        <v>2.1354682733333328</v>
      </c>
      <c r="G49" s="9">
        <v>0.66402296492265278</v>
      </c>
      <c r="H49" s="9">
        <v>2.7144561666666664E-2</v>
      </c>
      <c r="I49" s="9">
        <v>3.5207667237987131E-3</v>
      </c>
      <c r="K49" s="9" t="s">
        <v>34</v>
      </c>
      <c r="L49" s="9" t="s">
        <v>35</v>
      </c>
      <c r="M49" s="9">
        <f t="shared" ref="M49:M55" si="31">C49*1000</f>
        <v>4891.7166666666653</v>
      </c>
      <c r="N49" s="9">
        <f t="shared" si="30"/>
        <v>4891.7166666666653</v>
      </c>
      <c r="O49" s="9">
        <f t="shared" si="30"/>
        <v>1503.0551814923872</v>
      </c>
      <c r="P49" s="9">
        <f t="shared" si="30"/>
        <v>2135.4682733333329</v>
      </c>
      <c r="Q49" s="9">
        <f t="shared" si="30"/>
        <v>664.02296492265282</v>
      </c>
      <c r="R49" s="9">
        <f t="shared" si="30"/>
        <v>27.144561666666664</v>
      </c>
      <c r="S49" s="9">
        <f t="shared" si="30"/>
        <v>3.520766723798713</v>
      </c>
    </row>
    <row r="50" spans="1:19" x14ac:dyDescent="0.35">
      <c r="A50" s="9" t="s">
        <v>36</v>
      </c>
      <c r="B50" s="9" t="s">
        <v>18</v>
      </c>
      <c r="C50" s="9">
        <v>5.8830379629629617</v>
      </c>
      <c r="D50" s="9">
        <v>5.8830379629629617</v>
      </c>
      <c r="E50" s="9">
        <v>0.17346019821997319</v>
      </c>
      <c r="F50" s="9">
        <v>2.5631370604629629</v>
      </c>
      <c r="G50" s="9">
        <v>7.8400834786483367E-2</v>
      </c>
      <c r="H50" s="9">
        <v>3.9322693240740739E-2</v>
      </c>
      <c r="I50" s="9">
        <v>4.7896233031274552E-3</v>
      </c>
      <c r="K50" s="9" t="s">
        <v>36</v>
      </c>
      <c r="L50" s="9" t="s">
        <v>18</v>
      </c>
      <c r="M50" s="25">
        <f t="shared" si="31"/>
        <v>5883.0379629629615</v>
      </c>
      <c r="N50" s="9">
        <f t="shared" si="30"/>
        <v>5883.0379629629615</v>
      </c>
      <c r="O50" s="9">
        <f t="shared" si="30"/>
        <v>173.46019821997319</v>
      </c>
      <c r="P50" s="25">
        <f t="shared" si="30"/>
        <v>2563.1370604629628</v>
      </c>
      <c r="Q50" s="9">
        <f t="shared" si="30"/>
        <v>78.400834786483372</v>
      </c>
      <c r="R50" s="25">
        <f t="shared" si="30"/>
        <v>39.32269324074074</v>
      </c>
      <c r="S50" s="9">
        <f t="shared" si="30"/>
        <v>4.7896233031274553</v>
      </c>
    </row>
    <row r="51" spans="1:19" x14ac:dyDescent="0.35">
      <c r="A51" s="9" t="s">
        <v>37</v>
      </c>
      <c r="B51" s="9" t="s">
        <v>38</v>
      </c>
      <c r="C51" s="9">
        <v>4.8575999999999988</v>
      </c>
      <c r="D51" s="9">
        <v>4.8575999999999988</v>
      </c>
      <c r="E51" s="9">
        <v>1.237483361504307</v>
      </c>
      <c r="F51" s="9">
        <v>2.0813505766666665</v>
      </c>
      <c r="G51" s="9">
        <v>0.53354558635818783</v>
      </c>
      <c r="H51" s="9">
        <v>3.1050919999999992E-2</v>
      </c>
      <c r="I51" s="9">
        <v>8.5259137891724006E-3</v>
      </c>
      <c r="K51" s="9" t="s">
        <v>37</v>
      </c>
      <c r="L51" s="9" t="s">
        <v>38</v>
      </c>
      <c r="M51" s="9">
        <f t="shared" si="31"/>
        <v>4857.5999999999985</v>
      </c>
      <c r="N51" s="9">
        <f t="shared" si="30"/>
        <v>4857.5999999999985</v>
      </c>
      <c r="O51" s="9">
        <f t="shared" si="30"/>
        <v>1237.4833615043071</v>
      </c>
      <c r="P51" s="9">
        <f t="shared" si="30"/>
        <v>2081.3505766666663</v>
      </c>
      <c r="Q51" s="9">
        <f t="shared" si="30"/>
        <v>533.54558635818785</v>
      </c>
      <c r="R51" s="9">
        <f t="shared" si="30"/>
        <v>31.050919999999991</v>
      </c>
      <c r="S51" s="9">
        <f t="shared" si="30"/>
        <v>8.5259137891724013</v>
      </c>
    </row>
    <row r="52" spans="1:19" x14ac:dyDescent="0.35">
      <c r="A52" s="9" t="s">
        <v>21</v>
      </c>
      <c r="B52" s="9" t="s">
        <v>39</v>
      </c>
      <c r="C52" s="9">
        <v>5.8930898148148128</v>
      </c>
      <c r="D52" s="9">
        <v>5.8930898148148128</v>
      </c>
      <c r="E52" s="9">
        <v>0.4081335786442658</v>
      </c>
      <c r="F52" s="9">
        <v>2.5601527572222214</v>
      </c>
      <c r="G52" s="9">
        <v>0.18231811467363671</v>
      </c>
      <c r="H52" s="9">
        <v>4.5474479814814811E-2</v>
      </c>
      <c r="I52" s="9">
        <v>9.4864836868392803E-3</v>
      </c>
      <c r="K52" s="9" t="s">
        <v>21</v>
      </c>
      <c r="L52" s="9" t="s">
        <v>39</v>
      </c>
      <c r="M52" s="25">
        <f t="shared" si="31"/>
        <v>5893.0898148148126</v>
      </c>
      <c r="N52" s="9">
        <f t="shared" si="30"/>
        <v>5893.0898148148126</v>
      </c>
      <c r="O52" s="9">
        <f t="shared" si="30"/>
        <v>408.13357864426581</v>
      </c>
      <c r="P52" s="25">
        <f t="shared" si="30"/>
        <v>2560.1527572222212</v>
      </c>
      <c r="Q52" s="9">
        <f t="shared" si="30"/>
        <v>182.3181146736367</v>
      </c>
      <c r="R52" s="25">
        <f t="shared" si="30"/>
        <v>45.474479814814813</v>
      </c>
      <c r="S52" s="9">
        <f t="shared" si="30"/>
        <v>9.4864836868392803</v>
      </c>
    </row>
    <row r="53" spans="1:19" x14ac:dyDescent="0.35">
      <c r="A53" s="9" t="s">
        <v>40</v>
      </c>
      <c r="B53" s="9" t="s">
        <v>41</v>
      </c>
      <c r="C53" s="9">
        <v>3.921244444444445</v>
      </c>
      <c r="D53" s="9">
        <v>3.921244444444445</v>
      </c>
      <c r="E53" s="9">
        <v>0.55818708341611856</v>
      </c>
      <c r="F53" s="9">
        <v>1.657276397777778</v>
      </c>
      <c r="G53" s="9">
        <v>0.24400342727130012</v>
      </c>
      <c r="H53" s="9">
        <v>2.3341958888888893E-2</v>
      </c>
      <c r="I53" s="9">
        <v>4.3697079138326888E-3</v>
      </c>
      <c r="K53" s="9" t="s">
        <v>40</v>
      </c>
      <c r="L53" s="9" t="s">
        <v>41</v>
      </c>
      <c r="M53" s="9">
        <f t="shared" si="31"/>
        <v>3921.244444444445</v>
      </c>
      <c r="N53" s="9">
        <f t="shared" si="30"/>
        <v>3921.244444444445</v>
      </c>
      <c r="O53" s="9">
        <f t="shared" si="30"/>
        <v>558.18708341611853</v>
      </c>
      <c r="P53" s="9">
        <f t="shared" si="30"/>
        <v>1657.2763977777781</v>
      </c>
      <c r="Q53" s="9">
        <f t="shared" si="30"/>
        <v>244.00342727130013</v>
      </c>
      <c r="R53" s="9">
        <f t="shared" si="30"/>
        <v>23.341958888888893</v>
      </c>
      <c r="S53" s="9">
        <f t="shared" si="30"/>
        <v>4.3697079138326886</v>
      </c>
    </row>
    <row r="54" spans="1:19" x14ac:dyDescent="0.35">
      <c r="A54" s="9" t="s">
        <v>42</v>
      </c>
      <c r="B54" s="9" t="s">
        <v>24</v>
      </c>
      <c r="C54" s="9">
        <v>5.9677333333333316</v>
      </c>
      <c r="D54" s="9">
        <v>5.9677333333333316</v>
      </c>
      <c r="E54" s="9">
        <v>5.9677333333333316</v>
      </c>
      <c r="F54" s="9">
        <v>2.590889884814815</v>
      </c>
      <c r="G54" s="9">
        <v>0.17648328218469103</v>
      </c>
      <c r="H54" s="9">
        <v>4.1042548055555544E-2</v>
      </c>
      <c r="I54" s="9">
        <v>9.4873107228499558E-3</v>
      </c>
      <c r="K54" s="9" t="s">
        <v>42</v>
      </c>
      <c r="L54" s="9" t="s">
        <v>24</v>
      </c>
      <c r="M54" s="25">
        <f t="shared" si="31"/>
        <v>5967.7333333333318</v>
      </c>
      <c r="N54" s="9">
        <f t="shared" si="30"/>
        <v>5967.7333333333318</v>
      </c>
      <c r="O54" s="9">
        <f t="shared" si="30"/>
        <v>5967.7333333333318</v>
      </c>
      <c r="P54" s="25">
        <f t="shared" si="30"/>
        <v>2590.8898848148151</v>
      </c>
      <c r="Q54" s="9">
        <f t="shared" si="30"/>
        <v>176.48328218469103</v>
      </c>
      <c r="R54" s="25">
        <f t="shared" si="30"/>
        <v>41.042548055555542</v>
      </c>
      <c r="S54" s="9">
        <f t="shared" si="30"/>
        <v>9.4873107228499549</v>
      </c>
    </row>
    <row r="55" spans="1:19" x14ac:dyDescent="0.35">
      <c r="A55" s="9" t="s">
        <v>43</v>
      </c>
      <c r="B55" s="9" t="s">
        <v>44</v>
      </c>
      <c r="C55" s="9">
        <v>5.0473499999999989</v>
      </c>
      <c r="D55" s="9">
        <v>5.0473499999999989</v>
      </c>
      <c r="E55" s="9">
        <v>1.0109758801661781</v>
      </c>
      <c r="F55" s="9">
        <v>2.186892785</v>
      </c>
      <c r="G55" s="9">
        <v>0.4782954122643891</v>
      </c>
      <c r="H55" s="9">
        <v>2.6353195555555552E-2</v>
      </c>
      <c r="I55" s="9">
        <v>2.3330900737251518E-3</v>
      </c>
      <c r="K55" s="9" t="s">
        <v>43</v>
      </c>
      <c r="L55" s="9" t="s">
        <v>44</v>
      </c>
      <c r="M55" s="9">
        <f t="shared" si="31"/>
        <v>5047.3499999999985</v>
      </c>
      <c r="N55" s="9">
        <f t="shared" si="30"/>
        <v>5047.3499999999985</v>
      </c>
      <c r="O55" s="9">
        <f t="shared" si="30"/>
        <v>1010.9758801661782</v>
      </c>
      <c r="P55" s="9">
        <f t="shared" si="30"/>
        <v>2186.892785</v>
      </c>
      <c r="Q55" s="9">
        <f t="shared" si="30"/>
        <v>478.29541226438909</v>
      </c>
      <c r="R55" s="9">
        <f t="shared" si="30"/>
        <v>26.353195555555551</v>
      </c>
      <c r="S55" s="9">
        <f t="shared" si="30"/>
        <v>2.3330900737251516</v>
      </c>
    </row>
    <row r="56" spans="1:19" x14ac:dyDescent="0.35">
      <c r="A56" s="10"/>
      <c r="B56" s="10"/>
      <c r="C56" s="10"/>
      <c r="D56" s="10"/>
      <c r="E56" s="10"/>
      <c r="F56" s="10"/>
      <c r="G56" s="10"/>
      <c r="H56" s="10"/>
      <c r="I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 x14ac:dyDescent="0.35">
      <c r="A57" s="11" t="s">
        <v>47</v>
      </c>
      <c r="B57" s="8" t="s">
        <v>28</v>
      </c>
      <c r="C57" s="11" t="s">
        <v>7</v>
      </c>
      <c r="D57" s="11" t="s">
        <v>8</v>
      </c>
      <c r="E57" s="11" t="s">
        <v>9</v>
      </c>
      <c r="F57" s="11" t="s">
        <v>10</v>
      </c>
      <c r="G57" s="8" t="s">
        <v>32</v>
      </c>
      <c r="H57" s="8" t="s">
        <v>12</v>
      </c>
      <c r="I57" s="8" t="s">
        <v>33</v>
      </c>
      <c r="K57" s="11" t="s">
        <v>47</v>
      </c>
      <c r="L57" s="8" t="s">
        <v>28</v>
      </c>
      <c r="M57" s="11" t="s">
        <v>7</v>
      </c>
      <c r="N57" s="11" t="s">
        <v>8</v>
      </c>
      <c r="O57" s="11" t="s">
        <v>9</v>
      </c>
      <c r="P57" s="8" t="s">
        <v>13</v>
      </c>
      <c r="Q57" s="8" t="s">
        <v>32</v>
      </c>
      <c r="R57" s="8" t="s">
        <v>14</v>
      </c>
      <c r="S57" s="8" t="s">
        <v>33</v>
      </c>
    </row>
    <row r="58" spans="1:19" x14ac:dyDescent="0.35">
      <c r="A58" s="9" t="s">
        <v>15</v>
      </c>
      <c r="B58" s="9" t="s">
        <v>16</v>
      </c>
      <c r="C58" s="9">
        <v>10.82769</v>
      </c>
      <c r="D58" s="9">
        <v>12.451843500000001</v>
      </c>
      <c r="E58" s="9">
        <v>0.86574237246119257</v>
      </c>
      <c r="F58" s="9">
        <v>5.1033060251416664</v>
      </c>
      <c r="G58" s="9">
        <v>0.31599418393165823</v>
      </c>
      <c r="H58" s="9">
        <v>0.15268770538055554</v>
      </c>
      <c r="I58" s="9">
        <v>9.5090174840145956E-3</v>
      </c>
      <c r="K58" s="9" t="s">
        <v>15</v>
      </c>
      <c r="L58" s="9" t="s">
        <v>16</v>
      </c>
      <c r="M58" s="24">
        <f>C58*1000</f>
        <v>10827.69</v>
      </c>
      <c r="N58" s="9">
        <f t="shared" ref="N58:S65" si="32">D58*1000</f>
        <v>12451.843500000001</v>
      </c>
      <c r="O58" s="9">
        <f t="shared" si="32"/>
        <v>865.74237246119253</v>
      </c>
      <c r="P58" s="25">
        <f t="shared" si="32"/>
        <v>5103.3060251416664</v>
      </c>
      <c r="Q58" s="9">
        <f t="shared" si="32"/>
        <v>315.99418393165826</v>
      </c>
      <c r="R58" s="25">
        <f t="shared" si="32"/>
        <v>152.68770538055554</v>
      </c>
      <c r="S58" s="9">
        <f t="shared" si="32"/>
        <v>9.5090174840145956</v>
      </c>
    </row>
    <row r="59" spans="1:19" x14ac:dyDescent="0.35">
      <c r="A59" s="9" t="s">
        <v>34</v>
      </c>
      <c r="B59" s="9" t="s">
        <v>35</v>
      </c>
      <c r="C59" s="9">
        <v>8.9881966666666671</v>
      </c>
      <c r="D59" s="9">
        <v>10.336426166666666</v>
      </c>
      <c r="E59" s="9">
        <v>2.021518568249276</v>
      </c>
      <c r="F59" s="9">
        <v>4.249622470816667</v>
      </c>
      <c r="G59" s="9">
        <v>0.88864896290307949</v>
      </c>
      <c r="H59" s="9">
        <v>0.11406018511666666</v>
      </c>
      <c r="I59" s="9">
        <v>3.3933884637771555E-2</v>
      </c>
      <c r="K59" s="9" t="s">
        <v>34</v>
      </c>
      <c r="L59" s="9" t="s">
        <v>35</v>
      </c>
      <c r="M59" s="23">
        <f t="shared" ref="M59:M65" si="33">C59*1000</f>
        <v>8988.1966666666667</v>
      </c>
      <c r="N59" s="9">
        <f t="shared" si="32"/>
        <v>10336.426166666666</v>
      </c>
      <c r="O59" s="9">
        <f t="shared" si="32"/>
        <v>2021.5185682492761</v>
      </c>
      <c r="P59" s="9">
        <f t="shared" si="32"/>
        <v>4249.6224708166674</v>
      </c>
      <c r="Q59" s="9">
        <f t="shared" si="32"/>
        <v>888.64896290307945</v>
      </c>
      <c r="R59" s="9">
        <f t="shared" si="32"/>
        <v>114.06018511666666</v>
      </c>
      <c r="S59" s="9">
        <f t="shared" si="32"/>
        <v>33.933884637771556</v>
      </c>
    </row>
    <row r="60" spans="1:19" x14ac:dyDescent="0.35">
      <c r="A60" s="9" t="s">
        <v>36</v>
      </c>
      <c r="B60" s="9" t="s">
        <v>18</v>
      </c>
      <c r="C60" s="9">
        <v>10.963520555555554</v>
      </c>
      <c r="D60" s="9">
        <v>12.608048638888887</v>
      </c>
      <c r="E60" s="9">
        <v>0.32573487631016507</v>
      </c>
      <c r="F60" s="9">
        <v>5.108929881130555</v>
      </c>
      <c r="G60" s="9">
        <v>0.15662527575198848</v>
      </c>
      <c r="H60" s="9">
        <v>0.15724331007777778</v>
      </c>
      <c r="I60" s="9">
        <v>1.8414092793398458E-2</v>
      </c>
      <c r="K60" s="9" t="s">
        <v>36</v>
      </c>
      <c r="L60" s="9" t="s">
        <v>18</v>
      </c>
      <c r="M60" s="24">
        <f t="shared" si="33"/>
        <v>10963.520555555555</v>
      </c>
      <c r="N60" s="9">
        <f t="shared" si="32"/>
        <v>12608.048638888888</v>
      </c>
      <c r="O60" s="9">
        <f t="shared" si="32"/>
        <v>325.73487631016508</v>
      </c>
      <c r="P60" s="25">
        <f t="shared" si="32"/>
        <v>5108.9298811305553</v>
      </c>
      <c r="Q60" s="9">
        <f t="shared" si="32"/>
        <v>156.62527575198848</v>
      </c>
      <c r="R60" s="25">
        <f t="shared" si="32"/>
        <v>157.24331007777778</v>
      </c>
      <c r="S60" s="9">
        <f t="shared" si="32"/>
        <v>18.414092793398456</v>
      </c>
    </row>
    <row r="61" spans="1:19" x14ac:dyDescent="0.35">
      <c r="A61" s="9" t="s">
        <v>37</v>
      </c>
      <c r="B61" s="9" t="s">
        <v>38</v>
      </c>
      <c r="C61" s="9">
        <v>7.9378633333333326</v>
      </c>
      <c r="D61" s="9">
        <v>9.1285428333333325</v>
      </c>
      <c r="E61" s="9">
        <v>1.7462709769770335</v>
      </c>
      <c r="F61" s="9">
        <v>3.6829371168666669</v>
      </c>
      <c r="G61" s="9">
        <v>0.68325799050084446</v>
      </c>
      <c r="H61" s="9">
        <v>9.4003258599999986E-2</v>
      </c>
      <c r="I61" s="9">
        <v>1.2439509359016316E-2</v>
      </c>
      <c r="K61" s="9" t="s">
        <v>37</v>
      </c>
      <c r="L61" s="9" t="s">
        <v>38</v>
      </c>
      <c r="M61" s="23">
        <f t="shared" si="33"/>
        <v>7937.8633333333328</v>
      </c>
      <c r="N61" s="9">
        <f t="shared" si="32"/>
        <v>9128.542833333333</v>
      </c>
      <c r="O61" s="9">
        <f t="shared" si="32"/>
        <v>1746.2709769770336</v>
      </c>
      <c r="P61" s="9">
        <f t="shared" si="32"/>
        <v>3682.9371168666671</v>
      </c>
      <c r="Q61" s="9">
        <f t="shared" si="32"/>
        <v>683.25799050084447</v>
      </c>
      <c r="R61" s="9">
        <f t="shared" si="32"/>
        <v>94.003258599999981</v>
      </c>
      <c r="S61" s="9">
        <f t="shared" si="32"/>
        <v>12.439509359016316</v>
      </c>
    </row>
    <row r="62" spans="1:19" x14ac:dyDescent="0.35">
      <c r="A62" s="9" t="s">
        <v>21</v>
      </c>
      <c r="B62" s="9" t="s">
        <v>39</v>
      </c>
      <c r="C62" s="9">
        <v>10.448209444444446</v>
      </c>
      <c r="D62" s="9">
        <v>12.015440861111109</v>
      </c>
      <c r="E62" s="9">
        <v>0.63525375764668757</v>
      </c>
      <c r="F62" s="9">
        <v>4.8898360072666653</v>
      </c>
      <c r="G62" s="9">
        <v>0.26086780553213562</v>
      </c>
      <c r="H62" s="9">
        <v>0.14104981105277778</v>
      </c>
      <c r="I62" s="9">
        <v>1.0282533372156039E-2</v>
      </c>
      <c r="K62" s="9" t="s">
        <v>21</v>
      </c>
      <c r="L62" s="9" t="s">
        <v>39</v>
      </c>
      <c r="M62" s="24">
        <f t="shared" si="33"/>
        <v>10448.209444444446</v>
      </c>
      <c r="N62" s="9">
        <f t="shared" si="32"/>
        <v>12015.44086111111</v>
      </c>
      <c r="O62" s="9">
        <f t="shared" si="32"/>
        <v>635.25375764668752</v>
      </c>
      <c r="P62" s="25">
        <f t="shared" si="32"/>
        <v>4889.8360072666655</v>
      </c>
      <c r="Q62" s="9">
        <f t="shared" si="32"/>
        <v>260.86780553213561</v>
      </c>
      <c r="R62" s="25">
        <f t="shared" si="32"/>
        <v>141.04981105277778</v>
      </c>
      <c r="S62" s="9">
        <f t="shared" si="32"/>
        <v>10.282533372156038</v>
      </c>
    </row>
    <row r="63" spans="1:19" x14ac:dyDescent="0.35">
      <c r="A63" s="9" t="s">
        <v>40</v>
      </c>
      <c r="B63" s="9" t="s">
        <v>41</v>
      </c>
      <c r="C63" s="9">
        <v>5.1062633333333336</v>
      </c>
      <c r="D63" s="9">
        <v>5.8722028333333327</v>
      </c>
      <c r="E63" s="9">
        <v>0.49647779706557144</v>
      </c>
      <c r="F63" s="9">
        <v>2.4050856353333332</v>
      </c>
      <c r="G63" s="9">
        <v>0.18014169822583506</v>
      </c>
      <c r="H63" s="9">
        <v>6.4223337766666652E-2</v>
      </c>
      <c r="I63" s="9">
        <v>6.1468656508083244E-3</v>
      </c>
      <c r="K63" s="9" t="s">
        <v>40</v>
      </c>
      <c r="L63" s="9" t="s">
        <v>41</v>
      </c>
      <c r="M63" s="23">
        <f t="shared" si="33"/>
        <v>5106.2633333333333</v>
      </c>
      <c r="N63" s="9">
        <f t="shared" si="32"/>
        <v>5872.2028333333328</v>
      </c>
      <c r="O63" s="9">
        <f t="shared" si="32"/>
        <v>496.47779706557145</v>
      </c>
      <c r="P63" s="9">
        <f t="shared" si="32"/>
        <v>2405.0856353333334</v>
      </c>
      <c r="Q63" s="9">
        <f t="shared" si="32"/>
        <v>180.14169822583506</v>
      </c>
      <c r="R63" s="9">
        <f t="shared" si="32"/>
        <v>64.223337766666646</v>
      </c>
      <c r="S63" s="9">
        <f t="shared" si="32"/>
        <v>6.1468656508083246</v>
      </c>
    </row>
    <row r="64" spans="1:19" x14ac:dyDescent="0.35">
      <c r="A64" s="9" t="s">
        <v>42</v>
      </c>
      <c r="B64" s="9" t="s">
        <v>24</v>
      </c>
      <c r="C64" s="9">
        <v>11.065217222222222</v>
      </c>
      <c r="D64" s="9">
        <v>12.724999805555555</v>
      </c>
      <c r="E64" s="9">
        <v>1.3319416520492133</v>
      </c>
      <c r="F64" s="9">
        <v>5.1820500050416669</v>
      </c>
      <c r="G64" s="9">
        <v>0.54073166903693581</v>
      </c>
      <c r="H64" s="9">
        <v>0.15456994558333331</v>
      </c>
      <c r="I64" s="9">
        <v>2.1959347249219663E-2</v>
      </c>
      <c r="K64" s="9" t="s">
        <v>42</v>
      </c>
      <c r="L64" s="9" t="s">
        <v>24</v>
      </c>
      <c r="M64" s="24">
        <f t="shared" si="33"/>
        <v>11065.217222222222</v>
      </c>
      <c r="N64" s="9">
        <f t="shared" si="32"/>
        <v>12724.999805555555</v>
      </c>
      <c r="O64" s="9">
        <f t="shared" si="32"/>
        <v>1331.9416520492134</v>
      </c>
      <c r="P64" s="25">
        <f t="shared" si="32"/>
        <v>5182.0500050416667</v>
      </c>
      <c r="Q64" s="9">
        <f t="shared" si="32"/>
        <v>540.73166903693584</v>
      </c>
      <c r="R64" s="25">
        <f t="shared" si="32"/>
        <v>154.56994558333332</v>
      </c>
      <c r="S64" s="9">
        <f t="shared" si="32"/>
        <v>21.959347249219661</v>
      </c>
    </row>
    <row r="65" spans="1:19" x14ac:dyDescent="0.35">
      <c r="A65" s="9" t="s">
        <v>43</v>
      </c>
      <c r="B65" s="9" t="s">
        <v>44</v>
      </c>
      <c r="C65" s="9">
        <v>7.7636566666666669</v>
      </c>
      <c r="D65" s="9">
        <v>8.9282051666666664</v>
      </c>
      <c r="E65" s="9">
        <v>3.5631535797052494</v>
      </c>
      <c r="F65" s="9">
        <v>3.6725372551666666</v>
      </c>
      <c r="G65" s="9">
        <v>1.5624799757194676</v>
      </c>
      <c r="H65" s="9">
        <v>0.11511899778333333</v>
      </c>
      <c r="I65" s="9">
        <v>8.8633090335487372E-2</v>
      </c>
      <c r="K65" s="9" t="s">
        <v>43</v>
      </c>
      <c r="L65" s="9" t="s">
        <v>44</v>
      </c>
      <c r="M65" s="23">
        <f t="shared" si="33"/>
        <v>7763.6566666666668</v>
      </c>
      <c r="N65" s="9">
        <f t="shared" si="32"/>
        <v>8928.2051666666666</v>
      </c>
      <c r="O65" s="9">
        <f t="shared" si="32"/>
        <v>3563.1535797052493</v>
      </c>
      <c r="P65" s="9">
        <f t="shared" si="32"/>
        <v>3672.5372551666665</v>
      </c>
      <c r="Q65" s="9">
        <f t="shared" si="32"/>
        <v>1562.4799757194676</v>
      </c>
      <c r="R65" s="9">
        <f t="shared" si="32"/>
        <v>115.11899778333333</v>
      </c>
      <c r="S65" s="9">
        <f t="shared" si="32"/>
        <v>88.633090335487367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25A4-A1AF-4943-94B2-1655D77F435D}">
  <dimension ref="A1:H126"/>
  <sheetViews>
    <sheetView topLeftCell="A36" workbookViewId="0">
      <selection activeCell="H48" sqref="H48"/>
    </sheetView>
  </sheetViews>
  <sheetFormatPr defaultColWidth="11" defaultRowHeight="15.5" x14ac:dyDescent="0.35"/>
  <cols>
    <col min="3" max="3" width="13.83203125" customWidth="1"/>
    <col min="4" max="4" width="16.08203125" customWidth="1"/>
    <col min="5" max="5" width="15.08203125" customWidth="1"/>
    <col min="6" max="6" width="17.5" customWidth="1"/>
    <col min="7" max="7" width="15.58203125" customWidth="1"/>
  </cols>
  <sheetData>
    <row r="1" spans="1:7" x14ac:dyDescent="0.35">
      <c r="A1" s="6"/>
      <c r="B1" s="6"/>
      <c r="C1" s="6"/>
      <c r="D1" s="13" t="s">
        <v>48</v>
      </c>
      <c r="E1" s="13"/>
      <c r="F1" s="13" t="s">
        <v>48</v>
      </c>
      <c r="G1" s="13"/>
    </row>
    <row r="2" spans="1:7" x14ac:dyDescent="0.35">
      <c r="A2" s="6" t="s">
        <v>49</v>
      </c>
      <c r="B2" s="6" t="s">
        <v>50</v>
      </c>
      <c r="C2" s="6" t="s">
        <v>28</v>
      </c>
      <c r="D2" s="13" t="s">
        <v>51</v>
      </c>
      <c r="E2" s="13" t="s">
        <v>52</v>
      </c>
      <c r="F2" s="13" t="s">
        <v>53</v>
      </c>
      <c r="G2" s="13" t="s">
        <v>54</v>
      </c>
    </row>
    <row r="3" spans="1:7" x14ac:dyDescent="0.35">
      <c r="A3">
        <v>2020</v>
      </c>
      <c r="B3" s="14">
        <v>44317</v>
      </c>
      <c r="C3" s="16">
        <v>1</v>
      </c>
      <c r="D3">
        <v>2.9916625863651727</v>
      </c>
      <c r="E3">
        <v>0.41241558478086809</v>
      </c>
      <c r="F3">
        <v>9.2222986517881207</v>
      </c>
      <c r="G3">
        <v>1.8474456246631796</v>
      </c>
    </row>
    <row r="4" spans="1:7" x14ac:dyDescent="0.35">
      <c r="A4">
        <v>2020</v>
      </c>
      <c r="B4" s="14">
        <v>44317</v>
      </c>
      <c r="C4" s="16">
        <v>2</v>
      </c>
      <c r="D4">
        <v>2.6916013947142599</v>
      </c>
      <c r="E4">
        <v>0.82138281525151213</v>
      </c>
      <c r="F4">
        <v>9.2390748712175288</v>
      </c>
      <c r="G4">
        <v>1.520320052697459</v>
      </c>
    </row>
    <row r="5" spans="1:7" x14ac:dyDescent="0.35">
      <c r="A5">
        <v>2020</v>
      </c>
      <c r="B5" s="14">
        <v>44317</v>
      </c>
      <c r="C5" s="16">
        <v>3</v>
      </c>
      <c r="D5">
        <v>8.2433949087229301</v>
      </c>
      <c r="E5">
        <v>4.1708839160250513</v>
      </c>
      <c r="F5">
        <v>14.344092506956551</v>
      </c>
      <c r="G5">
        <v>3.2753537322300974</v>
      </c>
    </row>
    <row r="6" spans="1:7" x14ac:dyDescent="0.35">
      <c r="A6">
        <v>2020</v>
      </c>
      <c r="B6" s="14">
        <v>44317</v>
      </c>
      <c r="C6" s="16">
        <v>4</v>
      </c>
      <c r="D6">
        <v>7.1218311397597596</v>
      </c>
      <c r="E6">
        <v>4.6960086417705318</v>
      </c>
      <c r="F6">
        <v>15.61351319979387</v>
      </c>
      <c r="G6">
        <v>4.5533809642650009</v>
      </c>
    </row>
    <row r="7" spans="1:7" x14ac:dyDescent="0.35">
      <c r="A7">
        <v>2020</v>
      </c>
      <c r="B7" s="14">
        <v>44342</v>
      </c>
      <c r="C7" s="16">
        <v>1</v>
      </c>
      <c r="D7">
        <v>2.4616626470043723</v>
      </c>
      <c r="E7">
        <v>0.6979351759911856</v>
      </c>
      <c r="F7">
        <v>8.8237621992773949</v>
      </c>
      <c r="G7">
        <v>1.6692640677721602</v>
      </c>
    </row>
    <row r="8" spans="1:7" x14ac:dyDescent="0.35">
      <c r="A8">
        <v>2020</v>
      </c>
      <c r="B8" s="14">
        <v>44342</v>
      </c>
      <c r="C8" s="16">
        <v>2</v>
      </c>
      <c r="D8">
        <v>2.775505075498697</v>
      </c>
      <c r="E8">
        <v>0.55743690558938586</v>
      </c>
      <c r="F8">
        <v>8.3730114974853329</v>
      </c>
      <c r="G8">
        <v>3.4490391158323268</v>
      </c>
    </row>
    <row r="9" spans="1:7" x14ac:dyDescent="0.35">
      <c r="A9">
        <v>2020</v>
      </c>
      <c r="B9" s="14">
        <v>44342</v>
      </c>
      <c r="C9" s="16">
        <v>3</v>
      </c>
      <c r="D9">
        <v>2.9605457919389284</v>
      </c>
      <c r="E9">
        <v>0.59946666580808239</v>
      </c>
      <c r="F9">
        <v>2.8257631836357948</v>
      </c>
      <c r="G9">
        <v>1.8397319744398586</v>
      </c>
    </row>
    <row r="10" spans="1:7" x14ac:dyDescent="0.35">
      <c r="A10">
        <v>2020</v>
      </c>
      <c r="B10" s="14">
        <v>44342</v>
      </c>
      <c r="C10" s="16">
        <v>4</v>
      </c>
      <c r="D10">
        <v>3.4985349444508835</v>
      </c>
      <c r="E10">
        <v>0.49506204363833939</v>
      </c>
      <c r="F10">
        <v>1.2959914699060839</v>
      </c>
      <c r="G10">
        <v>0.41982204533936607</v>
      </c>
    </row>
    <row r="11" spans="1:7" x14ac:dyDescent="0.35">
      <c r="A11">
        <v>2020</v>
      </c>
      <c r="B11" s="14">
        <v>44376</v>
      </c>
      <c r="C11" s="16">
        <v>1</v>
      </c>
      <c r="D11">
        <v>2.1488381458391008</v>
      </c>
      <c r="E11">
        <v>0.29077407133394684</v>
      </c>
      <c r="F11">
        <v>13.40700281127757</v>
      </c>
      <c r="G11">
        <v>3.9166264236150345</v>
      </c>
    </row>
    <row r="12" spans="1:7" x14ac:dyDescent="0.35">
      <c r="A12">
        <v>2020</v>
      </c>
      <c r="B12" s="14">
        <v>44376</v>
      </c>
      <c r="C12" s="16">
        <v>2</v>
      </c>
      <c r="D12">
        <v>2.1336719885492514</v>
      </c>
      <c r="E12">
        <v>0.3596378761173003</v>
      </c>
      <c r="F12">
        <v>12.138952446898946</v>
      </c>
      <c r="G12">
        <v>4.9794167508806444</v>
      </c>
    </row>
    <row r="13" spans="1:7" x14ac:dyDescent="0.35">
      <c r="A13">
        <v>2020</v>
      </c>
      <c r="B13" s="14">
        <v>44376</v>
      </c>
      <c r="C13" s="16">
        <v>3</v>
      </c>
      <c r="D13">
        <v>2.4567615239545701</v>
      </c>
      <c r="E13">
        <v>0.48640806052514118</v>
      </c>
      <c r="F13">
        <v>2.4040702525568127</v>
      </c>
      <c r="G13">
        <v>0.7319297486244154</v>
      </c>
    </row>
    <row r="14" spans="1:7" x14ac:dyDescent="0.35">
      <c r="A14">
        <v>2020</v>
      </c>
      <c r="B14" s="14">
        <v>44376</v>
      </c>
      <c r="C14" s="16">
        <v>4</v>
      </c>
      <c r="D14">
        <v>2.0537047226964087</v>
      </c>
      <c r="E14">
        <v>0.26549531338050913</v>
      </c>
      <c r="F14">
        <v>2.7937426570798132</v>
      </c>
      <c r="G14">
        <v>0.48634918294950091</v>
      </c>
    </row>
    <row r="15" spans="1:7" x14ac:dyDescent="0.35">
      <c r="A15">
        <v>2020</v>
      </c>
      <c r="B15" s="14">
        <v>44405</v>
      </c>
      <c r="C15" s="16">
        <v>1</v>
      </c>
      <c r="D15">
        <v>3.8613757079426554</v>
      </c>
      <c r="E15">
        <v>0.62734730979152276</v>
      </c>
      <c r="F15">
        <v>2.914932706653643</v>
      </c>
      <c r="G15">
        <v>1.3122723405560364</v>
      </c>
    </row>
    <row r="16" spans="1:7" x14ac:dyDescent="0.35">
      <c r="A16">
        <v>2020</v>
      </c>
      <c r="B16" s="14">
        <v>44405</v>
      </c>
      <c r="C16" s="16">
        <v>2</v>
      </c>
      <c r="D16">
        <v>3.6660367898036004</v>
      </c>
      <c r="E16">
        <v>0.41194580340624859</v>
      </c>
      <c r="F16">
        <v>2.2937326562497251</v>
      </c>
      <c r="G16">
        <v>1.7550594951084775</v>
      </c>
    </row>
    <row r="17" spans="1:7" x14ac:dyDescent="0.35">
      <c r="A17">
        <v>2020</v>
      </c>
      <c r="B17" s="14">
        <v>44405</v>
      </c>
      <c r="C17" s="16">
        <v>3</v>
      </c>
      <c r="D17">
        <v>3.9131283199175062</v>
      </c>
      <c r="E17">
        <v>0.41285392368955337</v>
      </c>
      <c r="F17">
        <v>2.6005425941794851</v>
      </c>
      <c r="G17">
        <v>0.84541134088346526</v>
      </c>
    </row>
    <row r="18" spans="1:7" x14ac:dyDescent="0.35">
      <c r="A18">
        <v>2020</v>
      </c>
      <c r="B18" s="14">
        <v>44405</v>
      </c>
      <c r="C18" s="16">
        <v>4</v>
      </c>
      <c r="D18">
        <v>4.107343952059872</v>
      </c>
      <c r="E18">
        <v>0.39668832430777179</v>
      </c>
      <c r="F18">
        <v>3.9101760758468731</v>
      </c>
      <c r="G18">
        <v>0.69702107800668534</v>
      </c>
    </row>
    <row r="19" spans="1:7" x14ac:dyDescent="0.35">
      <c r="A19">
        <v>2020</v>
      </c>
      <c r="B19" s="14">
        <v>44442</v>
      </c>
      <c r="C19" s="16">
        <v>1</v>
      </c>
      <c r="D19">
        <v>3.8564090099906614</v>
      </c>
      <c r="E19">
        <v>0.81433454606582145</v>
      </c>
      <c r="F19">
        <v>4.0481526659672511</v>
      </c>
      <c r="G19">
        <v>1.3399038768418154</v>
      </c>
    </row>
    <row r="20" spans="1:7" x14ac:dyDescent="0.35">
      <c r="A20">
        <v>2020</v>
      </c>
      <c r="B20" s="14">
        <v>44442</v>
      </c>
      <c r="C20" s="16">
        <v>2</v>
      </c>
      <c r="D20">
        <v>4.2517094267439743</v>
      </c>
      <c r="E20">
        <v>2.6850070273865692</v>
      </c>
      <c r="F20">
        <v>5.6567357967385776</v>
      </c>
      <c r="G20">
        <v>2.5105127301319903</v>
      </c>
    </row>
    <row r="21" spans="1:7" x14ac:dyDescent="0.35">
      <c r="A21">
        <v>2020</v>
      </c>
      <c r="B21" s="14">
        <v>44442</v>
      </c>
      <c r="C21" s="16">
        <v>3</v>
      </c>
      <c r="D21">
        <v>3.9924313982072572</v>
      </c>
      <c r="E21">
        <v>0.55113582869136291</v>
      </c>
      <c r="F21">
        <v>12.822374110950356</v>
      </c>
      <c r="G21">
        <v>1.3368852423715125</v>
      </c>
    </row>
    <row r="22" spans="1:7" x14ac:dyDescent="0.35">
      <c r="A22">
        <v>2020</v>
      </c>
      <c r="B22" s="14">
        <v>44442</v>
      </c>
      <c r="C22" s="16">
        <v>4</v>
      </c>
      <c r="D22">
        <v>3.8781594234966121</v>
      </c>
      <c r="E22">
        <v>0.46034878700990906</v>
      </c>
      <c r="F22">
        <v>14.840470165719069</v>
      </c>
      <c r="G22">
        <v>3.0493908420023716</v>
      </c>
    </row>
    <row r="23" spans="1:7" x14ac:dyDescent="0.35">
      <c r="A23">
        <v>2020</v>
      </c>
      <c r="B23" s="14">
        <v>44471</v>
      </c>
      <c r="C23" s="16">
        <v>1</v>
      </c>
      <c r="D23">
        <v>4.2006824541080299</v>
      </c>
      <c r="E23">
        <v>0.77057995404152213</v>
      </c>
      <c r="F23">
        <v>5.5911139321057686</v>
      </c>
      <c r="G23">
        <v>2.0309229074905963</v>
      </c>
    </row>
    <row r="24" spans="1:7" x14ac:dyDescent="0.35">
      <c r="A24">
        <v>2020</v>
      </c>
      <c r="B24" s="14">
        <v>44471</v>
      </c>
      <c r="C24" s="16">
        <v>2</v>
      </c>
      <c r="D24">
        <v>3.8971203854494831</v>
      </c>
      <c r="E24">
        <v>0.34173295311806101</v>
      </c>
      <c r="F24">
        <v>5.1659744980579365</v>
      </c>
      <c r="G24">
        <v>1.3649599502788461</v>
      </c>
    </row>
    <row r="25" spans="1:7" x14ac:dyDescent="0.35">
      <c r="A25">
        <v>2020</v>
      </c>
      <c r="B25" s="14">
        <v>44471</v>
      </c>
      <c r="C25" s="16">
        <v>3</v>
      </c>
      <c r="D25">
        <v>5.0583828777995263</v>
      </c>
      <c r="E25">
        <v>0.62319786970530322</v>
      </c>
      <c r="F25">
        <v>0.7122188809423069</v>
      </c>
      <c r="G25">
        <v>0.86763715883382919</v>
      </c>
    </row>
    <row r="26" spans="1:7" x14ac:dyDescent="0.35">
      <c r="A26">
        <v>2020</v>
      </c>
      <c r="B26" s="14">
        <v>44471</v>
      </c>
      <c r="C26" s="16">
        <v>4</v>
      </c>
      <c r="D26">
        <v>4.9051133671845513</v>
      </c>
      <c r="E26">
        <v>0.66760000441440936</v>
      </c>
      <c r="F26">
        <v>1.6045155587038427</v>
      </c>
      <c r="G26">
        <v>0.70393108923092651</v>
      </c>
    </row>
    <row r="27" spans="1:7" x14ac:dyDescent="0.35">
      <c r="A27">
        <v>2020</v>
      </c>
      <c r="B27" s="14">
        <v>44506</v>
      </c>
      <c r="C27" s="16">
        <v>1</v>
      </c>
      <c r="D27">
        <v>3.023780207858584</v>
      </c>
      <c r="E27">
        <v>0.32431416603696528</v>
      </c>
      <c r="F27">
        <v>6.2512045454152876</v>
      </c>
      <c r="G27">
        <v>1.4333654387596728</v>
      </c>
    </row>
    <row r="28" spans="1:7" x14ac:dyDescent="0.35">
      <c r="A28">
        <v>2020</v>
      </c>
      <c r="B28" s="14">
        <v>44506</v>
      </c>
      <c r="C28" s="16">
        <v>2</v>
      </c>
      <c r="D28">
        <v>2.8334225504124833</v>
      </c>
      <c r="E28">
        <v>0.26972323516272262</v>
      </c>
      <c r="F28">
        <v>6.5791906212678031</v>
      </c>
      <c r="G28">
        <v>1.2575757218792645</v>
      </c>
    </row>
    <row r="29" spans="1:7" x14ac:dyDescent="0.35">
      <c r="A29">
        <v>2020</v>
      </c>
      <c r="B29" s="14">
        <v>44506</v>
      </c>
      <c r="C29" s="16">
        <v>3</v>
      </c>
      <c r="D29">
        <v>3.3787692031972014</v>
      </c>
      <c r="E29">
        <v>0.42535457009989058</v>
      </c>
      <c r="F29">
        <v>3.0850069016249408</v>
      </c>
      <c r="G29">
        <v>0.54492456827693381</v>
      </c>
    </row>
    <row r="30" spans="1:7" x14ac:dyDescent="0.35">
      <c r="A30">
        <v>2020</v>
      </c>
      <c r="B30" s="14">
        <v>44506</v>
      </c>
      <c r="C30" s="16">
        <v>4</v>
      </c>
      <c r="D30">
        <v>3.162675657182918</v>
      </c>
      <c r="E30">
        <v>0.36813473004406977</v>
      </c>
      <c r="F30">
        <v>4.1481855148794287</v>
      </c>
      <c r="G30">
        <v>0.96709844729383965</v>
      </c>
    </row>
    <row r="31" spans="1:7" x14ac:dyDescent="0.35">
      <c r="A31">
        <v>2020</v>
      </c>
      <c r="B31" s="14">
        <v>44532</v>
      </c>
      <c r="C31" s="16">
        <v>1</v>
      </c>
      <c r="D31">
        <v>3.7664539220360171</v>
      </c>
      <c r="E31">
        <v>0.61699995587529621</v>
      </c>
      <c r="F31">
        <v>5.0166981375630773</v>
      </c>
      <c r="G31">
        <v>1.2814156071976444</v>
      </c>
    </row>
    <row r="32" spans="1:7" x14ac:dyDescent="0.35">
      <c r="A32">
        <v>2020</v>
      </c>
      <c r="B32" s="14">
        <v>44532</v>
      </c>
      <c r="C32" s="16">
        <v>2</v>
      </c>
      <c r="D32">
        <v>4.0207005969223069</v>
      </c>
      <c r="E32">
        <v>0.36744070879149238</v>
      </c>
      <c r="F32">
        <v>3.7672730822783596</v>
      </c>
      <c r="G32">
        <v>0.84357280426503045</v>
      </c>
    </row>
    <row r="33" spans="1:8" x14ac:dyDescent="0.35">
      <c r="A33">
        <v>2020</v>
      </c>
      <c r="B33" s="14">
        <v>44532</v>
      </c>
      <c r="C33" s="16">
        <v>3</v>
      </c>
      <c r="D33">
        <v>5.7503844356505809</v>
      </c>
      <c r="E33">
        <v>1.9724737002758703</v>
      </c>
      <c r="F33">
        <v>1.218850076964354</v>
      </c>
      <c r="G33">
        <v>0.84797828542675957</v>
      </c>
    </row>
    <row r="34" spans="1:8" x14ac:dyDescent="0.35">
      <c r="A34">
        <v>2020</v>
      </c>
      <c r="B34" s="14">
        <v>44532</v>
      </c>
      <c r="C34" s="16">
        <v>4</v>
      </c>
      <c r="D34">
        <v>4.4177351305066592</v>
      </c>
      <c r="E34">
        <v>0.50316627703636019</v>
      </c>
      <c r="F34">
        <v>1.2893074700887706</v>
      </c>
      <c r="G34">
        <v>0.95064651622509788</v>
      </c>
    </row>
    <row r="35" spans="1:8" x14ac:dyDescent="0.35">
      <c r="A35">
        <v>2021</v>
      </c>
      <c r="B35" s="15">
        <v>44641</v>
      </c>
      <c r="C35" s="16">
        <v>1</v>
      </c>
      <c r="D35">
        <v>8.2733061958413092</v>
      </c>
      <c r="E35">
        <v>1.266634130250865</v>
      </c>
      <c r="F35">
        <v>4.7195550369103358</v>
      </c>
      <c r="G35">
        <v>0.92805193428063404</v>
      </c>
    </row>
    <row r="36" spans="1:8" x14ac:dyDescent="0.35">
      <c r="A36">
        <v>2021</v>
      </c>
      <c r="B36" s="15">
        <v>44641</v>
      </c>
      <c r="C36" s="16">
        <v>2</v>
      </c>
      <c r="D36">
        <v>7.0248129585872823</v>
      </c>
      <c r="E36">
        <v>0.53535494752844281</v>
      </c>
      <c r="F36">
        <v>2.4900617279982957</v>
      </c>
      <c r="G36">
        <v>1.3513264102857589</v>
      </c>
    </row>
    <row r="37" spans="1:8" x14ac:dyDescent="0.35">
      <c r="A37">
        <v>2021</v>
      </c>
      <c r="B37" s="15">
        <v>44641</v>
      </c>
      <c r="C37" s="16">
        <v>3</v>
      </c>
      <c r="D37">
        <v>10.095736762234402</v>
      </c>
      <c r="E37">
        <v>1.3037627642309713</v>
      </c>
      <c r="F37">
        <v>3.091007292021104</v>
      </c>
      <c r="G37">
        <v>2.023139600037795</v>
      </c>
    </row>
    <row r="38" spans="1:8" x14ac:dyDescent="0.35">
      <c r="A38">
        <v>2021</v>
      </c>
      <c r="B38" s="15">
        <v>44641</v>
      </c>
      <c r="C38" s="16">
        <v>4</v>
      </c>
      <c r="D38">
        <v>9.5397788307999623</v>
      </c>
      <c r="E38">
        <v>1.3155570022783811</v>
      </c>
      <c r="F38">
        <v>2.9410573767745354</v>
      </c>
      <c r="G38">
        <v>0.97518916812037748</v>
      </c>
    </row>
    <row r="39" spans="1:8" x14ac:dyDescent="0.35">
      <c r="A39">
        <v>2021</v>
      </c>
      <c r="B39" s="15">
        <v>44649</v>
      </c>
      <c r="C39" s="16">
        <v>1</v>
      </c>
      <c r="D39">
        <v>8.516102574196406</v>
      </c>
      <c r="E39">
        <v>0.79989694746886209</v>
      </c>
      <c r="F39">
        <v>8.4933397165261244</v>
      </c>
      <c r="G39">
        <v>1.8332778005047652</v>
      </c>
    </row>
    <row r="40" spans="1:8" x14ac:dyDescent="0.35">
      <c r="A40">
        <v>2021</v>
      </c>
      <c r="B40" s="15">
        <v>44649</v>
      </c>
      <c r="C40" s="16">
        <v>2</v>
      </c>
      <c r="D40">
        <v>7.659940657439539</v>
      </c>
      <c r="E40">
        <v>0.94285671102429325</v>
      </c>
      <c r="F40">
        <v>7.1198045790444997</v>
      </c>
      <c r="G40">
        <v>1.0144682616665788</v>
      </c>
    </row>
    <row r="41" spans="1:8" x14ac:dyDescent="0.35">
      <c r="A41">
        <v>2021</v>
      </c>
      <c r="B41" s="15">
        <v>44649</v>
      </c>
      <c r="C41" s="16">
        <v>3</v>
      </c>
      <c r="D41">
        <v>9.358269182742319</v>
      </c>
      <c r="E41">
        <v>1.8814110145489757</v>
      </c>
      <c r="F41">
        <v>2.2482780815135901</v>
      </c>
      <c r="G41">
        <v>2.2130241384503666</v>
      </c>
    </row>
    <row r="42" spans="1:8" x14ac:dyDescent="0.35">
      <c r="A42">
        <v>2021</v>
      </c>
      <c r="B42" s="15">
        <v>44649</v>
      </c>
      <c r="C42" s="16">
        <v>4</v>
      </c>
      <c r="D42">
        <v>8.061563748170677</v>
      </c>
      <c r="E42">
        <v>0.8478299740431432</v>
      </c>
      <c r="F42">
        <v>4.9714947199999999</v>
      </c>
      <c r="G42">
        <v>1.9795615200000001</v>
      </c>
    </row>
    <row r="43" spans="1:8" x14ac:dyDescent="0.35">
      <c r="A43">
        <v>2021</v>
      </c>
      <c r="B43" s="15">
        <v>44688</v>
      </c>
      <c r="C43" s="16">
        <v>1</v>
      </c>
      <c r="D43">
        <v>11.126415409334918</v>
      </c>
      <c r="E43">
        <v>3.8226210949461263</v>
      </c>
      <c r="F43">
        <v>23.226471190390075</v>
      </c>
      <c r="G43">
        <v>3.9719621862220826</v>
      </c>
    </row>
    <row r="44" spans="1:8" x14ac:dyDescent="0.35">
      <c r="A44">
        <v>2021</v>
      </c>
      <c r="B44" s="15">
        <v>44688</v>
      </c>
      <c r="C44" s="16">
        <v>2</v>
      </c>
      <c r="D44">
        <v>5.3024808200000004</v>
      </c>
      <c r="E44">
        <v>0.42881915999999998</v>
      </c>
      <c r="F44">
        <v>17.691400900000001</v>
      </c>
      <c r="G44">
        <v>2.6196571099999999</v>
      </c>
    </row>
    <row r="45" spans="1:8" x14ac:dyDescent="0.35">
      <c r="A45">
        <v>2021</v>
      </c>
      <c r="B45" s="15">
        <v>44688</v>
      </c>
      <c r="C45" s="16">
        <v>3</v>
      </c>
      <c r="D45">
        <v>6.5757395516896509</v>
      </c>
      <c r="E45">
        <v>0.8706478125780337</v>
      </c>
      <c r="F45">
        <v>4.0093509923613055</v>
      </c>
      <c r="G45">
        <v>3.6231625013618105</v>
      </c>
    </row>
    <row r="46" spans="1:8" x14ac:dyDescent="0.35">
      <c r="A46">
        <v>2021</v>
      </c>
      <c r="B46" s="15">
        <v>44688</v>
      </c>
      <c r="C46" s="16">
        <v>4</v>
      </c>
      <c r="D46">
        <v>6.5255486026815808</v>
      </c>
      <c r="E46">
        <v>1.1755043438105723</v>
      </c>
      <c r="F46">
        <v>5.4212584740177565</v>
      </c>
      <c r="G46">
        <v>1.2684087345047323</v>
      </c>
    </row>
    <row r="47" spans="1:8" x14ac:dyDescent="0.35">
      <c r="A47" s="17">
        <v>2021</v>
      </c>
      <c r="B47" s="18">
        <v>44723</v>
      </c>
      <c r="C47" s="19">
        <v>1</v>
      </c>
      <c r="D47" s="17">
        <v>6.8851852515045771</v>
      </c>
      <c r="E47" s="17">
        <v>1.1909767211358238</v>
      </c>
      <c r="F47" s="17">
        <v>69.641635069459298</v>
      </c>
      <c r="G47" s="17">
        <v>30.022102822829659</v>
      </c>
      <c r="H47" t="s">
        <v>55</v>
      </c>
    </row>
    <row r="48" spans="1:8" x14ac:dyDescent="0.35">
      <c r="A48" s="17">
        <v>2021</v>
      </c>
      <c r="B48" s="18">
        <v>44723</v>
      </c>
      <c r="C48" s="19" t="s">
        <v>56</v>
      </c>
      <c r="D48" s="17">
        <v>5.9468193741897011</v>
      </c>
      <c r="E48" s="17">
        <v>0.69823901553161882</v>
      </c>
      <c r="F48" s="17">
        <v>38.812613855571215</v>
      </c>
      <c r="G48" s="17">
        <v>2.1038134303723282</v>
      </c>
    </row>
    <row r="49" spans="1:7" x14ac:dyDescent="0.35">
      <c r="A49" s="17">
        <v>2021</v>
      </c>
      <c r="B49" s="18">
        <v>44723</v>
      </c>
      <c r="C49" s="19">
        <v>2</v>
      </c>
      <c r="D49" s="17">
        <v>5.5431994697029587</v>
      </c>
      <c r="E49" s="17">
        <v>0.43087995429901488</v>
      </c>
      <c r="F49" s="17">
        <v>60.858994719542643</v>
      </c>
      <c r="G49" s="17">
        <v>24.657786477793476</v>
      </c>
    </row>
    <row r="50" spans="1:7" x14ac:dyDescent="0.35">
      <c r="A50" s="17">
        <v>2021</v>
      </c>
      <c r="B50" s="18">
        <v>44723</v>
      </c>
      <c r="C50" s="19" t="s">
        <v>57</v>
      </c>
      <c r="D50" s="17">
        <v>5.2886649827112997</v>
      </c>
      <c r="E50" s="17">
        <v>0.67969512581586655</v>
      </c>
      <c r="F50" s="17">
        <v>36.523729415947351</v>
      </c>
      <c r="G50" s="17">
        <v>6.0417204471001078</v>
      </c>
    </row>
    <row r="51" spans="1:7" x14ac:dyDescent="0.35">
      <c r="A51" s="17">
        <v>2021</v>
      </c>
      <c r="B51" s="18">
        <v>44723</v>
      </c>
      <c r="C51" s="19">
        <v>3</v>
      </c>
      <c r="D51" s="17">
        <v>7.8723808220092417</v>
      </c>
      <c r="E51" s="17">
        <v>2.0112875993105637</v>
      </c>
      <c r="F51" s="17">
        <v>37.341492134311679</v>
      </c>
      <c r="G51" s="17">
        <v>8.1967531500837616</v>
      </c>
    </row>
    <row r="52" spans="1:7" x14ac:dyDescent="0.35">
      <c r="A52" s="17">
        <v>2021</v>
      </c>
      <c r="B52" s="18">
        <v>44723</v>
      </c>
      <c r="C52" s="19" t="s">
        <v>58</v>
      </c>
      <c r="D52" s="17">
        <v>8.052703667293585</v>
      </c>
      <c r="E52" s="17">
        <v>1.7491183306250866</v>
      </c>
      <c r="F52" s="17">
        <v>35.491257489743695</v>
      </c>
      <c r="G52" s="17">
        <v>6.0716907003626046</v>
      </c>
    </row>
    <row r="53" spans="1:7" x14ac:dyDescent="0.35">
      <c r="A53" s="17">
        <v>2021</v>
      </c>
      <c r="B53" s="18">
        <v>44723</v>
      </c>
      <c r="C53" s="19">
        <v>4</v>
      </c>
      <c r="D53" s="17">
        <v>8.1140444555135325</v>
      </c>
      <c r="E53" s="17">
        <v>1.7746922465384387</v>
      </c>
      <c r="F53" s="17">
        <v>38.225907067250461</v>
      </c>
      <c r="G53" s="17">
        <v>21.548493590738126</v>
      </c>
    </row>
    <row r="54" spans="1:7" x14ac:dyDescent="0.35">
      <c r="A54" s="17">
        <v>2021</v>
      </c>
      <c r="B54" s="18">
        <v>44723</v>
      </c>
      <c r="C54" s="19" t="s">
        <v>59</v>
      </c>
      <c r="D54" s="17">
        <v>9.1606314364661632</v>
      </c>
      <c r="E54" s="17">
        <v>1.2697555576100352</v>
      </c>
      <c r="F54" s="17">
        <v>44.602116810567772</v>
      </c>
      <c r="G54" s="17">
        <v>12.290258186178445</v>
      </c>
    </row>
    <row r="55" spans="1:7" x14ac:dyDescent="0.35">
      <c r="A55">
        <v>2021</v>
      </c>
      <c r="B55" s="15">
        <v>44734</v>
      </c>
      <c r="C55" s="16">
        <v>1</v>
      </c>
      <c r="D55">
        <v>311.36270571996022</v>
      </c>
      <c r="E55">
        <v>59.154401232589542</v>
      </c>
      <c r="F55">
        <v>149.04871471387764</v>
      </c>
      <c r="G55">
        <v>15.682717747325141</v>
      </c>
    </row>
    <row r="56" spans="1:7" x14ac:dyDescent="0.35">
      <c r="A56">
        <v>2021</v>
      </c>
      <c r="B56" s="15">
        <v>44734</v>
      </c>
      <c r="C56" s="16" t="s">
        <v>56</v>
      </c>
      <c r="D56">
        <v>7.8984908963357947</v>
      </c>
      <c r="E56">
        <v>1.7842051347664316</v>
      </c>
      <c r="F56">
        <v>55.024017977290043</v>
      </c>
      <c r="G56">
        <v>6.6679776689642338</v>
      </c>
    </row>
    <row r="57" spans="1:7" x14ac:dyDescent="0.35">
      <c r="A57">
        <v>2021</v>
      </c>
      <c r="B57" s="15">
        <v>44734</v>
      </c>
      <c r="C57" s="16">
        <v>2</v>
      </c>
      <c r="D57">
        <v>223.25777668802789</v>
      </c>
      <c r="E57">
        <v>70.045259246194263</v>
      </c>
      <c r="F57">
        <v>142.77184535928509</v>
      </c>
      <c r="G57">
        <v>25.136240890529926</v>
      </c>
    </row>
    <row r="58" spans="1:7" x14ac:dyDescent="0.35">
      <c r="A58">
        <v>2021</v>
      </c>
      <c r="B58" s="15">
        <v>44734</v>
      </c>
      <c r="C58" s="16" t="s">
        <v>57</v>
      </c>
      <c r="D58">
        <v>5.8037083362473068</v>
      </c>
      <c r="E58">
        <v>0.92104496493064658</v>
      </c>
      <c r="F58">
        <v>48.172912189301293</v>
      </c>
      <c r="G58">
        <v>14.187668990022162</v>
      </c>
    </row>
    <row r="59" spans="1:7" x14ac:dyDescent="0.35">
      <c r="A59">
        <v>2021</v>
      </c>
      <c r="B59" s="15">
        <v>44734</v>
      </c>
      <c r="C59" s="16">
        <v>3</v>
      </c>
      <c r="D59">
        <v>197.65312027256115</v>
      </c>
      <c r="E59">
        <v>116.03966085918039</v>
      </c>
      <c r="F59">
        <v>131.95490435592674</v>
      </c>
      <c r="G59">
        <v>42.067145995290566</v>
      </c>
    </row>
    <row r="60" spans="1:7" x14ac:dyDescent="0.35">
      <c r="A60">
        <v>2021</v>
      </c>
      <c r="B60" s="15">
        <v>44734</v>
      </c>
      <c r="C60" s="16" t="s">
        <v>58</v>
      </c>
      <c r="D60">
        <v>21.5046054683032</v>
      </c>
      <c r="E60">
        <v>14.885656522462094</v>
      </c>
      <c r="F60">
        <v>56.163697925623488</v>
      </c>
      <c r="G60">
        <v>13.873474135028118</v>
      </c>
    </row>
    <row r="61" spans="1:7" x14ac:dyDescent="0.35">
      <c r="A61">
        <v>2021</v>
      </c>
      <c r="B61" s="15">
        <v>44734</v>
      </c>
      <c r="C61" s="16">
        <v>4</v>
      </c>
      <c r="D61">
        <v>216.92756618878258</v>
      </c>
      <c r="E61">
        <v>58.390116807293104</v>
      </c>
      <c r="F61">
        <v>127.75202145909788</v>
      </c>
      <c r="G61">
        <v>13.386057721403068</v>
      </c>
    </row>
    <row r="62" spans="1:7" x14ac:dyDescent="0.35">
      <c r="A62">
        <v>2021</v>
      </c>
      <c r="B62" s="15">
        <v>44734</v>
      </c>
      <c r="C62" s="16" t="s">
        <v>59</v>
      </c>
      <c r="D62">
        <v>10.618975370438719</v>
      </c>
      <c r="E62">
        <v>1.1663186932674834</v>
      </c>
      <c r="F62">
        <v>48.62998355932092</v>
      </c>
      <c r="G62">
        <v>8.5981421121123773</v>
      </c>
    </row>
    <row r="63" spans="1:7" x14ac:dyDescent="0.35">
      <c r="A63">
        <v>2021</v>
      </c>
      <c r="B63" s="15">
        <v>44740</v>
      </c>
      <c r="C63" s="16">
        <v>1</v>
      </c>
      <c r="D63">
        <v>341.19611700000002</v>
      </c>
      <c r="E63">
        <v>404.39458200000001</v>
      </c>
      <c r="F63">
        <v>235.9902831678354</v>
      </c>
      <c r="G63">
        <v>322.92882960387652</v>
      </c>
    </row>
    <row r="64" spans="1:7" x14ac:dyDescent="0.35">
      <c r="A64">
        <v>2021</v>
      </c>
      <c r="B64" s="15">
        <v>44740</v>
      </c>
      <c r="C64" s="16" t="s">
        <v>56</v>
      </c>
      <c r="D64">
        <v>7.338501161983678</v>
      </c>
      <c r="E64">
        <v>1.6057966933829755</v>
      </c>
      <c r="F64">
        <v>34.536984838464555</v>
      </c>
      <c r="G64">
        <v>2.6881798337587921</v>
      </c>
    </row>
    <row r="65" spans="1:7" x14ac:dyDescent="0.35">
      <c r="A65">
        <v>2021</v>
      </c>
      <c r="B65" s="15">
        <v>44740</v>
      </c>
      <c r="C65" s="16">
        <v>2</v>
      </c>
      <c r="D65">
        <v>148.75937518783505</v>
      </c>
      <c r="E65">
        <v>28.001067078621706</v>
      </c>
      <c r="F65">
        <v>154.08768379194083</v>
      </c>
      <c r="G65">
        <v>15.785088054535093</v>
      </c>
    </row>
    <row r="66" spans="1:7" x14ac:dyDescent="0.35">
      <c r="A66">
        <v>2021</v>
      </c>
      <c r="B66" s="15">
        <v>44740</v>
      </c>
      <c r="C66" s="16" t="s">
        <v>57</v>
      </c>
      <c r="D66">
        <v>10.945315979736192</v>
      </c>
      <c r="E66">
        <v>4.0977710563509682</v>
      </c>
      <c r="F66">
        <v>75.498520999999997</v>
      </c>
      <c r="G66">
        <v>18.158018999999999</v>
      </c>
    </row>
    <row r="67" spans="1:7" x14ac:dyDescent="0.35">
      <c r="A67">
        <v>2021</v>
      </c>
      <c r="B67" s="15">
        <v>44740</v>
      </c>
      <c r="C67" s="16">
        <v>3</v>
      </c>
      <c r="D67">
        <v>69.512065196060561</v>
      </c>
      <c r="E67">
        <v>78.92171545991927</v>
      </c>
      <c r="F67">
        <v>79.659658289447208</v>
      </c>
      <c r="G67">
        <v>48.026242230460774</v>
      </c>
    </row>
    <row r="68" spans="1:7" x14ac:dyDescent="0.35">
      <c r="A68">
        <v>2021</v>
      </c>
      <c r="B68" s="15">
        <v>44740</v>
      </c>
      <c r="C68" s="16" t="s">
        <v>58</v>
      </c>
      <c r="D68">
        <v>7.6678402427777259</v>
      </c>
      <c r="E68">
        <v>1.7963956581659011</v>
      </c>
      <c r="F68">
        <v>26.805316555786089</v>
      </c>
      <c r="G68">
        <v>7.4355721474509551</v>
      </c>
    </row>
    <row r="69" spans="1:7" x14ac:dyDescent="0.35">
      <c r="A69">
        <v>2021</v>
      </c>
      <c r="B69" s="15">
        <v>44740</v>
      </c>
      <c r="C69" s="16">
        <v>4</v>
      </c>
      <c r="D69">
        <v>172.95708155383778</v>
      </c>
      <c r="E69">
        <v>50.544695328743316</v>
      </c>
      <c r="F69">
        <v>90.767807269849129</v>
      </c>
      <c r="G69">
        <v>12.130133970640014</v>
      </c>
    </row>
    <row r="70" spans="1:7" x14ac:dyDescent="0.35">
      <c r="A70">
        <v>2021</v>
      </c>
      <c r="B70" s="15">
        <v>44740</v>
      </c>
      <c r="C70" s="16" t="s">
        <v>59</v>
      </c>
      <c r="D70">
        <v>8.6696649963243857</v>
      </c>
      <c r="E70">
        <v>1.0145664838615616</v>
      </c>
      <c r="F70">
        <v>18.5110123929128</v>
      </c>
      <c r="G70">
        <v>5.8784751870806611</v>
      </c>
    </row>
    <row r="71" spans="1:7" x14ac:dyDescent="0.35">
      <c r="A71">
        <v>2021</v>
      </c>
      <c r="B71" s="15">
        <v>44751</v>
      </c>
      <c r="C71" s="16">
        <v>1</v>
      </c>
      <c r="D71">
        <v>113.31837188164687</v>
      </c>
      <c r="E71">
        <v>44.507439839339476</v>
      </c>
      <c r="F71">
        <v>124.81020691622501</v>
      </c>
      <c r="G71">
        <v>10.512078768419451</v>
      </c>
    </row>
    <row r="72" spans="1:7" x14ac:dyDescent="0.35">
      <c r="A72">
        <v>2021</v>
      </c>
      <c r="B72" s="15">
        <v>44751</v>
      </c>
      <c r="C72" s="16" t="s">
        <v>56</v>
      </c>
      <c r="D72">
        <v>8.0105508798526799</v>
      </c>
      <c r="E72">
        <v>3.4892882315607801</v>
      </c>
      <c r="F72">
        <v>22.806708977570139</v>
      </c>
      <c r="G72">
        <v>22.89025417400337</v>
      </c>
    </row>
    <row r="73" spans="1:7" x14ac:dyDescent="0.35">
      <c r="A73">
        <v>2021</v>
      </c>
      <c r="B73" s="15">
        <v>44751</v>
      </c>
      <c r="C73" s="16">
        <v>2</v>
      </c>
      <c r="D73">
        <v>49.972283842714354</v>
      </c>
      <c r="E73">
        <v>31.557246813382299</v>
      </c>
      <c r="F73">
        <v>89.656922168560143</v>
      </c>
      <c r="G73">
        <v>21.933948483307063</v>
      </c>
    </row>
    <row r="74" spans="1:7" x14ac:dyDescent="0.35">
      <c r="A74">
        <v>2021</v>
      </c>
      <c r="B74" s="15">
        <v>44751</v>
      </c>
      <c r="C74" s="16" t="s">
        <v>57</v>
      </c>
      <c r="D74">
        <v>10.259638117611905</v>
      </c>
      <c r="E74">
        <v>3.0278341675499645</v>
      </c>
      <c r="F74">
        <v>14.446330788927966</v>
      </c>
      <c r="G74">
        <v>11.78827211308438</v>
      </c>
    </row>
    <row r="75" spans="1:7" x14ac:dyDescent="0.35">
      <c r="A75">
        <v>2021</v>
      </c>
      <c r="B75" s="15">
        <v>44751</v>
      </c>
      <c r="C75" s="16">
        <v>3</v>
      </c>
      <c r="D75">
        <v>40.264250106173705</v>
      </c>
      <c r="E75">
        <v>26.256291629185377</v>
      </c>
      <c r="F75">
        <v>91.690077300999718</v>
      </c>
      <c r="G75">
        <v>37.124467812937844</v>
      </c>
    </row>
    <row r="76" spans="1:7" x14ac:dyDescent="0.35">
      <c r="A76">
        <v>2021</v>
      </c>
      <c r="B76" s="15">
        <v>44751</v>
      </c>
      <c r="C76" s="16" t="s">
        <v>58</v>
      </c>
      <c r="D76">
        <v>12.037683566258183</v>
      </c>
      <c r="E76">
        <v>0.13731730695987626</v>
      </c>
      <c r="F76">
        <v>14.657750544209309</v>
      </c>
      <c r="G76">
        <v>6.6738435400789049</v>
      </c>
    </row>
    <row r="77" spans="1:7" x14ac:dyDescent="0.35">
      <c r="A77">
        <v>2021</v>
      </c>
      <c r="B77" s="15">
        <v>44751</v>
      </c>
      <c r="C77" s="16">
        <v>4</v>
      </c>
      <c r="D77">
        <v>42.846751141999761</v>
      </c>
      <c r="E77">
        <v>25.846082698259977</v>
      </c>
      <c r="F77">
        <v>112.29144579544389</v>
      </c>
      <c r="G77">
        <v>15.845002916748829</v>
      </c>
    </row>
    <row r="78" spans="1:7" x14ac:dyDescent="0.35">
      <c r="A78">
        <v>2021</v>
      </c>
      <c r="B78" s="15">
        <v>44751</v>
      </c>
      <c r="C78" s="16" t="s">
        <v>59</v>
      </c>
      <c r="D78">
        <v>8.6678702470719493</v>
      </c>
      <c r="E78">
        <v>0.31339700097029205</v>
      </c>
      <c r="F78">
        <v>4.5576797512309506</v>
      </c>
      <c r="G78">
        <v>3.1629057277449211</v>
      </c>
    </row>
    <row r="79" spans="1:7" x14ac:dyDescent="0.35">
      <c r="A79">
        <v>2021</v>
      </c>
      <c r="B79" s="15">
        <v>44757</v>
      </c>
      <c r="C79" s="16">
        <v>1</v>
      </c>
      <c r="D79">
        <v>50.898559805454198</v>
      </c>
      <c r="E79">
        <v>26.514798259745369</v>
      </c>
      <c r="F79">
        <v>120.50137296986289</v>
      </c>
      <c r="G79">
        <v>15.661585651962048</v>
      </c>
    </row>
    <row r="80" spans="1:7" x14ac:dyDescent="0.35">
      <c r="A80">
        <v>2021</v>
      </c>
      <c r="B80" s="15">
        <v>44757</v>
      </c>
      <c r="C80" s="16" t="s">
        <v>56</v>
      </c>
      <c r="D80">
        <v>7.244628946836623</v>
      </c>
      <c r="E80">
        <v>0.10394101699853577</v>
      </c>
      <c r="F80">
        <v>11.404165677488534</v>
      </c>
      <c r="G80">
        <v>2.1464076137811943</v>
      </c>
    </row>
    <row r="81" spans="1:7" x14ac:dyDescent="0.35">
      <c r="A81">
        <v>2021</v>
      </c>
      <c r="B81" s="15">
        <v>44757</v>
      </c>
      <c r="C81" s="16">
        <v>2</v>
      </c>
      <c r="D81">
        <v>20.074281931885313</v>
      </c>
      <c r="E81">
        <v>17.129417092032863</v>
      </c>
      <c r="F81">
        <v>93.863568617455627</v>
      </c>
      <c r="G81">
        <v>41.061429213086583</v>
      </c>
    </row>
    <row r="82" spans="1:7" x14ac:dyDescent="0.35">
      <c r="A82">
        <v>2021</v>
      </c>
      <c r="B82" s="15">
        <v>44757</v>
      </c>
      <c r="C82" s="16" t="s">
        <v>57</v>
      </c>
      <c r="D82">
        <v>5.5013505466851216</v>
      </c>
      <c r="E82">
        <v>0.95549527924002453</v>
      </c>
      <c r="F82">
        <v>13.814293878246081</v>
      </c>
      <c r="G82">
        <v>1.7562693860612497</v>
      </c>
    </row>
    <row r="83" spans="1:7" x14ac:dyDescent="0.35">
      <c r="A83">
        <v>2021</v>
      </c>
      <c r="B83" s="15">
        <v>44757</v>
      </c>
      <c r="C83" s="16">
        <v>3</v>
      </c>
      <c r="D83">
        <v>25.722154262469452</v>
      </c>
      <c r="E83">
        <v>16.914080289337694</v>
      </c>
      <c r="F83">
        <v>103.73865387637277</v>
      </c>
      <c r="G83">
        <v>31.833832988278072</v>
      </c>
    </row>
    <row r="84" spans="1:7" x14ac:dyDescent="0.35">
      <c r="A84">
        <v>2021</v>
      </c>
      <c r="B84" s="15">
        <v>44757</v>
      </c>
      <c r="C84" s="16" t="s">
        <v>58</v>
      </c>
      <c r="D84">
        <v>9.2365869030797825</v>
      </c>
      <c r="E84">
        <v>4.4650809326631391</v>
      </c>
      <c r="F84">
        <v>21.44955794593406</v>
      </c>
      <c r="G84">
        <v>6.4376941438229007</v>
      </c>
    </row>
    <row r="85" spans="1:7" x14ac:dyDescent="0.35">
      <c r="A85">
        <v>2021</v>
      </c>
      <c r="B85" s="15">
        <v>44757</v>
      </c>
      <c r="C85" s="16">
        <v>4</v>
      </c>
      <c r="D85">
        <v>16.062046388580978</v>
      </c>
      <c r="E85">
        <v>7.4151749819965733</v>
      </c>
      <c r="F85">
        <v>95.434964093432882</v>
      </c>
      <c r="G85">
        <v>22.524166682646161</v>
      </c>
    </row>
    <row r="86" spans="1:7" x14ac:dyDescent="0.35">
      <c r="A86">
        <v>2021</v>
      </c>
      <c r="B86" s="15">
        <v>44757</v>
      </c>
      <c r="C86" s="16" t="s">
        <v>59</v>
      </c>
      <c r="D86">
        <v>5.9103686085499811</v>
      </c>
      <c r="E86">
        <v>1.1868100487701629</v>
      </c>
      <c r="F86">
        <v>16.481458676299766</v>
      </c>
      <c r="G86">
        <v>0.50295012857711097</v>
      </c>
    </row>
    <row r="87" spans="1:7" x14ac:dyDescent="0.35">
      <c r="A87">
        <v>2021</v>
      </c>
      <c r="B87" s="15">
        <v>44770</v>
      </c>
      <c r="C87" s="16">
        <v>1</v>
      </c>
      <c r="D87">
        <v>13.796317194093962</v>
      </c>
      <c r="E87">
        <v>9.9600449100563306</v>
      </c>
      <c r="F87">
        <v>83.25418595144049</v>
      </c>
      <c r="G87">
        <v>24.016125897822651</v>
      </c>
    </row>
    <row r="88" spans="1:7" x14ac:dyDescent="0.35">
      <c r="A88">
        <v>2021</v>
      </c>
      <c r="B88" s="15">
        <v>44770</v>
      </c>
      <c r="C88" s="16" t="s">
        <v>56</v>
      </c>
      <c r="D88">
        <v>5.331438381910349</v>
      </c>
      <c r="E88">
        <v>0.77329056838705013</v>
      </c>
      <c r="F88">
        <v>8.7005030551220557</v>
      </c>
      <c r="G88">
        <v>1.3769991815543836</v>
      </c>
    </row>
    <row r="89" spans="1:7" x14ac:dyDescent="0.35">
      <c r="A89">
        <v>2021</v>
      </c>
      <c r="B89" s="15">
        <v>44770</v>
      </c>
      <c r="C89" s="16">
        <v>2</v>
      </c>
      <c r="D89">
        <v>10.327153745689781</v>
      </c>
      <c r="E89">
        <v>4.8755844188896784</v>
      </c>
      <c r="F89">
        <v>57.10140986663842</v>
      </c>
      <c r="G89">
        <v>23.050925393351712</v>
      </c>
    </row>
    <row r="90" spans="1:7" x14ac:dyDescent="0.35">
      <c r="A90">
        <v>2021</v>
      </c>
      <c r="B90" s="15">
        <v>44770</v>
      </c>
      <c r="C90" s="16" t="s">
        <v>57</v>
      </c>
      <c r="D90">
        <v>4.8036452539640164</v>
      </c>
      <c r="E90">
        <v>1.684523494341577</v>
      </c>
      <c r="F90">
        <v>11.315163010523655</v>
      </c>
      <c r="G90">
        <v>0.74856469123042524</v>
      </c>
    </row>
    <row r="91" spans="1:7" x14ac:dyDescent="0.35">
      <c r="A91">
        <v>2021</v>
      </c>
      <c r="B91" s="15">
        <v>44770</v>
      </c>
      <c r="C91" s="16">
        <v>3</v>
      </c>
      <c r="D91">
        <v>8.9024987225897867</v>
      </c>
      <c r="E91">
        <v>2.8604217998261539</v>
      </c>
      <c r="F91">
        <v>48.791431679242287</v>
      </c>
      <c r="G91">
        <v>19.739043979184814</v>
      </c>
    </row>
    <row r="92" spans="1:7" x14ac:dyDescent="0.35">
      <c r="A92">
        <v>2021</v>
      </c>
      <c r="B92" s="15">
        <v>44770</v>
      </c>
      <c r="C92" s="16" t="s">
        <v>58</v>
      </c>
      <c r="D92">
        <v>5.989753541771762</v>
      </c>
      <c r="E92">
        <v>2.13555323901479</v>
      </c>
      <c r="F92">
        <v>15.427264388103746</v>
      </c>
      <c r="G92">
        <v>1.6721194744469163</v>
      </c>
    </row>
    <row r="93" spans="1:7" x14ac:dyDescent="0.35">
      <c r="A93">
        <v>2021</v>
      </c>
      <c r="B93" s="15">
        <v>44770</v>
      </c>
      <c r="C93" s="16">
        <v>4</v>
      </c>
      <c r="D93">
        <v>5.7748880492892543</v>
      </c>
      <c r="E93">
        <v>1.0247738306082823</v>
      </c>
      <c r="F93">
        <v>57.931794648292481</v>
      </c>
      <c r="G93">
        <v>26.743642162760512</v>
      </c>
    </row>
    <row r="94" spans="1:7" x14ac:dyDescent="0.35">
      <c r="A94">
        <v>2021</v>
      </c>
      <c r="B94" s="15">
        <v>44770</v>
      </c>
      <c r="C94" s="16" t="s">
        <v>59</v>
      </c>
      <c r="D94">
        <v>8.3674213714196757</v>
      </c>
      <c r="E94">
        <v>2.0983599960813626</v>
      </c>
      <c r="F94">
        <v>13.438453219113269</v>
      </c>
      <c r="G94">
        <v>2.9039978949864462</v>
      </c>
    </row>
    <row r="95" spans="1:7" x14ac:dyDescent="0.35">
      <c r="A95">
        <v>2021</v>
      </c>
      <c r="B95" s="15">
        <v>44811</v>
      </c>
      <c r="C95" s="16">
        <v>1</v>
      </c>
      <c r="D95">
        <v>5.5191439314816897</v>
      </c>
      <c r="E95">
        <v>0.24749052337520588</v>
      </c>
      <c r="F95">
        <v>58.178969204419019</v>
      </c>
      <c r="G95">
        <v>21.80616465431093</v>
      </c>
    </row>
    <row r="96" spans="1:7" x14ac:dyDescent="0.35">
      <c r="A96">
        <v>2021</v>
      </c>
      <c r="B96" s="15">
        <v>44811</v>
      </c>
      <c r="C96" s="16" t="s">
        <v>56</v>
      </c>
      <c r="D96">
        <v>7.6581080387501537</v>
      </c>
      <c r="E96">
        <v>0.2632736764687939</v>
      </c>
      <c r="F96">
        <v>3.9173263632245092</v>
      </c>
      <c r="G96">
        <v>1.4461986318365845</v>
      </c>
    </row>
    <row r="97" spans="1:7" x14ac:dyDescent="0.35">
      <c r="A97">
        <v>2021</v>
      </c>
      <c r="B97" s="15">
        <v>44811</v>
      </c>
      <c r="C97" s="16">
        <v>2</v>
      </c>
      <c r="D97">
        <v>6.6704306484424096</v>
      </c>
      <c r="E97">
        <v>4.9786776366169132</v>
      </c>
      <c r="F97">
        <v>46.573861248785079</v>
      </c>
      <c r="G97">
        <v>16.364726964140701</v>
      </c>
    </row>
    <row r="98" spans="1:7" x14ac:dyDescent="0.35">
      <c r="A98">
        <v>2021</v>
      </c>
      <c r="B98" s="15">
        <v>44811</v>
      </c>
      <c r="C98" s="16" t="s">
        <v>57</v>
      </c>
      <c r="D98">
        <v>6.575433495451283</v>
      </c>
      <c r="E98">
        <v>0.59246923338957491</v>
      </c>
      <c r="F98">
        <v>2.5355739472115459</v>
      </c>
      <c r="G98">
        <v>1.1415710452957659</v>
      </c>
    </row>
    <row r="99" spans="1:7" x14ac:dyDescent="0.35">
      <c r="A99">
        <v>2021</v>
      </c>
      <c r="B99" s="15">
        <v>44811</v>
      </c>
      <c r="C99" s="16">
        <v>3</v>
      </c>
      <c r="D99">
        <v>5.4020161232947421</v>
      </c>
      <c r="E99">
        <v>0.63763847134043994</v>
      </c>
      <c r="F99">
        <v>26.950412531126908</v>
      </c>
      <c r="G99">
        <v>18.193966465420882</v>
      </c>
    </row>
    <row r="100" spans="1:7" x14ac:dyDescent="0.35">
      <c r="A100">
        <v>2021</v>
      </c>
      <c r="B100" s="15">
        <v>44811</v>
      </c>
      <c r="C100" s="16" t="s">
        <v>58</v>
      </c>
      <c r="D100">
        <v>6.9515772000632969</v>
      </c>
      <c r="E100">
        <v>0.76778654348009923</v>
      </c>
      <c r="F100">
        <v>5.313956535095552</v>
      </c>
      <c r="G100">
        <v>1.9513374338187599</v>
      </c>
    </row>
    <row r="101" spans="1:7" x14ac:dyDescent="0.35">
      <c r="A101">
        <v>2021</v>
      </c>
      <c r="B101" s="15">
        <v>44811</v>
      </c>
      <c r="C101" s="16">
        <v>4</v>
      </c>
      <c r="D101">
        <v>6.0909061024512363</v>
      </c>
      <c r="E101">
        <v>1.4484104112240836</v>
      </c>
      <c r="F101">
        <v>28.800242779454713</v>
      </c>
      <c r="G101">
        <v>5.5504117148412817</v>
      </c>
    </row>
    <row r="102" spans="1:7" x14ac:dyDescent="0.35">
      <c r="A102">
        <v>2021</v>
      </c>
      <c r="B102" s="15">
        <v>44811</v>
      </c>
      <c r="C102" s="16" t="s">
        <v>59</v>
      </c>
      <c r="D102">
        <v>8.0398266567622603</v>
      </c>
      <c r="E102">
        <v>1.1142076223802564</v>
      </c>
      <c r="F102">
        <v>3.9238332742907485</v>
      </c>
      <c r="G102">
        <v>1.0438570606169768</v>
      </c>
    </row>
    <row r="103" spans="1:7" x14ac:dyDescent="0.35">
      <c r="A103">
        <v>2021</v>
      </c>
      <c r="B103" s="15">
        <v>44840</v>
      </c>
      <c r="C103" s="16">
        <v>1</v>
      </c>
      <c r="D103">
        <v>7.6191677453589124</v>
      </c>
      <c r="E103">
        <v>1.1542222622609986</v>
      </c>
      <c r="F103">
        <v>12.644318160869926</v>
      </c>
      <c r="G103">
        <v>3.8977613274059819</v>
      </c>
    </row>
    <row r="104" spans="1:7" x14ac:dyDescent="0.35">
      <c r="A104">
        <v>2021</v>
      </c>
      <c r="B104" s="15">
        <v>44840</v>
      </c>
      <c r="C104" s="16" t="s">
        <v>56</v>
      </c>
      <c r="D104">
        <v>10.629017350206139</v>
      </c>
      <c r="E104">
        <v>3.0510761057636202</v>
      </c>
      <c r="F104">
        <v>6.2440718920057456</v>
      </c>
      <c r="G104">
        <v>1.7367610851046795</v>
      </c>
    </row>
    <row r="105" spans="1:7" x14ac:dyDescent="0.35">
      <c r="A105">
        <v>2021</v>
      </c>
      <c r="B105" s="15">
        <v>44840</v>
      </c>
      <c r="C105" s="16">
        <v>2</v>
      </c>
      <c r="D105">
        <v>6.0132115444521581</v>
      </c>
      <c r="E105">
        <v>1.1614848860700766</v>
      </c>
      <c r="F105">
        <v>19.32883217461168</v>
      </c>
      <c r="G105">
        <v>4.6579927738945095</v>
      </c>
    </row>
    <row r="106" spans="1:7" x14ac:dyDescent="0.35">
      <c r="A106">
        <v>2021</v>
      </c>
      <c r="B106" s="15">
        <v>44840</v>
      </c>
      <c r="C106" s="16" t="s">
        <v>57</v>
      </c>
      <c r="D106">
        <v>7.9498214409227899</v>
      </c>
      <c r="E106">
        <v>3.3698897733892164</v>
      </c>
      <c r="F106">
        <v>9.24774045353643</v>
      </c>
      <c r="G106">
        <v>2.0533114085373345</v>
      </c>
    </row>
    <row r="107" spans="1:7" x14ac:dyDescent="0.35">
      <c r="A107">
        <v>2021</v>
      </c>
      <c r="B107" s="15">
        <v>44840</v>
      </c>
      <c r="C107" s="16">
        <v>3</v>
      </c>
      <c r="D107">
        <v>6.394203075078603</v>
      </c>
      <c r="E107">
        <v>1.0489825235330286</v>
      </c>
      <c r="F107">
        <v>15.986441875298308</v>
      </c>
      <c r="G107">
        <v>7.0542048870768097</v>
      </c>
    </row>
    <row r="108" spans="1:7" x14ac:dyDescent="0.35">
      <c r="A108">
        <v>2021</v>
      </c>
      <c r="B108" s="15">
        <v>44840</v>
      </c>
      <c r="C108" s="16" t="s">
        <v>58</v>
      </c>
      <c r="D108">
        <v>7.2379320172962593</v>
      </c>
      <c r="E108">
        <v>1.6795605748325899</v>
      </c>
      <c r="F108">
        <v>9.4896350218371541</v>
      </c>
      <c r="G108">
        <v>1.0317071942092497</v>
      </c>
    </row>
    <row r="109" spans="1:7" x14ac:dyDescent="0.35">
      <c r="A109">
        <v>2021</v>
      </c>
      <c r="B109" s="15">
        <v>44840</v>
      </c>
      <c r="C109" s="16">
        <v>4</v>
      </c>
      <c r="D109">
        <v>7.3232259884838902</v>
      </c>
      <c r="E109">
        <v>0.97769433083533508</v>
      </c>
      <c r="F109">
        <v>6.9863044934368395</v>
      </c>
      <c r="G109">
        <v>2.0088564298561291</v>
      </c>
    </row>
    <row r="110" spans="1:7" x14ac:dyDescent="0.35">
      <c r="A110">
        <v>2021</v>
      </c>
      <c r="B110" s="15">
        <v>44840</v>
      </c>
      <c r="C110" s="16" t="s">
        <v>59</v>
      </c>
      <c r="D110">
        <v>10.108381744759223</v>
      </c>
      <c r="E110">
        <v>0.93862106198548023</v>
      </c>
      <c r="F110">
        <v>0.74388534837535214</v>
      </c>
      <c r="G110">
        <v>0.85239096085321364</v>
      </c>
    </row>
    <row r="111" spans="1:7" x14ac:dyDescent="0.35">
      <c r="A111">
        <v>2021</v>
      </c>
      <c r="B111" s="15">
        <v>44875</v>
      </c>
      <c r="C111" s="16">
        <v>1</v>
      </c>
      <c r="D111">
        <v>15.29339195759653</v>
      </c>
      <c r="E111">
        <v>7.9464417953668915</v>
      </c>
      <c r="F111">
        <v>13.261226846018223</v>
      </c>
      <c r="G111">
        <v>4.1531636024068925</v>
      </c>
    </row>
    <row r="112" spans="1:7" x14ac:dyDescent="0.35">
      <c r="A112">
        <v>2021</v>
      </c>
      <c r="B112" s="15">
        <v>44875</v>
      </c>
      <c r="C112" s="16">
        <v>2</v>
      </c>
      <c r="D112">
        <v>7.9527909142690634</v>
      </c>
      <c r="E112">
        <v>4.1963027147775875</v>
      </c>
      <c r="F112">
        <v>10.573973751987829</v>
      </c>
      <c r="G112">
        <v>2.3299214041952805</v>
      </c>
    </row>
    <row r="113" spans="1:7" x14ac:dyDescent="0.35">
      <c r="A113">
        <v>2021</v>
      </c>
      <c r="B113" s="15">
        <v>44875</v>
      </c>
      <c r="C113" s="16">
        <v>3</v>
      </c>
      <c r="D113">
        <v>6.812568265761545</v>
      </c>
      <c r="E113">
        <v>0.57560794081348243</v>
      </c>
      <c r="F113">
        <v>9.0905752481653188</v>
      </c>
      <c r="G113">
        <v>2.3741560134550967</v>
      </c>
    </row>
    <row r="114" spans="1:7" x14ac:dyDescent="0.35">
      <c r="A114">
        <v>2021</v>
      </c>
      <c r="B114" s="15">
        <v>44875</v>
      </c>
      <c r="C114" s="16">
        <v>4</v>
      </c>
      <c r="D114">
        <v>7.055934861238689</v>
      </c>
      <c r="E114">
        <v>0.54047761614058953</v>
      </c>
      <c r="F114">
        <v>13.120085061515967</v>
      </c>
      <c r="G114">
        <v>3.1734091709274552</v>
      </c>
    </row>
    <row r="115" spans="1:7" x14ac:dyDescent="0.35">
      <c r="A115">
        <v>2021</v>
      </c>
      <c r="B115" s="15">
        <v>44896</v>
      </c>
      <c r="C115" s="16">
        <v>1</v>
      </c>
      <c r="D115">
        <v>8.2373228531503138</v>
      </c>
      <c r="E115">
        <v>0.69184303412325687</v>
      </c>
      <c r="F115">
        <v>6.7809638526314231</v>
      </c>
      <c r="G115">
        <v>2.6308142483146</v>
      </c>
    </row>
    <row r="116" spans="1:7" x14ac:dyDescent="0.35">
      <c r="A116">
        <v>2021</v>
      </c>
      <c r="B116" s="15">
        <v>44896</v>
      </c>
      <c r="C116" s="16">
        <v>2</v>
      </c>
      <c r="D116">
        <v>8.2850689227753378</v>
      </c>
      <c r="E116">
        <v>1.8844547069819129</v>
      </c>
      <c r="F116">
        <v>8.645684737077346</v>
      </c>
      <c r="G116">
        <v>1.0342035741894715</v>
      </c>
    </row>
    <row r="117" spans="1:7" x14ac:dyDescent="0.35">
      <c r="A117">
        <v>2021</v>
      </c>
      <c r="B117" s="15">
        <v>44896</v>
      </c>
      <c r="C117" s="16">
        <v>3</v>
      </c>
      <c r="D117">
        <v>10.034633240396257</v>
      </c>
      <c r="E117">
        <v>4.0106504518959731</v>
      </c>
      <c r="F117">
        <v>12.831640367105793</v>
      </c>
      <c r="G117">
        <v>3.1661351122799148</v>
      </c>
    </row>
    <row r="118" spans="1:7" x14ac:dyDescent="0.35">
      <c r="A118">
        <v>2021</v>
      </c>
      <c r="B118" s="15">
        <v>44896</v>
      </c>
      <c r="C118" s="16">
        <v>4</v>
      </c>
      <c r="D118">
        <v>10.001773414913213</v>
      </c>
      <c r="E118">
        <v>4.7738617031784498</v>
      </c>
      <c r="F118">
        <v>11.57337881144344</v>
      </c>
      <c r="G118">
        <v>1.2284439043212978</v>
      </c>
    </row>
    <row r="119" spans="1:7" x14ac:dyDescent="0.35">
      <c r="A119">
        <v>2022</v>
      </c>
      <c r="B119" s="15">
        <v>44641</v>
      </c>
      <c r="C119" s="16">
        <v>1</v>
      </c>
      <c r="D119">
        <v>3.7314543222489167</v>
      </c>
      <c r="E119">
        <v>0.56157489059806176</v>
      </c>
      <c r="F119">
        <v>8.1073898270333924</v>
      </c>
      <c r="G119">
        <v>1.861037557793273</v>
      </c>
    </row>
    <row r="120" spans="1:7" x14ac:dyDescent="0.35">
      <c r="A120">
        <v>2022</v>
      </c>
      <c r="B120" s="15">
        <v>44641</v>
      </c>
      <c r="C120" s="16">
        <v>2</v>
      </c>
      <c r="D120">
        <v>3.9583270003281572</v>
      </c>
      <c r="E120">
        <v>0.54384543915626282</v>
      </c>
      <c r="F120">
        <v>7.0629592462431852</v>
      </c>
      <c r="G120">
        <v>1.4532665059249912</v>
      </c>
    </row>
    <row r="121" spans="1:7" x14ac:dyDescent="0.35">
      <c r="A121">
        <v>2022</v>
      </c>
      <c r="B121" s="15">
        <v>44641</v>
      </c>
      <c r="C121" s="16">
        <v>3</v>
      </c>
      <c r="D121">
        <v>3.4221476701634868</v>
      </c>
      <c r="E121">
        <v>0.89716536191989127</v>
      </c>
      <c r="F121">
        <v>7.6650267191177823</v>
      </c>
      <c r="G121">
        <v>1.7074465980376792</v>
      </c>
    </row>
    <row r="122" spans="1:7" x14ac:dyDescent="0.35">
      <c r="A122">
        <v>2022</v>
      </c>
      <c r="B122" s="15">
        <v>44641</v>
      </c>
      <c r="C122" s="16">
        <v>4</v>
      </c>
      <c r="D122">
        <v>4.6353415775589113</v>
      </c>
      <c r="E122">
        <v>4.9682347310964756</v>
      </c>
      <c r="F122">
        <v>14.300178919154096</v>
      </c>
      <c r="G122">
        <v>17.390141484530968</v>
      </c>
    </row>
    <row r="123" spans="1:7" x14ac:dyDescent="0.35">
      <c r="A123">
        <v>2022</v>
      </c>
      <c r="B123" s="15">
        <v>44658</v>
      </c>
      <c r="C123" s="16">
        <v>1</v>
      </c>
      <c r="D123">
        <v>3.252170030260825</v>
      </c>
      <c r="E123">
        <v>1.509084279279961</v>
      </c>
      <c r="F123">
        <v>4.2177618297232691</v>
      </c>
      <c r="G123">
        <v>1.6074326568091599</v>
      </c>
    </row>
    <row r="124" spans="1:7" x14ac:dyDescent="0.35">
      <c r="A124">
        <v>2022</v>
      </c>
      <c r="B124" s="15">
        <v>44658</v>
      </c>
      <c r="C124" s="16">
        <v>2</v>
      </c>
      <c r="D124">
        <v>2.7452667538400828</v>
      </c>
      <c r="E124">
        <v>0.77289215786563137</v>
      </c>
      <c r="F124">
        <v>3.0272433897010824</v>
      </c>
      <c r="G124">
        <v>1.0332858469457</v>
      </c>
    </row>
    <row r="125" spans="1:7" x14ac:dyDescent="0.35">
      <c r="A125">
        <v>2022</v>
      </c>
      <c r="B125" s="15">
        <v>44658</v>
      </c>
      <c r="C125" s="16">
        <v>3</v>
      </c>
      <c r="D125">
        <v>3.10625088180816</v>
      </c>
      <c r="E125">
        <v>0.67133609056645727</v>
      </c>
      <c r="F125">
        <v>3.9408799860842123</v>
      </c>
      <c r="G125">
        <v>1.6499954425363612</v>
      </c>
    </row>
    <row r="126" spans="1:7" x14ac:dyDescent="0.35">
      <c r="A126">
        <v>2022</v>
      </c>
      <c r="B126" s="15">
        <v>44658</v>
      </c>
      <c r="C126" s="16">
        <v>4</v>
      </c>
      <c r="D126">
        <v>2.6736946375721207</v>
      </c>
      <c r="E126">
        <v>0.26627629503971484</v>
      </c>
      <c r="F126">
        <v>5.7190335221010704</v>
      </c>
      <c r="G126">
        <v>1.669657309405981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data Averages</vt:lpstr>
      <vt:lpstr>Soil Data 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Agustin Olivo</cp:lastModifiedBy>
  <cp:revision/>
  <dcterms:created xsi:type="dcterms:W3CDTF">2022-08-02T15:26:11Z</dcterms:created>
  <dcterms:modified xsi:type="dcterms:W3CDTF">2024-11-21T19:47:38Z</dcterms:modified>
  <cp:category/>
  <cp:contentStatus/>
</cp:coreProperties>
</file>