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Kean\Dropbox\GUELPH\LabWork\"/>
    </mc:Choice>
  </mc:AlternateContent>
  <xr:revisionPtr revIDLastSave="0" documentId="13_ncr:1_{F845C17D-6EB9-4525-AF9B-9B0E8E0F79D4}" xr6:coauthVersionLast="46" xr6:coauthVersionMax="46" xr10:uidLastSave="{00000000-0000-0000-0000-000000000000}"/>
  <bookViews>
    <workbookView xWindow="-120" yWindow="33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K8" i="1" s="1"/>
  <c r="L8" i="1" s="1"/>
  <c r="M8" i="1" s="1"/>
  <c r="G40" i="1" l="1"/>
  <c r="G32" i="1"/>
  <c r="G24" i="1"/>
  <c r="G20" i="1"/>
  <c r="H12" i="1"/>
  <c r="I12" i="1" s="1"/>
  <c r="G39" i="1"/>
  <c r="G35" i="1"/>
  <c r="G27" i="1"/>
  <c r="G19" i="1"/>
  <c r="H20" i="1"/>
  <c r="I20" i="1" s="1"/>
  <c r="G42" i="1"/>
  <c r="G38" i="1"/>
  <c r="G34" i="1"/>
  <c r="G30" i="1"/>
  <c r="G26" i="1"/>
  <c r="G22" i="1"/>
  <c r="G18" i="1"/>
  <c r="G14" i="1"/>
  <c r="G10" i="1"/>
  <c r="G8" i="1"/>
  <c r="O8" i="1" s="1"/>
  <c r="P8" i="1" s="1"/>
  <c r="G36" i="1"/>
  <c r="G28" i="1"/>
  <c r="G16" i="1"/>
  <c r="G12" i="1"/>
  <c r="G43" i="1"/>
  <c r="G31" i="1"/>
  <c r="G23" i="1"/>
  <c r="G15" i="1"/>
  <c r="G11" i="1"/>
  <c r="H36" i="1"/>
  <c r="I36" i="1" s="1"/>
  <c r="G41" i="1"/>
  <c r="G37" i="1"/>
  <c r="G33" i="1"/>
  <c r="G29" i="1"/>
  <c r="G25" i="1"/>
  <c r="G21" i="1"/>
  <c r="G17" i="1"/>
  <c r="G13" i="1"/>
  <c r="G9" i="1"/>
  <c r="H14" i="1"/>
  <c r="I14" i="1" s="1"/>
  <c r="H24" i="1"/>
  <c r="I24" i="1" s="1"/>
  <c r="H40" i="1"/>
  <c r="I40" i="1" s="1"/>
  <c r="H8" i="1"/>
  <c r="I8" i="1" s="1"/>
  <c r="H16" i="1"/>
  <c r="I16" i="1" s="1"/>
  <c r="H28" i="1"/>
  <c r="I28" i="1" s="1"/>
  <c r="K43" i="1"/>
  <c r="H10" i="1"/>
  <c r="I10" i="1" s="1"/>
  <c r="H18" i="1"/>
  <c r="I18" i="1" s="1"/>
  <c r="H32" i="1"/>
  <c r="I32" i="1" s="1"/>
  <c r="K39" i="1"/>
  <c r="K35" i="1"/>
  <c r="K31" i="1"/>
  <c r="L31" i="1" s="1"/>
  <c r="M31" i="1" s="1"/>
  <c r="K27" i="1"/>
  <c r="L27" i="1" s="1"/>
  <c r="M27" i="1" s="1"/>
  <c r="K23" i="1"/>
  <c r="K19" i="1"/>
  <c r="K15" i="1"/>
  <c r="L15" i="1" s="1"/>
  <c r="M15" i="1" s="1"/>
  <c r="K11" i="1"/>
  <c r="L11" i="1" s="1"/>
  <c r="M11" i="1" s="1"/>
  <c r="H9" i="1"/>
  <c r="I9" i="1" s="1"/>
  <c r="H13" i="1"/>
  <c r="I13" i="1" s="1"/>
  <c r="H17" i="1"/>
  <c r="I17" i="1" s="1"/>
  <c r="H21" i="1"/>
  <c r="I21" i="1" s="1"/>
  <c r="H25" i="1"/>
  <c r="I25" i="1" s="1"/>
  <c r="H29" i="1"/>
  <c r="I29" i="1" s="1"/>
  <c r="H33" i="1"/>
  <c r="I33" i="1" s="1"/>
  <c r="H37" i="1"/>
  <c r="I37" i="1" s="1"/>
  <c r="H41" i="1"/>
  <c r="I41" i="1" s="1"/>
  <c r="K42" i="1"/>
  <c r="K38" i="1"/>
  <c r="K34" i="1"/>
  <c r="L34" i="1" s="1"/>
  <c r="M34" i="1" s="1"/>
  <c r="K30" i="1"/>
  <c r="L30" i="1" s="1"/>
  <c r="M30" i="1" s="1"/>
  <c r="K26" i="1"/>
  <c r="L26" i="1" s="1"/>
  <c r="M26" i="1" s="1"/>
  <c r="K22" i="1"/>
  <c r="K18" i="1"/>
  <c r="K14" i="1"/>
  <c r="L14" i="1" s="1"/>
  <c r="M14" i="1" s="1"/>
  <c r="K10" i="1"/>
  <c r="L10" i="1" s="1"/>
  <c r="M10" i="1" s="1"/>
  <c r="H22" i="1"/>
  <c r="I22" i="1" s="1"/>
  <c r="H26" i="1"/>
  <c r="I26" i="1" s="1"/>
  <c r="H30" i="1"/>
  <c r="I30" i="1" s="1"/>
  <c r="H34" i="1"/>
  <c r="I34" i="1" s="1"/>
  <c r="H38" i="1"/>
  <c r="I38" i="1" s="1"/>
  <c r="H42" i="1"/>
  <c r="I42" i="1" s="1"/>
  <c r="K41" i="1"/>
  <c r="K37" i="1"/>
  <c r="K33" i="1"/>
  <c r="L33" i="1" s="1"/>
  <c r="M33" i="1" s="1"/>
  <c r="K29" i="1"/>
  <c r="L29" i="1" s="1"/>
  <c r="M29" i="1" s="1"/>
  <c r="K25" i="1"/>
  <c r="K21" i="1"/>
  <c r="K17" i="1"/>
  <c r="K13" i="1"/>
  <c r="L13" i="1" s="1"/>
  <c r="M13" i="1" s="1"/>
  <c r="K9" i="1"/>
  <c r="L9" i="1" s="1"/>
  <c r="M9" i="1" s="1"/>
  <c r="H11" i="1"/>
  <c r="I11" i="1" s="1"/>
  <c r="H15" i="1"/>
  <c r="I15" i="1" s="1"/>
  <c r="H19" i="1"/>
  <c r="I19" i="1" s="1"/>
  <c r="H23" i="1"/>
  <c r="I23" i="1" s="1"/>
  <c r="H27" i="1"/>
  <c r="I27" i="1" s="1"/>
  <c r="H31" i="1"/>
  <c r="I31" i="1" s="1"/>
  <c r="H35" i="1"/>
  <c r="I35" i="1" s="1"/>
  <c r="H39" i="1"/>
  <c r="I39" i="1" s="1"/>
  <c r="H43" i="1"/>
  <c r="I43" i="1" s="1"/>
  <c r="K40" i="1"/>
  <c r="K36" i="1"/>
  <c r="K32" i="1"/>
  <c r="L32" i="1" s="1"/>
  <c r="M32" i="1" s="1"/>
  <c r="K28" i="1"/>
  <c r="L28" i="1" s="1"/>
  <c r="M28" i="1" s="1"/>
  <c r="K24" i="1"/>
  <c r="K20" i="1"/>
  <c r="K16" i="1"/>
  <c r="L16" i="1" s="1"/>
  <c r="M16" i="1" s="1"/>
  <c r="K12" i="1"/>
  <c r="L12" i="1" s="1"/>
  <c r="M12" i="1" s="1"/>
  <c r="O12" i="1" l="1"/>
  <c r="P12" i="1" s="1"/>
  <c r="O27" i="1"/>
  <c r="P27" i="1" s="1"/>
  <c r="R33" i="1"/>
  <c r="S33" i="1" s="1"/>
  <c r="T33" i="1" s="1"/>
  <c r="R15" i="1"/>
  <c r="S15" i="1" s="1"/>
  <c r="T15" i="1" s="1"/>
  <c r="O9" i="1"/>
  <c r="P9" i="1" s="1"/>
  <c r="O16" i="1"/>
  <c r="P16" i="1" s="1"/>
  <c r="O13" i="1"/>
  <c r="P13" i="1" s="1"/>
  <c r="O29" i="1"/>
  <c r="P29" i="1" s="1"/>
  <c r="O10" i="1"/>
  <c r="P10" i="1" s="1"/>
  <c r="O31" i="1"/>
  <c r="P31" i="1" s="1"/>
  <c r="O28" i="1"/>
  <c r="P28" i="1" s="1"/>
  <c r="O14" i="1"/>
  <c r="P14" i="1" s="1"/>
  <c r="O30" i="1"/>
  <c r="P30" i="1" s="1"/>
  <c r="O32" i="1"/>
  <c r="P32" i="1" s="1"/>
  <c r="O15" i="1"/>
  <c r="P15" i="1" s="1"/>
  <c r="O26" i="1"/>
  <c r="P26" i="1" s="1"/>
  <c r="O33" i="1"/>
  <c r="P33" i="1" s="1"/>
  <c r="O11" i="1"/>
  <c r="P11" i="1" s="1"/>
  <c r="O34" i="1"/>
  <c r="P34" i="1" s="1"/>
  <c r="L40" i="1"/>
  <c r="M40" i="1" s="1"/>
  <c r="O40" i="1"/>
  <c r="P40" i="1" s="1"/>
  <c r="L38" i="1"/>
  <c r="M38" i="1" s="1"/>
  <c r="O38" i="1"/>
  <c r="P38" i="1" s="1"/>
  <c r="L37" i="1"/>
  <c r="M37" i="1" s="1"/>
  <c r="O37" i="1"/>
  <c r="P37" i="1" s="1"/>
  <c r="L42" i="1"/>
  <c r="M42" i="1" s="1"/>
  <c r="O42" i="1"/>
  <c r="P42" i="1" s="1"/>
  <c r="L41" i="1"/>
  <c r="M41" i="1" s="1"/>
  <c r="O41" i="1"/>
  <c r="P41" i="1" s="1"/>
  <c r="L39" i="1"/>
  <c r="M39" i="1" s="1"/>
  <c r="O39" i="1"/>
  <c r="P39" i="1" s="1"/>
  <c r="L43" i="1"/>
  <c r="M43" i="1" s="1"/>
  <c r="O43" i="1"/>
  <c r="P43" i="1" s="1"/>
  <c r="L35" i="1"/>
  <c r="M35" i="1" s="1"/>
  <c r="R42" i="1" s="1"/>
  <c r="S42" i="1" s="1"/>
  <c r="T42" i="1" s="1"/>
  <c r="O35" i="1"/>
  <c r="P35" i="1" s="1"/>
  <c r="R43" i="1" s="1"/>
  <c r="S43" i="1" s="1"/>
  <c r="T43" i="1" s="1"/>
  <c r="L36" i="1"/>
  <c r="M36" i="1" s="1"/>
  <c r="O36" i="1"/>
  <c r="P36" i="1" s="1"/>
  <c r="L25" i="1"/>
  <c r="M25" i="1" s="1"/>
  <c r="O25" i="1"/>
  <c r="P25" i="1" s="1"/>
  <c r="L21" i="1"/>
  <c r="M21" i="1" s="1"/>
  <c r="O21" i="1"/>
  <c r="P21" i="1" s="1"/>
  <c r="L19" i="1"/>
  <c r="M19" i="1" s="1"/>
  <c r="O19" i="1"/>
  <c r="P19" i="1" s="1"/>
  <c r="L23" i="1"/>
  <c r="M23" i="1" s="1"/>
  <c r="O23" i="1"/>
  <c r="P23" i="1" s="1"/>
  <c r="L20" i="1"/>
  <c r="M20" i="1" s="1"/>
  <c r="O20" i="1"/>
  <c r="P20" i="1" s="1"/>
  <c r="L18" i="1"/>
  <c r="M18" i="1" s="1"/>
  <c r="O18" i="1"/>
  <c r="P18" i="1" s="1"/>
  <c r="L24" i="1"/>
  <c r="M24" i="1" s="1"/>
  <c r="O24" i="1"/>
  <c r="P24" i="1" s="1"/>
  <c r="L22" i="1"/>
  <c r="M22" i="1" s="1"/>
  <c r="O22" i="1"/>
  <c r="P22" i="1" s="1"/>
  <c r="L17" i="1"/>
  <c r="M17" i="1" s="1"/>
  <c r="R24" i="1" s="1"/>
  <c r="S24" i="1" s="1"/>
  <c r="T24" i="1" s="1"/>
  <c r="O17" i="1"/>
  <c r="P17" i="1" s="1"/>
  <c r="R25" i="1" s="1"/>
  <c r="S25" i="1" s="1"/>
  <c r="T25" i="1" s="1"/>
  <c r="R34" i="1" l="1"/>
  <c r="S34" i="1" s="1"/>
  <c r="T34" i="1" s="1"/>
  <c r="R16" i="1"/>
  <c r="S16" i="1" s="1"/>
  <c r="T16" i="1" s="1"/>
</calcChain>
</file>

<file path=xl/sharedStrings.xml><?xml version="1.0" encoding="utf-8"?>
<sst xmlns="http://schemas.openxmlformats.org/spreadsheetml/2006/main" count="49" uniqueCount="28">
  <si>
    <t>Soybean Sampling on Sep 26, 2019</t>
  </si>
  <si>
    <t>bag wt</t>
  </si>
  <si>
    <t>#weighed a few paper bags for average bag weight to substract from total sample weights</t>
  </si>
  <si>
    <t xml:space="preserve">sample area= 0.5m2 per subplot </t>
  </si>
  <si>
    <t xml:space="preserve">avg bag = </t>
  </si>
  <si>
    <t>g</t>
  </si>
  <si>
    <t>Kean, Filip</t>
  </si>
  <si>
    <t>All wts in grams</t>
  </si>
  <si>
    <t>%</t>
  </si>
  <si>
    <t>Plot</t>
  </si>
  <si>
    <t>Subplot</t>
  </si>
  <si>
    <t>Wet wt</t>
  </si>
  <si>
    <t>Dry wt</t>
  </si>
  <si>
    <t>Biomass moisture</t>
  </si>
  <si>
    <t>Dry grain</t>
  </si>
  <si>
    <t>net dry grain</t>
  </si>
  <si>
    <t>dry yield</t>
  </si>
  <si>
    <t>15.5% moisture yield</t>
  </si>
  <si>
    <t>Dry res</t>
  </si>
  <si>
    <t>net dry wt</t>
  </si>
  <si>
    <t>#substract dry grain wt from total dry wt</t>
  </si>
  <si>
    <t>avg 15.5% moisture grain yield</t>
  </si>
  <si>
    <t>kg/ha</t>
  </si>
  <si>
    <t>Mg/ha</t>
  </si>
  <si>
    <t>g/m2</t>
  </si>
  <si>
    <t>each sample were collected from 0.5 m2 area</t>
  </si>
  <si>
    <t xml:space="preserve">g/m2   Dry res yield </t>
  </si>
  <si>
    <t>avg dry residue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</si>
</sst>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165" fontId="0" fillId="0" borderId="0" xfId="0" applyNumberFormat="1"/>
    <xf numFmtId="2" fontId="0" fillId="0" borderId="0" xfId="0" applyNumberFormat="1"/>
    <xf numFmtId="164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0" borderId="0" xfId="0" applyBorder="1"/>
    <xf numFmtId="0" fontId="0" fillId="0" borderId="3" xfId="0" applyBorder="1"/>
    <xf numFmtId="164" fontId="0" fillId="0" borderId="0" xfId="0" applyNumberFormat="1" applyBorder="1"/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0" borderId="4" xfId="0" applyBorder="1" applyAlignment="1">
      <alignment wrapText="1"/>
    </xf>
    <xf numFmtId="165" fontId="0" fillId="0" borderId="0" xfId="0" applyNumberFormat="1" applyBorder="1"/>
    <xf numFmtId="0" fontId="0" fillId="0" borderId="4" xfId="0" applyBorder="1"/>
    <xf numFmtId="0" fontId="0" fillId="0" borderId="2" xfId="0" applyBorder="1" applyAlignment="1">
      <alignment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1" xfId="0" applyNumberFormat="1" applyBorder="1"/>
    <xf numFmtId="165" fontId="0" fillId="0" borderId="3" xfId="0" applyNumberFormat="1" applyBorder="1"/>
    <xf numFmtId="165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43"/>
  <sheetViews>
    <sheetView tabSelected="1" topLeftCell="A7" workbookViewId="0">
      <selection activeCell="W22" sqref="W22"/>
    </sheetView>
  </sheetViews>
  <sheetFormatPr defaultRowHeight="15" x14ac:dyDescent="0.25"/>
  <cols>
    <col min="10" max="10" width="12.28515625" customWidth="1"/>
    <col min="14" max="14" width="2" customWidth="1"/>
    <col min="17" max="17" width="27.28515625" customWidth="1"/>
  </cols>
  <sheetData>
    <row r="2" spans="2:20" x14ac:dyDescent="0.25">
      <c r="B2" t="s">
        <v>0</v>
      </c>
      <c r="F2" t="s">
        <v>1</v>
      </c>
      <c r="G2">
        <v>42.5</v>
      </c>
      <c r="H2">
        <v>42.3</v>
      </c>
      <c r="I2">
        <v>42.2</v>
      </c>
      <c r="J2">
        <v>42.2</v>
      </c>
      <c r="K2">
        <v>42.1</v>
      </c>
      <c r="L2">
        <v>42.2</v>
      </c>
      <c r="M2" t="s">
        <v>2</v>
      </c>
    </row>
    <row r="3" spans="2:20" ht="15.75" thickBot="1" x14ac:dyDescent="0.3">
      <c r="B3" s="8" t="s">
        <v>3</v>
      </c>
      <c r="C3" s="8"/>
      <c r="D3" s="8"/>
      <c r="F3" t="s">
        <v>4</v>
      </c>
      <c r="G3">
        <f>AVERAGE(G2:L2)</f>
        <v>42.25</v>
      </c>
      <c r="H3" t="s">
        <v>5</v>
      </c>
    </row>
    <row r="4" spans="2:20" x14ac:dyDescent="0.25">
      <c r="B4" t="s">
        <v>6</v>
      </c>
      <c r="E4" s="22" t="s">
        <v>7</v>
      </c>
      <c r="F4" s="23"/>
    </row>
    <row r="5" spans="2:20" x14ac:dyDescent="0.25">
      <c r="E5" s="26" t="s">
        <v>25</v>
      </c>
      <c r="F5" s="27"/>
      <c r="G5" s="27"/>
      <c r="H5" s="27"/>
      <c r="I5" s="27"/>
      <c r="J5" s="27"/>
      <c r="K5" s="28"/>
    </row>
    <row r="6" spans="2:20" x14ac:dyDescent="0.25">
      <c r="E6" s="17" t="s">
        <v>5</v>
      </c>
      <c r="F6" s="12" t="s">
        <v>5</v>
      </c>
      <c r="G6" s="12" t="s">
        <v>5</v>
      </c>
      <c r="H6" s="12"/>
      <c r="I6" s="13" t="s">
        <v>8</v>
      </c>
      <c r="J6" s="12" t="s">
        <v>5</v>
      </c>
      <c r="K6" s="13"/>
      <c r="L6" t="s">
        <v>24</v>
      </c>
      <c r="M6" t="s">
        <v>24</v>
      </c>
      <c r="O6" t="s">
        <v>20</v>
      </c>
    </row>
    <row r="7" spans="2:20" s="2" customFormat="1" ht="45.75" customHeight="1" x14ac:dyDescent="0.25">
      <c r="C7" s="16" t="s">
        <v>9</v>
      </c>
      <c r="D7" s="16" t="s">
        <v>10</v>
      </c>
      <c r="E7" s="18" t="s">
        <v>11</v>
      </c>
      <c r="F7" s="16" t="s">
        <v>12</v>
      </c>
      <c r="G7" s="16" t="s">
        <v>19</v>
      </c>
      <c r="H7" s="24" t="s">
        <v>13</v>
      </c>
      <c r="I7" s="25"/>
      <c r="J7" s="16" t="s">
        <v>14</v>
      </c>
      <c r="K7" s="21" t="s">
        <v>15</v>
      </c>
      <c r="L7" s="16" t="s">
        <v>16</v>
      </c>
      <c r="M7" s="16" t="s">
        <v>17</v>
      </c>
      <c r="N7" s="16"/>
      <c r="O7" s="16" t="s">
        <v>18</v>
      </c>
      <c r="P7" s="16" t="s">
        <v>26</v>
      </c>
      <c r="Q7" s="16"/>
    </row>
    <row r="8" spans="2:20" x14ac:dyDescent="0.25">
      <c r="C8">
        <v>1</v>
      </c>
      <c r="D8">
        <v>1</v>
      </c>
      <c r="E8" s="17">
        <v>680.4</v>
      </c>
      <c r="F8" s="12">
        <v>486.3</v>
      </c>
      <c r="G8" s="12">
        <f>F8-$G$3</f>
        <v>444.05</v>
      </c>
      <c r="H8" s="14">
        <f t="shared" ref="H8:H43" si="0">((E8-$G$3)-(F8-$G$3))/(E8-$G$3)</f>
        <v>0.30416046384078976</v>
      </c>
      <c r="I8" s="13">
        <f>H8*100</f>
        <v>30.416046384078975</v>
      </c>
      <c r="J8" s="19">
        <v>224.9</v>
      </c>
      <c r="K8" s="13">
        <f>J8-$G$3</f>
        <v>182.65</v>
      </c>
      <c r="L8">
        <f>K8*2</f>
        <v>365.3</v>
      </c>
      <c r="M8" s="4">
        <f>L8*1.155</f>
        <v>421.92150000000004</v>
      </c>
      <c r="O8" s="3">
        <f t="shared" ref="O8:O43" si="1">G8-K8</f>
        <v>261.39999999999998</v>
      </c>
      <c r="P8" s="29">
        <f>O8*2</f>
        <v>522.79999999999995</v>
      </c>
    </row>
    <row r="9" spans="2:20" x14ac:dyDescent="0.25">
      <c r="C9">
        <v>1</v>
      </c>
      <c r="D9">
        <v>2</v>
      </c>
      <c r="E9" s="17">
        <v>719.8</v>
      </c>
      <c r="F9" s="12">
        <v>514.5</v>
      </c>
      <c r="G9" s="12">
        <f t="shared" ref="G9:G43" si="2">F9-$G$3</f>
        <v>472.25</v>
      </c>
      <c r="H9" s="14">
        <f t="shared" si="0"/>
        <v>0.30300346837871739</v>
      </c>
      <c r="I9" s="13">
        <f t="shared" ref="I9:I43" si="3">H9*100</f>
        <v>30.300346837871739</v>
      </c>
      <c r="J9" s="19">
        <v>242.1</v>
      </c>
      <c r="K9" s="13">
        <f t="shared" ref="K9:K43" si="4">J9-$G$3</f>
        <v>199.85</v>
      </c>
      <c r="L9">
        <f t="shared" ref="L9:L43" si="5">K9*2</f>
        <v>399.7</v>
      </c>
      <c r="M9" s="4">
        <f t="shared" ref="M9:M43" si="6">L9*1.155</f>
        <v>461.65350000000001</v>
      </c>
      <c r="O9" s="3">
        <f t="shared" si="1"/>
        <v>272.39999999999998</v>
      </c>
      <c r="P9" s="30">
        <f t="shared" ref="P9:P43" si="7">O9*2</f>
        <v>544.79999999999995</v>
      </c>
    </row>
    <row r="10" spans="2:20" x14ac:dyDescent="0.25">
      <c r="C10">
        <v>1</v>
      </c>
      <c r="D10">
        <v>3</v>
      </c>
      <c r="E10" s="17">
        <v>871.8</v>
      </c>
      <c r="F10" s="12">
        <v>578.5</v>
      </c>
      <c r="G10" s="12">
        <f t="shared" si="2"/>
        <v>536.25</v>
      </c>
      <c r="H10" s="14">
        <f t="shared" si="0"/>
        <v>0.35356518594418657</v>
      </c>
      <c r="I10" s="13">
        <f t="shared" si="3"/>
        <v>35.35651859441866</v>
      </c>
      <c r="J10" s="19">
        <v>264.5</v>
      </c>
      <c r="K10" s="13">
        <f t="shared" si="4"/>
        <v>222.25</v>
      </c>
      <c r="L10">
        <f t="shared" si="5"/>
        <v>444.5</v>
      </c>
      <c r="M10" s="4">
        <f t="shared" si="6"/>
        <v>513.39750000000004</v>
      </c>
      <c r="O10" s="3">
        <f t="shared" si="1"/>
        <v>314</v>
      </c>
      <c r="P10" s="30">
        <f t="shared" si="7"/>
        <v>628</v>
      </c>
    </row>
    <row r="11" spans="2:20" x14ac:dyDescent="0.25">
      <c r="C11">
        <v>1</v>
      </c>
      <c r="D11">
        <v>4</v>
      </c>
      <c r="E11" s="17">
        <v>660.9</v>
      </c>
      <c r="F11" s="12">
        <v>478.9</v>
      </c>
      <c r="G11" s="12">
        <f t="shared" si="2"/>
        <v>436.65</v>
      </c>
      <c r="H11" s="14">
        <f t="shared" si="0"/>
        <v>0.29418895983189203</v>
      </c>
      <c r="I11" s="13">
        <f t="shared" si="3"/>
        <v>29.418895983189202</v>
      </c>
      <c r="J11" s="19">
        <v>228.3</v>
      </c>
      <c r="K11" s="13">
        <f t="shared" si="4"/>
        <v>186.05</v>
      </c>
      <c r="L11">
        <f t="shared" si="5"/>
        <v>372.1</v>
      </c>
      <c r="M11" s="4">
        <f t="shared" si="6"/>
        <v>429.77550000000002</v>
      </c>
      <c r="O11" s="3">
        <f t="shared" si="1"/>
        <v>250.59999999999997</v>
      </c>
      <c r="P11" s="30">
        <f t="shared" si="7"/>
        <v>501.19999999999993</v>
      </c>
    </row>
    <row r="12" spans="2:20" x14ac:dyDescent="0.25">
      <c r="C12">
        <v>1</v>
      </c>
      <c r="D12">
        <v>5</v>
      </c>
      <c r="E12" s="17">
        <v>729.5</v>
      </c>
      <c r="F12" s="12">
        <v>497.4</v>
      </c>
      <c r="G12" s="12">
        <f t="shared" si="2"/>
        <v>455.15</v>
      </c>
      <c r="H12" s="14">
        <f t="shared" si="0"/>
        <v>0.33772280829392509</v>
      </c>
      <c r="I12" s="13">
        <f t="shared" si="3"/>
        <v>33.772280829392507</v>
      </c>
      <c r="J12" s="19">
        <v>229.2</v>
      </c>
      <c r="K12" s="13">
        <f t="shared" si="4"/>
        <v>186.95</v>
      </c>
      <c r="L12">
        <f t="shared" si="5"/>
        <v>373.9</v>
      </c>
      <c r="M12" s="4">
        <f t="shared" si="6"/>
        <v>431.85449999999997</v>
      </c>
      <c r="O12" s="3">
        <f t="shared" si="1"/>
        <v>268.2</v>
      </c>
      <c r="P12" s="30">
        <f t="shared" si="7"/>
        <v>536.4</v>
      </c>
    </row>
    <row r="13" spans="2:20" x14ac:dyDescent="0.25">
      <c r="C13">
        <v>1</v>
      </c>
      <c r="D13">
        <v>6</v>
      </c>
      <c r="E13" s="17">
        <v>710.3</v>
      </c>
      <c r="F13" s="12">
        <v>496.6</v>
      </c>
      <c r="G13" s="12">
        <f t="shared" si="2"/>
        <v>454.35</v>
      </c>
      <c r="H13" s="14">
        <f t="shared" si="0"/>
        <v>0.31988623606017508</v>
      </c>
      <c r="I13" s="13">
        <f t="shared" si="3"/>
        <v>31.988623606017509</v>
      </c>
      <c r="J13" s="19">
        <v>228.7</v>
      </c>
      <c r="K13" s="13">
        <f t="shared" si="4"/>
        <v>186.45</v>
      </c>
      <c r="L13">
        <f t="shared" si="5"/>
        <v>372.9</v>
      </c>
      <c r="M13" s="4">
        <f t="shared" si="6"/>
        <v>430.6995</v>
      </c>
      <c r="O13" s="3">
        <f t="shared" si="1"/>
        <v>267.90000000000003</v>
      </c>
      <c r="P13" s="30">
        <f t="shared" si="7"/>
        <v>535.80000000000007</v>
      </c>
    </row>
    <row r="14" spans="2:20" x14ac:dyDescent="0.25">
      <c r="C14">
        <v>1</v>
      </c>
      <c r="D14">
        <v>7</v>
      </c>
      <c r="E14" s="17">
        <v>651.70000000000005</v>
      </c>
      <c r="F14" s="12">
        <v>477.8</v>
      </c>
      <c r="G14" s="12">
        <f t="shared" si="2"/>
        <v>435.55</v>
      </c>
      <c r="H14" s="14">
        <f t="shared" si="0"/>
        <v>0.28533924029862995</v>
      </c>
      <c r="I14" s="13">
        <f t="shared" si="3"/>
        <v>28.533924029862995</v>
      </c>
      <c r="J14" s="19">
        <v>227.7</v>
      </c>
      <c r="K14" s="13">
        <f t="shared" si="4"/>
        <v>185.45</v>
      </c>
      <c r="L14">
        <f t="shared" si="5"/>
        <v>370.9</v>
      </c>
      <c r="M14" s="4">
        <f t="shared" si="6"/>
        <v>428.3895</v>
      </c>
      <c r="O14" s="3">
        <f t="shared" si="1"/>
        <v>250.10000000000002</v>
      </c>
      <c r="P14" s="30">
        <f t="shared" si="7"/>
        <v>500.20000000000005</v>
      </c>
      <c r="R14" s="9" t="s">
        <v>24</v>
      </c>
      <c r="S14" s="9" t="s">
        <v>22</v>
      </c>
      <c r="T14" s="11" t="s">
        <v>23</v>
      </c>
    </row>
    <row r="15" spans="2:20" x14ac:dyDescent="0.25">
      <c r="C15">
        <v>1</v>
      </c>
      <c r="D15">
        <v>8</v>
      </c>
      <c r="E15" s="17">
        <v>681.7</v>
      </c>
      <c r="F15" s="12">
        <v>485.4</v>
      </c>
      <c r="G15" s="12">
        <f t="shared" si="2"/>
        <v>443.15</v>
      </c>
      <c r="H15" s="14">
        <f t="shared" si="0"/>
        <v>0.30698256314019867</v>
      </c>
      <c r="I15" s="13">
        <f t="shared" si="3"/>
        <v>30.698256314019869</v>
      </c>
      <c r="J15" s="19">
        <v>227.9</v>
      </c>
      <c r="K15" s="13">
        <f t="shared" si="4"/>
        <v>185.65</v>
      </c>
      <c r="L15">
        <f t="shared" si="5"/>
        <v>371.3</v>
      </c>
      <c r="M15" s="4">
        <f t="shared" si="6"/>
        <v>428.85150000000004</v>
      </c>
      <c r="O15" s="3">
        <f t="shared" si="1"/>
        <v>257.5</v>
      </c>
      <c r="P15" s="30">
        <f t="shared" si="7"/>
        <v>515</v>
      </c>
      <c r="Q15" s="9" t="s">
        <v>21</v>
      </c>
      <c r="R15" s="9">
        <f>AVERAGE(M8:M16)</f>
        <v>454.98016666666666</v>
      </c>
      <c r="S15" s="9">
        <f>R15*10</f>
        <v>4549.8016666666663</v>
      </c>
      <c r="T15" s="11">
        <f>S15*0.001</f>
        <v>4.5498016666666663</v>
      </c>
    </row>
    <row r="16" spans="2:20" x14ac:dyDescent="0.25">
      <c r="C16" s="1">
        <v>1</v>
      </c>
      <c r="D16" s="1">
        <v>9</v>
      </c>
      <c r="E16" s="20">
        <v>878.1</v>
      </c>
      <c r="F16" s="1">
        <v>603.20000000000005</v>
      </c>
      <c r="G16" s="1">
        <f t="shared" si="2"/>
        <v>560.95000000000005</v>
      </c>
      <c r="H16" s="5">
        <f t="shared" si="0"/>
        <v>0.32888676197882394</v>
      </c>
      <c r="I16" s="15">
        <f t="shared" si="3"/>
        <v>32.888676197882397</v>
      </c>
      <c r="J16" s="6">
        <v>279.60000000000002</v>
      </c>
      <c r="K16" s="15">
        <f t="shared" si="4"/>
        <v>237.35000000000002</v>
      </c>
      <c r="L16" s="1">
        <f t="shared" si="5"/>
        <v>474.70000000000005</v>
      </c>
      <c r="M16" s="7">
        <f t="shared" si="6"/>
        <v>548.27850000000012</v>
      </c>
      <c r="N16" s="1"/>
      <c r="O16" s="6">
        <f t="shared" si="1"/>
        <v>323.60000000000002</v>
      </c>
      <c r="P16" s="31">
        <f t="shared" si="7"/>
        <v>647.20000000000005</v>
      </c>
      <c r="Q16" s="10" t="s">
        <v>27</v>
      </c>
      <c r="R16" s="9">
        <f>AVERAGE(P8:P16)</f>
        <v>547.93333333333328</v>
      </c>
      <c r="S16" s="9">
        <f>R16*10</f>
        <v>5479.333333333333</v>
      </c>
      <c r="T16" s="11">
        <f>S16*0.001</f>
        <v>5.4793333333333329</v>
      </c>
    </row>
    <row r="17" spans="3:20" x14ac:dyDescent="0.25">
      <c r="C17">
        <v>2</v>
      </c>
      <c r="D17">
        <v>1</v>
      </c>
      <c r="E17" s="17">
        <v>1036.8</v>
      </c>
      <c r="F17" s="12">
        <v>677.2</v>
      </c>
      <c r="G17" s="12">
        <f t="shared" si="2"/>
        <v>634.95000000000005</v>
      </c>
      <c r="H17" s="14">
        <f t="shared" si="0"/>
        <v>0.36157055954954492</v>
      </c>
      <c r="I17" s="13">
        <f t="shared" si="3"/>
        <v>36.157055954954494</v>
      </c>
      <c r="J17" s="19">
        <v>288.8</v>
      </c>
      <c r="K17" s="13">
        <f t="shared" si="4"/>
        <v>246.55</v>
      </c>
      <c r="L17">
        <f t="shared" si="5"/>
        <v>493.1</v>
      </c>
      <c r="M17" s="4">
        <f t="shared" si="6"/>
        <v>569.53050000000007</v>
      </c>
      <c r="O17" s="3">
        <f t="shared" si="1"/>
        <v>388.40000000000003</v>
      </c>
      <c r="P17" s="30">
        <f t="shared" si="7"/>
        <v>776.80000000000007</v>
      </c>
    </row>
    <row r="18" spans="3:20" x14ac:dyDescent="0.25">
      <c r="C18">
        <v>2</v>
      </c>
      <c r="D18">
        <v>2</v>
      </c>
      <c r="E18" s="17">
        <v>895.6</v>
      </c>
      <c r="F18" s="12">
        <v>588.1</v>
      </c>
      <c r="G18" s="12">
        <f t="shared" si="2"/>
        <v>545.85</v>
      </c>
      <c r="H18" s="14">
        <f t="shared" si="0"/>
        <v>0.36034452452100546</v>
      </c>
      <c r="I18" s="13">
        <f t="shared" si="3"/>
        <v>36.034452452100545</v>
      </c>
      <c r="J18" s="19">
        <v>256.5</v>
      </c>
      <c r="K18" s="13">
        <f t="shared" si="4"/>
        <v>214.25</v>
      </c>
      <c r="L18">
        <f t="shared" si="5"/>
        <v>428.5</v>
      </c>
      <c r="M18" s="4">
        <f t="shared" si="6"/>
        <v>494.91750000000002</v>
      </c>
      <c r="O18" s="3">
        <f t="shared" si="1"/>
        <v>331.6</v>
      </c>
      <c r="P18" s="30">
        <f t="shared" si="7"/>
        <v>663.2</v>
      </c>
    </row>
    <row r="19" spans="3:20" x14ac:dyDescent="0.25">
      <c r="C19">
        <v>2</v>
      </c>
      <c r="D19">
        <v>3</v>
      </c>
      <c r="E19" s="17">
        <v>849.2</v>
      </c>
      <c r="F19" s="12">
        <v>549.70000000000005</v>
      </c>
      <c r="G19" s="12">
        <f t="shared" si="2"/>
        <v>507.45000000000005</v>
      </c>
      <c r="H19" s="14">
        <f t="shared" si="0"/>
        <v>0.37115062891133277</v>
      </c>
      <c r="I19" s="13">
        <f t="shared" si="3"/>
        <v>37.115062891133277</v>
      </c>
      <c r="J19" s="19">
        <v>258.8</v>
      </c>
      <c r="K19" s="13">
        <f t="shared" si="4"/>
        <v>216.55</v>
      </c>
      <c r="L19">
        <f t="shared" si="5"/>
        <v>433.1</v>
      </c>
      <c r="M19" s="4">
        <f t="shared" si="6"/>
        <v>500.23050000000006</v>
      </c>
      <c r="O19" s="3">
        <f t="shared" si="1"/>
        <v>290.90000000000003</v>
      </c>
      <c r="P19" s="30">
        <f t="shared" si="7"/>
        <v>581.80000000000007</v>
      </c>
    </row>
    <row r="20" spans="3:20" x14ac:dyDescent="0.25">
      <c r="C20">
        <v>2</v>
      </c>
      <c r="D20">
        <v>4</v>
      </c>
      <c r="E20" s="17">
        <v>826.9</v>
      </c>
      <c r="F20" s="12">
        <v>549.70000000000005</v>
      </c>
      <c r="G20" s="12">
        <f t="shared" si="2"/>
        <v>507.45000000000005</v>
      </c>
      <c r="H20" s="14">
        <f t="shared" si="0"/>
        <v>0.35327853182947805</v>
      </c>
      <c r="I20" s="13">
        <f t="shared" si="3"/>
        <v>35.327853182947806</v>
      </c>
      <c r="J20" s="19">
        <v>231.1</v>
      </c>
      <c r="K20" s="13">
        <f t="shared" si="4"/>
        <v>188.85</v>
      </c>
      <c r="L20">
        <f t="shared" si="5"/>
        <v>377.7</v>
      </c>
      <c r="M20" s="4">
        <f t="shared" si="6"/>
        <v>436.24349999999998</v>
      </c>
      <c r="O20" s="3">
        <f t="shared" si="1"/>
        <v>318.60000000000002</v>
      </c>
      <c r="P20" s="30">
        <f t="shared" si="7"/>
        <v>637.20000000000005</v>
      </c>
    </row>
    <row r="21" spans="3:20" x14ac:dyDescent="0.25">
      <c r="C21">
        <v>2</v>
      </c>
      <c r="D21">
        <v>5</v>
      </c>
      <c r="E21" s="17">
        <v>705</v>
      </c>
      <c r="F21" s="12">
        <v>469.5</v>
      </c>
      <c r="G21" s="12">
        <f t="shared" si="2"/>
        <v>427.25</v>
      </c>
      <c r="H21" s="14">
        <f t="shared" si="0"/>
        <v>0.35533760844964163</v>
      </c>
      <c r="I21" s="13">
        <f t="shared" si="3"/>
        <v>35.533760844964164</v>
      </c>
      <c r="J21" s="19">
        <v>200.3</v>
      </c>
      <c r="K21" s="13">
        <f t="shared" si="4"/>
        <v>158.05000000000001</v>
      </c>
      <c r="L21">
        <f t="shared" si="5"/>
        <v>316.10000000000002</v>
      </c>
      <c r="M21" s="4">
        <f t="shared" si="6"/>
        <v>365.09550000000002</v>
      </c>
      <c r="O21" s="3">
        <f t="shared" si="1"/>
        <v>269.2</v>
      </c>
      <c r="P21" s="30">
        <f t="shared" si="7"/>
        <v>538.4</v>
      </c>
    </row>
    <row r="22" spans="3:20" x14ac:dyDescent="0.25">
      <c r="C22">
        <v>2</v>
      </c>
      <c r="D22">
        <v>6</v>
      </c>
      <c r="E22" s="17">
        <v>665.5</v>
      </c>
      <c r="F22" s="12">
        <v>440.5</v>
      </c>
      <c r="G22" s="12">
        <f t="shared" si="2"/>
        <v>398.25</v>
      </c>
      <c r="H22" s="14">
        <f t="shared" si="0"/>
        <v>0.36101083032490977</v>
      </c>
      <c r="I22" s="13">
        <f t="shared" si="3"/>
        <v>36.101083032490976</v>
      </c>
      <c r="J22" s="19">
        <v>185.8</v>
      </c>
      <c r="K22" s="13">
        <f t="shared" si="4"/>
        <v>143.55000000000001</v>
      </c>
      <c r="L22">
        <f t="shared" si="5"/>
        <v>287.10000000000002</v>
      </c>
      <c r="M22" s="4">
        <f t="shared" si="6"/>
        <v>331.60050000000001</v>
      </c>
      <c r="O22" s="3">
        <f t="shared" si="1"/>
        <v>254.7</v>
      </c>
      <c r="P22" s="30">
        <f t="shared" si="7"/>
        <v>509.4</v>
      </c>
    </row>
    <row r="23" spans="3:20" x14ac:dyDescent="0.25">
      <c r="C23">
        <v>2</v>
      </c>
      <c r="D23">
        <v>7</v>
      </c>
      <c r="E23" s="17">
        <v>789.2</v>
      </c>
      <c r="F23" s="12">
        <v>508.3</v>
      </c>
      <c r="G23" s="12">
        <f t="shared" si="2"/>
        <v>466.05</v>
      </c>
      <c r="H23" s="14">
        <f t="shared" si="0"/>
        <v>0.37606265479617113</v>
      </c>
      <c r="I23" s="13">
        <f t="shared" si="3"/>
        <v>37.606265479617115</v>
      </c>
      <c r="J23" s="19">
        <v>185.5</v>
      </c>
      <c r="K23" s="13">
        <f t="shared" si="4"/>
        <v>143.25</v>
      </c>
      <c r="L23">
        <f t="shared" si="5"/>
        <v>286.5</v>
      </c>
      <c r="M23" s="4">
        <f t="shared" si="6"/>
        <v>330.90750000000003</v>
      </c>
      <c r="O23" s="3">
        <f t="shared" si="1"/>
        <v>322.8</v>
      </c>
      <c r="P23" s="30">
        <f t="shared" si="7"/>
        <v>645.6</v>
      </c>
      <c r="R23" s="9" t="s">
        <v>24</v>
      </c>
      <c r="S23" s="9" t="s">
        <v>22</v>
      </c>
      <c r="T23" s="11" t="s">
        <v>23</v>
      </c>
    </row>
    <row r="24" spans="3:20" x14ac:dyDescent="0.25">
      <c r="C24">
        <v>2</v>
      </c>
      <c r="D24">
        <v>8</v>
      </c>
      <c r="E24" s="17">
        <v>883.3</v>
      </c>
      <c r="F24" s="12">
        <v>594.20000000000005</v>
      </c>
      <c r="G24" s="12">
        <f t="shared" si="2"/>
        <v>551.95000000000005</v>
      </c>
      <c r="H24" s="14">
        <f t="shared" si="0"/>
        <v>0.34373699542238861</v>
      </c>
      <c r="I24" s="13">
        <f t="shared" si="3"/>
        <v>34.37369954223886</v>
      </c>
      <c r="J24" s="19">
        <v>266</v>
      </c>
      <c r="K24" s="13">
        <f t="shared" si="4"/>
        <v>223.75</v>
      </c>
      <c r="L24">
        <f t="shared" si="5"/>
        <v>447.5</v>
      </c>
      <c r="M24" s="4">
        <f t="shared" si="6"/>
        <v>516.86250000000007</v>
      </c>
      <c r="O24" s="3">
        <f t="shared" si="1"/>
        <v>328.20000000000005</v>
      </c>
      <c r="P24" s="30">
        <f t="shared" si="7"/>
        <v>656.40000000000009</v>
      </c>
      <c r="Q24" s="9" t="s">
        <v>21</v>
      </c>
      <c r="R24" s="9">
        <f>AVERAGE(M17:M25)</f>
        <v>444.9188333333334</v>
      </c>
      <c r="S24" s="9">
        <f>R24*10</f>
        <v>4449.1883333333335</v>
      </c>
      <c r="T24" s="11">
        <f>S24*0.001</f>
        <v>4.4491883333333337</v>
      </c>
    </row>
    <row r="25" spans="3:20" x14ac:dyDescent="0.25">
      <c r="C25" s="1">
        <v>2</v>
      </c>
      <c r="D25" s="1">
        <v>9</v>
      </c>
      <c r="E25" s="20">
        <v>874.1</v>
      </c>
      <c r="F25" s="1">
        <v>565.79999999999995</v>
      </c>
      <c r="G25" s="1">
        <f t="shared" si="2"/>
        <v>523.54999999999995</v>
      </c>
      <c r="H25" s="5">
        <f t="shared" si="0"/>
        <v>0.3706197030714673</v>
      </c>
      <c r="I25" s="15">
        <f t="shared" si="3"/>
        <v>37.06197030714673</v>
      </c>
      <c r="J25" s="6">
        <v>240.9</v>
      </c>
      <c r="K25" s="15">
        <f t="shared" si="4"/>
        <v>198.65</v>
      </c>
      <c r="L25" s="1">
        <f t="shared" si="5"/>
        <v>397.3</v>
      </c>
      <c r="M25" s="7">
        <f t="shared" si="6"/>
        <v>458.88150000000002</v>
      </c>
      <c r="N25" s="1"/>
      <c r="O25" s="6">
        <f t="shared" si="1"/>
        <v>324.89999999999998</v>
      </c>
      <c r="P25" s="31">
        <f t="shared" si="7"/>
        <v>649.79999999999995</v>
      </c>
      <c r="Q25" s="10" t="s">
        <v>27</v>
      </c>
      <c r="R25" s="9">
        <f>AVERAGE(P17:P25)</f>
        <v>628.73333333333346</v>
      </c>
      <c r="S25" s="9">
        <f>R25*10</f>
        <v>6287.3333333333348</v>
      </c>
      <c r="T25" s="11">
        <f>S25*0.001</f>
        <v>6.2873333333333346</v>
      </c>
    </row>
    <row r="26" spans="3:20" x14ac:dyDescent="0.25">
      <c r="C26">
        <v>3</v>
      </c>
      <c r="D26">
        <v>1</v>
      </c>
      <c r="E26" s="17">
        <v>621.20000000000005</v>
      </c>
      <c r="F26" s="12">
        <v>439.5</v>
      </c>
      <c r="G26" s="12">
        <f t="shared" si="2"/>
        <v>397.25</v>
      </c>
      <c r="H26" s="14">
        <f t="shared" si="0"/>
        <v>0.31384402798169103</v>
      </c>
      <c r="I26" s="13">
        <f t="shared" si="3"/>
        <v>31.384402798169102</v>
      </c>
      <c r="J26" s="19">
        <v>207.4</v>
      </c>
      <c r="K26" s="13">
        <f t="shared" si="4"/>
        <v>165.15</v>
      </c>
      <c r="L26">
        <f t="shared" si="5"/>
        <v>330.3</v>
      </c>
      <c r="M26" s="4">
        <f t="shared" si="6"/>
        <v>381.49650000000003</v>
      </c>
      <c r="O26" s="3">
        <f t="shared" si="1"/>
        <v>232.1</v>
      </c>
      <c r="P26" s="30">
        <f t="shared" si="7"/>
        <v>464.2</v>
      </c>
    </row>
    <row r="27" spans="3:20" x14ac:dyDescent="0.25">
      <c r="C27">
        <v>3</v>
      </c>
      <c r="D27">
        <v>2</v>
      </c>
      <c r="E27" s="17">
        <v>790.4</v>
      </c>
      <c r="F27" s="12">
        <v>547.20000000000005</v>
      </c>
      <c r="G27" s="12">
        <f t="shared" si="2"/>
        <v>504.95000000000005</v>
      </c>
      <c r="H27" s="14">
        <f t="shared" si="0"/>
        <v>0.32506850230568729</v>
      </c>
      <c r="I27" s="13">
        <f t="shared" si="3"/>
        <v>32.50685023056873</v>
      </c>
      <c r="J27" s="19">
        <v>261.10000000000002</v>
      </c>
      <c r="K27" s="13">
        <f t="shared" si="4"/>
        <v>218.85000000000002</v>
      </c>
      <c r="L27">
        <f t="shared" si="5"/>
        <v>437.70000000000005</v>
      </c>
      <c r="M27" s="4">
        <f t="shared" si="6"/>
        <v>505.54350000000005</v>
      </c>
      <c r="O27" s="3">
        <f t="shared" si="1"/>
        <v>286.10000000000002</v>
      </c>
      <c r="P27" s="30">
        <f t="shared" si="7"/>
        <v>572.20000000000005</v>
      </c>
    </row>
    <row r="28" spans="3:20" x14ac:dyDescent="0.25">
      <c r="C28">
        <v>3</v>
      </c>
      <c r="D28">
        <v>3</v>
      </c>
      <c r="E28" s="17">
        <v>728.8</v>
      </c>
      <c r="F28" s="12">
        <v>492.3</v>
      </c>
      <c r="G28" s="12">
        <f t="shared" si="2"/>
        <v>450.05</v>
      </c>
      <c r="H28" s="14">
        <f t="shared" si="0"/>
        <v>0.34447600320442789</v>
      </c>
      <c r="I28" s="13">
        <f t="shared" si="3"/>
        <v>34.447600320442788</v>
      </c>
      <c r="J28" s="19">
        <v>194.5</v>
      </c>
      <c r="K28" s="13">
        <f t="shared" si="4"/>
        <v>152.25</v>
      </c>
      <c r="L28">
        <f t="shared" si="5"/>
        <v>304.5</v>
      </c>
      <c r="M28" s="4">
        <f t="shared" si="6"/>
        <v>351.69749999999999</v>
      </c>
      <c r="O28" s="3">
        <f t="shared" si="1"/>
        <v>297.8</v>
      </c>
      <c r="P28" s="30">
        <f t="shared" si="7"/>
        <v>595.6</v>
      </c>
    </row>
    <row r="29" spans="3:20" x14ac:dyDescent="0.25">
      <c r="C29">
        <v>3</v>
      </c>
      <c r="D29">
        <v>4</v>
      </c>
      <c r="E29" s="17">
        <v>654.5</v>
      </c>
      <c r="F29" s="12">
        <v>475.8</v>
      </c>
      <c r="G29" s="12">
        <f t="shared" si="2"/>
        <v>433.55</v>
      </c>
      <c r="H29" s="14">
        <f t="shared" si="0"/>
        <v>0.29187423438138016</v>
      </c>
      <c r="I29" s="13">
        <f t="shared" si="3"/>
        <v>29.187423438138016</v>
      </c>
      <c r="J29" s="19">
        <v>223.7</v>
      </c>
      <c r="K29" s="13">
        <f t="shared" si="4"/>
        <v>181.45</v>
      </c>
      <c r="L29">
        <f t="shared" si="5"/>
        <v>362.9</v>
      </c>
      <c r="M29" s="4">
        <f t="shared" si="6"/>
        <v>419.14949999999999</v>
      </c>
      <c r="O29" s="3">
        <f t="shared" si="1"/>
        <v>252.10000000000002</v>
      </c>
      <c r="P29" s="30">
        <f t="shared" si="7"/>
        <v>504.20000000000005</v>
      </c>
    </row>
    <row r="30" spans="3:20" x14ac:dyDescent="0.25">
      <c r="C30">
        <v>3</v>
      </c>
      <c r="D30">
        <v>5</v>
      </c>
      <c r="E30" s="17">
        <v>651.20000000000005</v>
      </c>
      <c r="F30" s="12">
        <v>448.1</v>
      </c>
      <c r="G30" s="12">
        <f t="shared" si="2"/>
        <v>405.85</v>
      </c>
      <c r="H30" s="14">
        <f t="shared" si="0"/>
        <v>0.33352491994416622</v>
      </c>
      <c r="I30" s="13">
        <f t="shared" si="3"/>
        <v>33.352491994416624</v>
      </c>
      <c r="J30" s="19">
        <v>223.5</v>
      </c>
      <c r="K30" s="13">
        <f t="shared" si="4"/>
        <v>181.25</v>
      </c>
      <c r="L30">
        <f t="shared" si="5"/>
        <v>362.5</v>
      </c>
      <c r="M30" s="4">
        <f t="shared" si="6"/>
        <v>418.6875</v>
      </c>
      <c r="O30" s="3">
        <f t="shared" si="1"/>
        <v>224.60000000000002</v>
      </c>
      <c r="P30" s="30">
        <f t="shared" si="7"/>
        <v>449.20000000000005</v>
      </c>
    </row>
    <row r="31" spans="3:20" x14ac:dyDescent="0.25">
      <c r="C31">
        <v>3</v>
      </c>
      <c r="D31">
        <v>6</v>
      </c>
      <c r="E31" s="17">
        <v>591.79999999999995</v>
      </c>
      <c r="F31" s="12">
        <v>444.3</v>
      </c>
      <c r="G31" s="12">
        <f t="shared" si="2"/>
        <v>402.05</v>
      </c>
      <c r="H31" s="14">
        <f t="shared" si="0"/>
        <v>0.2684014193430988</v>
      </c>
      <c r="I31" s="13">
        <f t="shared" si="3"/>
        <v>26.84014193430988</v>
      </c>
      <c r="J31" s="19">
        <v>229.7</v>
      </c>
      <c r="K31" s="13">
        <f t="shared" si="4"/>
        <v>187.45</v>
      </c>
      <c r="L31">
        <f t="shared" si="5"/>
        <v>374.9</v>
      </c>
      <c r="M31" s="4">
        <f t="shared" si="6"/>
        <v>433.0095</v>
      </c>
      <c r="O31" s="3">
        <f t="shared" si="1"/>
        <v>214.60000000000002</v>
      </c>
      <c r="P31" s="30">
        <f t="shared" si="7"/>
        <v>429.20000000000005</v>
      </c>
    </row>
    <row r="32" spans="3:20" x14ac:dyDescent="0.25">
      <c r="C32">
        <v>3</v>
      </c>
      <c r="D32">
        <v>7</v>
      </c>
      <c r="E32" s="17">
        <v>615.79999999999995</v>
      </c>
      <c r="F32" s="12">
        <v>424.3</v>
      </c>
      <c r="G32" s="12">
        <f t="shared" si="2"/>
        <v>382.05</v>
      </c>
      <c r="H32" s="14">
        <f t="shared" si="0"/>
        <v>0.33388545026588784</v>
      </c>
      <c r="I32" s="13">
        <f t="shared" si="3"/>
        <v>33.388545026588787</v>
      </c>
      <c r="J32" s="19">
        <v>206.6</v>
      </c>
      <c r="K32" s="13">
        <f t="shared" si="4"/>
        <v>164.35</v>
      </c>
      <c r="L32">
        <f t="shared" si="5"/>
        <v>328.7</v>
      </c>
      <c r="M32" s="4">
        <f t="shared" si="6"/>
        <v>379.64850000000001</v>
      </c>
      <c r="O32" s="3">
        <f t="shared" si="1"/>
        <v>217.70000000000002</v>
      </c>
      <c r="P32" s="30">
        <f t="shared" si="7"/>
        <v>435.40000000000003</v>
      </c>
      <c r="R32" s="9" t="s">
        <v>24</v>
      </c>
      <c r="S32" s="9" t="s">
        <v>22</v>
      </c>
      <c r="T32" s="11" t="s">
        <v>23</v>
      </c>
    </row>
    <row r="33" spans="3:20" x14ac:dyDescent="0.25">
      <c r="C33">
        <v>3</v>
      </c>
      <c r="D33">
        <v>8</v>
      </c>
      <c r="E33" s="17">
        <v>685</v>
      </c>
      <c r="F33" s="12">
        <v>503.3</v>
      </c>
      <c r="G33" s="12">
        <f t="shared" si="2"/>
        <v>461.05</v>
      </c>
      <c r="H33" s="14">
        <f t="shared" si="0"/>
        <v>0.28269155970439513</v>
      </c>
      <c r="I33" s="13">
        <f t="shared" si="3"/>
        <v>28.269155970439513</v>
      </c>
      <c r="J33" s="19">
        <v>250.6</v>
      </c>
      <c r="K33" s="13">
        <f t="shared" si="4"/>
        <v>208.35</v>
      </c>
      <c r="L33">
        <f t="shared" si="5"/>
        <v>416.7</v>
      </c>
      <c r="M33" s="4">
        <f t="shared" si="6"/>
        <v>481.2885</v>
      </c>
      <c r="O33" s="3">
        <f t="shared" si="1"/>
        <v>252.70000000000002</v>
      </c>
      <c r="P33" s="30">
        <f t="shared" si="7"/>
        <v>505.40000000000003</v>
      </c>
      <c r="Q33" s="9" t="s">
        <v>21</v>
      </c>
      <c r="R33" s="9">
        <f>AVERAGE(M26:M34)</f>
        <v>420.15050000000002</v>
      </c>
      <c r="S33" s="9">
        <f>R33*10</f>
        <v>4201.5050000000001</v>
      </c>
      <c r="T33" s="11">
        <f>S33*0.001</f>
        <v>4.201505</v>
      </c>
    </row>
    <row r="34" spans="3:20" x14ac:dyDescent="0.25">
      <c r="C34" s="1">
        <v>3</v>
      </c>
      <c r="D34" s="1">
        <v>9</v>
      </c>
      <c r="E34" s="20">
        <v>694.1</v>
      </c>
      <c r="F34" s="1">
        <v>477.1</v>
      </c>
      <c r="G34" s="1">
        <f t="shared" si="2"/>
        <v>434.85</v>
      </c>
      <c r="H34" s="5">
        <f t="shared" si="0"/>
        <v>0.33289867300759374</v>
      </c>
      <c r="I34" s="15">
        <f t="shared" si="3"/>
        <v>33.289867300759376</v>
      </c>
      <c r="J34" s="6">
        <v>220.1</v>
      </c>
      <c r="K34" s="15">
        <f t="shared" si="4"/>
        <v>177.85</v>
      </c>
      <c r="L34" s="1">
        <f t="shared" si="5"/>
        <v>355.7</v>
      </c>
      <c r="M34" s="7">
        <f t="shared" si="6"/>
        <v>410.83350000000002</v>
      </c>
      <c r="N34" s="1"/>
      <c r="O34" s="6">
        <f t="shared" si="1"/>
        <v>257</v>
      </c>
      <c r="P34" s="31">
        <f t="shared" si="7"/>
        <v>514</v>
      </c>
      <c r="Q34" s="10" t="s">
        <v>27</v>
      </c>
      <c r="R34" s="9">
        <f>AVERAGE(P26:P34)</f>
        <v>496.59999999999997</v>
      </c>
      <c r="S34" s="9">
        <f>R34*10</f>
        <v>4966</v>
      </c>
      <c r="T34" s="11">
        <f>S34*0.001</f>
        <v>4.9660000000000002</v>
      </c>
    </row>
    <row r="35" spans="3:20" x14ac:dyDescent="0.25">
      <c r="C35">
        <v>4</v>
      </c>
      <c r="D35">
        <v>1</v>
      </c>
      <c r="E35" s="17">
        <v>690.4</v>
      </c>
      <c r="F35" s="12">
        <v>441.4</v>
      </c>
      <c r="G35" s="12">
        <f t="shared" si="2"/>
        <v>399.15</v>
      </c>
      <c r="H35" s="14">
        <f t="shared" si="0"/>
        <v>0.38417033094191161</v>
      </c>
      <c r="I35" s="13">
        <f t="shared" si="3"/>
        <v>38.417033094191162</v>
      </c>
      <c r="J35" s="19">
        <v>198.2</v>
      </c>
      <c r="K35" s="13">
        <f t="shared" si="4"/>
        <v>155.94999999999999</v>
      </c>
      <c r="L35">
        <f t="shared" si="5"/>
        <v>311.89999999999998</v>
      </c>
      <c r="M35" s="4">
        <f t="shared" si="6"/>
        <v>360.24449999999996</v>
      </c>
      <c r="O35" s="3">
        <f t="shared" si="1"/>
        <v>243.2</v>
      </c>
      <c r="P35" s="30">
        <f t="shared" si="7"/>
        <v>486.4</v>
      </c>
    </row>
    <row r="36" spans="3:20" x14ac:dyDescent="0.25">
      <c r="C36">
        <v>4</v>
      </c>
      <c r="D36">
        <v>2</v>
      </c>
      <c r="E36" s="17">
        <v>765.2</v>
      </c>
      <c r="F36" s="12">
        <v>518.20000000000005</v>
      </c>
      <c r="G36" s="12">
        <f t="shared" si="2"/>
        <v>475.95000000000005</v>
      </c>
      <c r="H36" s="14">
        <f t="shared" si="0"/>
        <v>0.34165571616294349</v>
      </c>
      <c r="I36" s="13">
        <f t="shared" si="3"/>
        <v>34.165571616294351</v>
      </c>
      <c r="J36" s="19">
        <v>218.9</v>
      </c>
      <c r="K36" s="13">
        <f t="shared" si="4"/>
        <v>176.65</v>
      </c>
      <c r="L36">
        <f t="shared" si="5"/>
        <v>353.3</v>
      </c>
      <c r="M36" s="4">
        <f t="shared" si="6"/>
        <v>408.06150000000002</v>
      </c>
      <c r="O36" s="3">
        <f t="shared" si="1"/>
        <v>299.30000000000007</v>
      </c>
      <c r="P36" s="30">
        <f t="shared" si="7"/>
        <v>598.60000000000014</v>
      </c>
    </row>
    <row r="37" spans="3:20" x14ac:dyDescent="0.25">
      <c r="C37">
        <v>4</v>
      </c>
      <c r="D37">
        <v>3</v>
      </c>
      <c r="E37" s="17">
        <v>953.4</v>
      </c>
      <c r="F37" s="12">
        <v>643.9</v>
      </c>
      <c r="G37" s="12">
        <f t="shared" si="2"/>
        <v>601.65</v>
      </c>
      <c r="H37" s="14">
        <f t="shared" si="0"/>
        <v>0.33968062338802613</v>
      </c>
      <c r="I37" s="13">
        <f t="shared" si="3"/>
        <v>33.968062338802611</v>
      </c>
      <c r="J37" s="19">
        <v>289.5</v>
      </c>
      <c r="K37" s="13">
        <f t="shared" si="4"/>
        <v>247.25</v>
      </c>
      <c r="L37">
        <f t="shared" si="5"/>
        <v>494.5</v>
      </c>
      <c r="M37" s="4">
        <f t="shared" si="6"/>
        <v>571.14750000000004</v>
      </c>
      <c r="O37" s="3">
        <f t="shared" si="1"/>
        <v>354.4</v>
      </c>
      <c r="P37" s="30">
        <f t="shared" si="7"/>
        <v>708.8</v>
      </c>
    </row>
    <row r="38" spans="3:20" x14ac:dyDescent="0.25">
      <c r="C38">
        <v>4</v>
      </c>
      <c r="D38">
        <v>4</v>
      </c>
      <c r="E38" s="17">
        <v>773.4</v>
      </c>
      <c r="F38" s="12">
        <v>542.4</v>
      </c>
      <c r="G38" s="12">
        <f t="shared" si="2"/>
        <v>500.15</v>
      </c>
      <c r="H38" s="14">
        <f t="shared" si="0"/>
        <v>0.31594064145524176</v>
      </c>
      <c r="I38" s="13">
        <f t="shared" si="3"/>
        <v>31.594064145524175</v>
      </c>
      <c r="J38" s="19">
        <v>234.9</v>
      </c>
      <c r="K38" s="13">
        <f t="shared" si="4"/>
        <v>192.65</v>
      </c>
      <c r="L38">
        <f t="shared" si="5"/>
        <v>385.3</v>
      </c>
      <c r="M38" s="4">
        <f t="shared" si="6"/>
        <v>445.0215</v>
      </c>
      <c r="O38" s="3">
        <f t="shared" si="1"/>
        <v>307.5</v>
      </c>
      <c r="P38" s="30">
        <f t="shared" si="7"/>
        <v>615</v>
      </c>
    </row>
    <row r="39" spans="3:20" x14ac:dyDescent="0.25">
      <c r="C39">
        <v>4</v>
      </c>
      <c r="D39">
        <v>5</v>
      </c>
      <c r="E39" s="17">
        <v>870.2</v>
      </c>
      <c r="F39" s="12">
        <v>627.70000000000005</v>
      </c>
      <c r="G39" s="12">
        <f t="shared" si="2"/>
        <v>585.45000000000005</v>
      </c>
      <c r="H39" s="14">
        <f t="shared" si="0"/>
        <v>0.29289208285524487</v>
      </c>
      <c r="I39" s="13">
        <f t="shared" si="3"/>
        <v>29.289208285524488</v>
      </c>
      <c r="J39" s="19">
        <v>291.89999999999998</v>
      </c>
      <c r="K39" s="13">
        <f t="shared" si="4"/>
        <v>249.64999999999998</v>
      </c>
      <c r="L39">
        <f t="shared" si="5"/>
        <v>499.29999999999995</v>
      </c>
      <c r="M39" s="4">
        <f t="shared" si="6"/>
        <v>576.69149999999991</v>
      </c>
      <c r="O39" s="3">
        <f t="shared" si="1"/>
        <v>335.80000000000007</v>
      </c>
      <c r="P39" s="30">
        <f t="shared" si="7"/>
        <v>671.60000000000014</v>
      </c>
    </row>
    <row r="40" spans="3:20" x14ac:dyDescent="0.25">
      <c r="C40">
        <v>4</v>
      </c>
      <c r="D40">
        <v>6</v>
      </c>
      <c r="E40" s="17">
        <v>622.20000000000005</v>
      </c>
      <c r="F40" s="12">
        <v>404.7</v>
      </c>
      <c r="G40" s="12">
        <f t="shared" si="2"/>
        <v>362.45</v>
      </c>
      <c r="H40" s="14">
        <f t="shared" si="0"/>
        <v>0.37503233037330813</v>
      </c>
      <c r="I40" s="13">
        <f t="shared" si="3"/>
        <v>37.503233037330816</v>
      </c>
      <c r="J40" s="19">
        <v>168.6</v>
      </c>
      <c r="K40" s="13">
        <f t="shared" si="4"/>
        <v>126.35</v>
      </c>
      <c r="L40">
        <f t="shared" si="5"/>
        <v>252.7</v>
      </c>
      <c r="M40" s="4">
        <f t="shared" si="6"/>
        <v>291.86849999999998</v>
      </c>
      <c r="O40" s="3">
        <f t="shared" si="1"/>
        <v>236.1</v>
      </c>
      <c r="P40" s="30">
        <f t="shared" si="7"/>
        <v>472.2</v>
      </c>
    </row>
    <row r="41" spans="3:20" x14ac:dyDescent="0.25">
      <c r="C41">
        <v>4</v>
      </c>
      <c r="D41">
        <v>7</v>
      </c>
      <c r="E41" s="17">
        <v>668.8</v>
      </c>
      <c r="F41" s="12">
        <v>482.5</v>
      </c>
      <c r="G41" s="12">
        <f t="shared" si="2"/>
        <v>440.25</v>
      </c>
      <c r="H41" s="14">
        <f t="shared" si="0"/>
        <v>0.2973425903758678</v>
      </c>
      <c r="I41" s="13">
        <f t="shared" si="3"/>
        <v>29.734259037586781</v>
      </c>
      <c r="J41" s="19">
        <v>202.7</v>
      </c>
      <c r="K41" s="13">
        <f t="shared" si="4"/>
        <v>160.44999999999999</v>
      </c>
      <c r="L41">
        <f t="shared" si="5"/>
        <v>320.89999999999998</v>
      </c>
      <c r="M41" s="4">
        <f t="shared" si="6"/>
        <v>370.6395</v>
      </c>
      <c r="O41" s="3">
        <f t="shared" si="1"/>
        <v>279.8</v>
      </c>
      <c r="P41" s="30">
        <f t="shared" si="7"/>
        <v>559.6</v>
      </c>
      <c r="R41" s="9" t="s">
        <v>24</v>
      </c>
      <c r="S41" s="9" t="s">
        <v>22</v>
      </c>
      <c r="T41" s="11" t="s">
        <v>23</v>
      </c>
    </row>
    <row r="42" spans="3:20" x14ac:dyDescent="0.25">
      <c r="C42">
        <v>4</v>
      </c>
      <c r="D42">
        <v>8</v>
      </c>
      <c r="E42" s="17">
        <v>844.9</v>
      </c>
      <c r="F42" s="12">
        <v>622</v>
      </c>
      <c r="G42" s="12">
        <f t="shared" si="2"/>
        <v>579.75</v>
      </c>
      <c r="H42" s="14">
        <f t="shared" si="0"/>
        <v>0.27770510185012143</v>
      </c>
      <c r="I42" s="13">
        <f t="shared" si="3"/>
        <v>27.770510185012142</v>
      </c>
      <c r="J42" s="19">
        <v>268</v>
      </c>
      <c r="K42" s="13">
        <f t="shared" si="4"/>
        <v>225.75</v>
      </c>
      <c r="L42">
        <f t="shared" si="5"/>
        <v>451.5</v>
      </c>
      <c r="M42" s="4">
        <f t="shared" si="6"/>
        <v>521.48249999999996</v>
      </c>
      <c r="O42" s="3">
        <f t="shared" si="1"/>
        <v>354</v>
      </c>
      <c r="P42" s="30">
        <f t="shared" si="7"/>
        <v>708</v>
      </c>
      <c r="Q42" s="9" t="s">
        <v>21</v>
      </c>
      <c r="R42" s="9">
        <f>AVERAGE(M35:M43)</f>
        <v>447.99883333333332</v>
      </c>
      <c r="S42" s="9">
        <f>R42*10</f>
        <v>4479.9883333333328</v>
      </c>
      <c r="T42" s="11">
        <f>S42*0.001</f>
        <v>4.479988333333333</v>
      </c>
    </row>
    <row r="43" spans="3:20" x14ac:dyDescent="0.25">
      <c r="C43" s="1">
        <v>4</v>
      </c>
      <c r="D43" s="1">
        <v>9</v>
      </c>
      <c r="E43" s="20">
        <v>797.7</v>
      </c>
      <c r="F43" s="1">
        <v>580</v>
      </c>
      <c r="G43" s="1">
        <f t="shared" si="2"/>
        <v>537.75</v>
      </c>
      <c r="H43" s="5">
        <f t="shared" si="0"/>
        <v>0.28817261235025488</v>
      </c>
      <c r="I43" s="15">
        <f t="shared" si="3"/>
        <v>28.817261235025487</v>
      </c>
      <c r="J43" s="6">
        <v>253</v>
      </c>
      <c r="K43" s="15">
        <f t="shared" si="4"/>
        <v>210.75</v>
      </c>
      <c r="L43" s="1">
        <f t="shared" si="5"/>
        <v>421.5</v>
      </c>
      <c r="M43" s="7">
        <f t="shared" si="6"/>
        <v>486.83250000000004</v>
      </c>
      <c r="N43" s="1"/>
      <c r="O43" s="6">
        <f t="shared" si="1"/>
        <v>327</v>
      </c>
      <c r="P43" s="31">
        <f t="shared" si="7"/>
        <v>654</v>
      </c>
      <c r="Q43" s="10" t="s">
        <v>27</v>
      </c>
      <c r="R43" s="9">
        <f>AVERAGE(P35:P43)</f>
        <v>608.24444444444453</v>
      </c>
      <c r="S43" s="9">
        <f>R43*10</f>
        <v>6082.4444444444453</v>
      </c>
      <c r="T43" s="11">
        <f>S43*0.001</f>
        <v>6.0824444444444454</v>
      </c>
    </row>
  </sheetData>
  <mergeCells count="3">
    <mergeCell ref="E4:F4"/>
    <mergeCell ref="H7:I7"/>
    <mergeCell ref="E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Kean Gao</dc:creator>
  <cp:lastModifiedBy>Kean</cp:lastModifiedBy>
  <dcterms:created xsi:type="dcterms:W3CDTF">2015-06-05T18:17:20Z</dcterms:created>
  <dcterms:modified xsi:type="dcterms:W3CDTF">2021-01-19T22:55:55Z</dcterms:modified>
</cp:coreProperties>
</file>