
<file path=[Content_Types].xml><?xml version="1.0" encoding="utf-8"?>
<Types xmlns="http://schemas.openxmlformats.org/package/2006/content-types">
  <Default Extension="bmp" ContentType="image/bmp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Resultados MRPR" sheetId="1" r:id="rId1"/>
    <sheet name="Datos Predichos 2021" sheetId="2" r:id="rId2"/>
    <sheet name="MAPE" sheetId="3" r:id="rId3"/>
    <sheet name="Datos de Figura 2" sheetId="4" r:id="rId4"/>
    <sheet name="Figura 2" sheetId="6" r:id="rId5"/>
  </sheet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87" i="3" l="1"/>
  <c r="E87" i="3"/>
  <c r="F81" i="3"/>
  <c r="E81" i="3"/>
  <c r="G81" i="3" s="1"/>
  <c r="H81" i="3" s="1"/>
  <c r="I81" i="3" s="1"/>
  <c r="F77" i="3"/>
  <c r="F89" i="3" s="1"/>
  <c r="E77" i="3"/>
  <c r="K29" i="2"/>
  <c r="H29" i="2"/>
  <c r="I29" i="2" s="1"/>
  <c r="E29" i="2"/>
  <c r="F29" i="2" s="1"/>
  <c r="C29" i="2"/>
  <c r="K28" i="2"/>
  <c r="H28" i="2"/>
  <c r="I28" i="2" s="1"/>
  <c r="E28" i="2"/>
  <c r="F28" i="2" s="1"/>
  <c r="M28" i="2" s="1"/>
  <c r="C28" i="2"/>
  <c r="K27" i="2"/>
  <c r="H27" i="2"/>
  <c r="I27" i="2" s="1"/>
  <c r="E27" i="2"/>
  <c r="F27" i="2" s="1"/>
  <c r="C27" i="2"/>
  <c r="K26" i="2"/>
  <c r="H26" i="2"/>
  <c r="I26" i="2" s="1"/>
  <c r="E26" i="2"/>
  <c r="F26" i="2" s="1"/>
  <c r="M26" i="2" s="1"/>
  <c r="C26" i="2"/>
  <c r="K25" i="2"/>
  <c r="H25" i="2"/>
  <c r="I25" i="2" s="1"/>
  <c r="E25" i="2"/>
  <c r="F25" i="2" s="1"/>
  <c r="C25" i="2"/>
  <c r="K24" i="2"/>
  <c r="H24" i="2"/>
  <c r="I24" i="2" s="1"/>
  <c r="E24" i="2"/>
  <c r="F24" i="2" s="1"/>
  <c r="M24" i="2" s="1"/>
  <c r="C24" i="2"/>
  <c r="K23" i="2"/>
  <c r="H23" i="2"/>
  <c r="I23" i="2" s="1"/>
  <c r="E23" i="2"/>
  <c r="F23" i="2" s="1"/>
  <c r="C23" i="2"/>
  <c r="K22" i="2"/>
  <c r="H22" i="2"/>
  <c r="I22" i="2" s="1"/>
  <c r="E22" i="2"/>
  <c r="F22" i="2" s="1"/>
  <c r="M22" i="2" s="1"/>
  <c r="C22" i="2"/>
  <c r="K21" i="2"/>
  <c r="H21" i="2"/>
  <c r="I21" i="2" s="1"/>
  <c r="E21" i="2"/>
  <c r="F21" i="2" s="1"/>
  <c r="C21" i="2"/>
  <c r="K20" i="2"/>
  <c r="H20" i="2"/>
  <c r="I20" i="2" s="1"/>
  <c r="E20" i="2"/>
  <c r="F20" i="2" s="1"/>
  <c r="M20" i="2" s="1"/>
  <c r="C20" i="2"/>
  <c r="K19" i="2"/>
  <c r="H19" i="2"/>
  <c r="I19" i="2" s="1"/>
  <c r="E19" i="2"/>
  <c r="F19" i="2" s="1"/>
  <c r="C19" i="2"/>
  <c r="K18" i="2"/>
  <c r="H18" i="2"/>
  <c r="I18" i="2" s="1"/>
  <c r="E18" i="2"/>
  <c r="F18" i="2" s="1"/>
  <c r="M18" i="2" s="1"/>
  <c r="C18" i="2"/>
  <c r="K17" i="2"/>
  <c r="H17" i="2"/>
  <c r="I17" i="2" s="1"/>
  <c r="E17" i="2"/>
  <c r="F17" i="2" s="1"/>
  <c r="C17" i="2"/>
  <c r="K16" i="2"/>
  <c r="H16" i="2"/>
  <c r="I16" i="2" s="1"/>
  <c r="E16" i="2"/>
  <c r="F16" i="2" s="1"/>
  <c r="M16" i="2" s="1"/>
  <c r="C16" i="2"/>
  <c r="K15" i="2"/>
  <c r="H15" i="2"/>
  <c r="I15" i="2" s="1"/>
  <c r="E15" i="2"/>
  <c r="F15" i="2" s="1"/>
  <c r="C15" i="2"/>
  <c r="K14" i="2"/>
  <c r="H14" i="2"/>
  <c r="I14" i="2" s="1"/>
  <c r="E14" i="2"/>
  <c r="F14" i="2" s="1"/>
  <c r="M14" i="2" s="1"/>
  <c r="C14" i="2"/>
  <c r="K13" i="2"/>
  <c r="H13" i="2"/>
  <c r="I13" i="2" s="1"/>
  <c r="E13" i="2"/>
  <c r="F13" i="2" s="1"/>
  <c r="C13" i="2"/>
  <c r="K12" i="2"/>
  <c r="H12" i="2"/>
  <c r="I12" i="2" s="1"/>
  <c r="E12" i="2"/>
  <c r="F12" i="2" s="1"/>
  <c r="M12" i="2" s="1"/>
  <c r="C12" i="2"/>
  <c r="K11" i="2"/>
  <c r="H11" i="2"/>
  <c r="I11" i="2" s="1"/>
  <c r="E11" i="2"/>
  <c r="F11" i="2" s="1"/>
  <c r="C11" i="2"/>
  <c r="K10" i="2"/>
  <c r="H10" i="2"/>
  <c r="I10" i="2" s="1"/>
  <c r="E10" i="2"/>
  <c r="F10" i="2" s="1"/>
  <c r="M10" i="2" s="1"/>
  <c r="C10" i="2"/>
  <c r="K9" i="2"/>
  <c r="H9" i="2"/>
  <c r="I9" i="2" s="1"/>
  <c r="E9" i="2"/>
  <c r="F9" i="2" s="1"/>
  <c r="C9" i="2"/>
  <c r="K8" i="2"/>
  <c r="H8" i="2"/>
  <c r="I8" i="2" s="1"/>
  <c r="E8" i="2"/>
  <c r="F8" i="2" s="1"/>
  <c r="M8" i="2" s="1"/>
  <c r="C8" i="2"/>
  <c r="K7" i="2"/>
  <c r="H7" i="2"/>
  <c r="I7" i="2" s="1"/>
  <c r="E7" i="2"/>
  <c r="F7" i="2" s="1"/>
  <c r="C7" i="2"/>
  <c r="K6" i="2"/>
  <c r="H6" i="2"/>
  <c r="I6" i="2" s="1"/>
  <c r="E6" i="2"/>
  <c r="F6" i="2" s="1"/>
  <c r="M6" i="2" s="1"/>
  <c r="C6" i="2"/>
  <c r="K5" i="2"/>
  <c r="H5" i="2"/>
  <c r="I5" i="2" s="1"/>
  <c r="E5" i="2"/>
  <c r="F5" i="2" s="1"/>
  <c r="C5" i="2"/>
  <c r="K4" i="2"/>
  <c r="H4" i="2"/>
  <c r="I4" i="2" s="1"/>
  <c r="E4" i="2"/>
  <c r="F4" i="2" s="1"/>
  <c r="M4" i="2" s="1"/>
  <c r="N4" i="2" s="1"/>
  <c r="C4" i="2"/>
  <c r="H3" i="2"/>
  <c r="I3" i="2" s="1"/>
  <c r="E3" i="2"/>
  <c r="F3" i="2" s="1"/>
  <c r="M3" i="2" s="1"/>
  <c r="C3" i="2"/>
  <c r="K3" i="2" s="1"/>
  <c r="M5" i="2" l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M7" i="2"/>
  <c r="M9" i="2"/>
  <c r="M11" i="2"/>
  <c r="M13" i="2"/>
  <c r="M15" i="2"/>
  <c r="M17" i="2"/>
  <c r="M19" i="2"/>
  <c r="M21" i="2"/>
  <c r="M23" i="2"/>
  <c r="M25" i="2"/>
  <c r="M27" i="2"/>
  <c r="M29" i="2"/>
  <c r="E89" i="3"/>
  <c r="G89" i="3" s="1"/>
  <c r="H89" i="3" s="1"/>
  <c r="I89" i="3" s="1"/>
  <c r="G77" i="3"/>
  <c r="H77" i="3" s="1"/>
  <c r="I77" i="3" s="1"/>
</calcChain>
</file>

<file path=xl/sharedStrings.xml><?xml version="1.0" encoding="utf-8"?>
<sst xmlns="http://schemas.openxmlformats.org/spreadsheetml/2006/main" count="34" uniqueCount="31">
  <si>
    <t>MRPR</t>
  </si>
  <si>
    <t>ACF=Autocorrelación de los residuales del modelo con m=17</t>
  </si>
  <si>
    <t>Fecha</t>
  </si>
  <si>
    <t>Dato COVID-19 2020</t>
  </si>
  <si>
    <t>Dato COVID-19DIF 2020</t>
  </si>
  <si>
    <t>a3</t>
  </si>
  <si>
    <t>i-m</t>
  </si>
  <si>
    <t>y3(i-m)</t>
  </si>
  <si>
    <t>a2</t>
  </si>
  <si>
    <t>y2(i-m)</t>
  </si>
  <si>
    <t>a</t>
  </si>
  <si>
    <t>y(i-m)</t>
  </si>
  <si>
    <t>abcd</t>
  </si>
  <si>
    <t>COVID-19DIFPredicho</t>
  </si>
  <si>
    <t>Predicho COVID-19 2021</t>
  </si>
  <si>
    <t>Fecha de predicción</t>
  </si>
  <si>
    <t>RealCOVID-19 2021</t>
  </si>
  <si>
    <t>SumaCOVID-19 2021 Real</t>
  </si>
  <si>
    <t>SumaCOVID-19 2021 Predicho</t>
  </si>
  <si>
    <t>O-P</t>
  </si>
  <si>
    <t>O-P/O</t>
  </si>
  <si>
    <t>O-P/O*100</t>
  </si>
  <si>
    <t>Longitud prediccion (días)</t>
  </si>
  <si>
    <t>R</t>
  </si>
  <si>
    <t>P</t>
  </si>
  <si>
    <t>SF</t>
  </si>
  <si>
    <t>MAPE</t>
  </si>
  <si>
    <t>17dias</t>
  </si>
  <si>
    <t>4dias</t>
  </si>
  <si>
    <t>21 días</t>
  </si>
  <si>
    <t>IMPSF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</si>
</sst>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d/mm/yyyy"/>
    <numFmt numFmtId="165" formatCode="0.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Border="1"/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/>
    <xf numFmtId="11" fontId="0" fillId="0" borderId="0" xfId="0" applyNumberFormat="1"/>
    <xf numFmtId="164" fontId="0" fillId="0" borderId="0" xfId="0" applyNumberFormat="1" applyBorder="1"/>
    <xf numFmtId="0" fontId="0" fillId="0" borderId="0" xfId="0" applyBorder="1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/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388761467889901"/>
          <c:y val="8.8513177523620104E-2"/>
          <c:w val="0.75324923547400602"/>
          <c:h val="0.67379413227250096"/>
        </c:manualLayout>
      </c:layout>
      <c:lineChart>
        <c:grouping val="standard"/>
        <c:varyColors val="0"/>
        <c:ser>
          <c:idx val="0"/>
          <c:order val="0"/>
          <c:tx>
            <c:strRef>
              <c:f>'Datos de Figura 2'!$F$3</c:f>
              <c:strCache>
                <c:ptCount val="1"/>
                <c:pt idx="0">
                  <c:v>R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</c:dLbls>
          <c:trendline>
            <c:spPr>
              <a:ln w="25560">
                <a:solidFill>
                  <a:srgbClr val="0070C0"/>
                </a:solidFill>
                <a:prstDash val="sysDash"/>
                <a:round/>
              </a:ln>
            </c:spPr>
            <c:trendlineType val="poly"/>
            <c:order val="3"/>
            <c:dispRSqr val="0"/>
            <c:dispEq val="0"/>
          </c:trendline>
          <c:cat>
            <c:numRef>
              <c:f>'Datos de Figura 2'!$E$4:$E$86</c:f>
              <c:numCache>
                <c:formatCode>[$-2C0A]dd/mm/yyyy</c:formatCode>
                <c:ptCount val="83"/>
                <c:pt idx="0">
                  <c:v>44274</c:v>
                </c:pt>
                <c:pt idx="1">
                  <c:v>44275</c:v>
                </c:pt>
                <c:pt idx="2">
                  <c:v>44276</c:v>
                </c:pt>
                <c:pt idx="3">
                  <c:v>44277</c:v>
                </c:pt>
                <c:pt idx="4">
                  <c:v>44278</c:v>
                </c:pt>
                <c:pt idx="5">
                  <c:v>44279</c:v>
                </c:pt>
                <c:pt idx="6">
                  <c:v>44280</c:v>
                </c:pt>
                <c:pt idx="7">
                  <c:v>44281</c:v>
                </c:pt>
                <c:pt idx="8">
                  <c:v>44282</c:v>
                </c:pt>
                <c:pt idx="9">
                  <c:v>44283</c:v>
                </c:pt>
                <c:pt idx="10">
                  <c:v>44284</c:v>
                </c:pt>
                <c:pt idx="11">
                  <c:v>44285</c:v>
                </c:pt>
                <c:pt idx="12">
                  <c:v>44286</c:v>
                </c:pt>
                <c:pt idx="13">
                  <c:v>44287</c:v>
                </c:pt>
                <c:pt idx="14">
                  <c:v>44288</c:v>
                </c:pt>
                <c:pt idx="15">
                  <c:v>44289</c:v>
                </c:pt>
                <c:pt idx="16">
                  <c:v>44290</c:v>
                </c:pt>
                <c:pt idx="17">
                  <c:v>44291</c:v>
                </c:pt>
                <c:pt idx="18">
                  <c:v>44292</c:v>
                </c:pt>
                <c:pt idx="19">
                  <c:v>44293</c:v>
                </c:pt>
                <c:pt idx="20">
                  <c:v>44294</c:v>
                </c:pt>
                <c:pt idx="21">
                  <c:v>44295</c:v>
                </c:pt>
                <c:pt idx="22">
                  <c:v>44296</c:v>
                </c:pt>
                <c:pt idx="23">
                  <c:v>44297</c:v>
                </c:pt>
                <c:pt idx="24">
                  <c:v>44298</c:v>
                </c:pt>
                <c:pt idx="25">
                  <c:v>44299</c:v>
                </c:pt>
                <c:pt idx="26">
                  <c:v>44300</c:v>
                </c:pt>
                <c:pt idx="27">
                  <c:v>44301</c:v>
                </c:pt>
                <c:pt idx="28">
                  <c:v>44302</c:v>
                </c:pt>
                <c:pt idx="29">
                  <c:v>44303</c:v>
                </c:pt>
                <c:pt idx="30">
                  <c:v>44304</c:v>
                </c:pt>
                <c:pt idx="31">
                  <c:v>44305</c:v>
                </c:pt>
                <c:pt idx="32">
                  <c:v>44306</c:v>
                </c:pt>
                <c:pt idx="33">
                  <c:v>44307</c:v>
                </c:pt>
                <c:pt idx="34">
                  <c:v>44308</c:v>
                </c:pt>
                <c:pt idx="35">
                  <c:v>44309</c:v>
                </c:pt>
                <c:pt idx="36">
                  <c:v>44310</c:v>
                </c:pt>
                <c:pt idx="37">
                  <c:v>44311</c:v>
                </c:pt>
                <c:pt idx="38">
                  <c:v>44312</c:v>
                </c:pt>
                <c:pt idx="39">
                  <c:v>44313</c:v>
                </c:pt>
                <c:pt idx="40">
                  <c:v>44314</c:v>
                </c:pt>
                <c:pt idx="41">
                  <c:v>44315</c:v>
                </c:pt>
                <c:pt idx="42">
                  <c:v>44316</c:v>
                </c:pt>
                <c:pt idx="43">
                  <c:v>44317</c:v>
                </c:pt>
                <c:pt idx="44">
                  <c:v>44318</c:v>
                </c:pt>
                <c:pt idx="45">
                  <c:v>44319</c:v>
                </c:pt>
                <c:pt idx="46">
                  <c:v>44320</c:v>
                </c:pt>
                <c:pt idx="47">
                  <c:v>44321</c:v>
                </c:pt>
                <c:pt idx="48">
                  <c:v>44322</c:v>
                </c:pt>
                <c:pt idx="49">
                  <c:v>44323</c:v>
                </c:pt>
                <c:pt idx="50">
                  <c:v>44324</c:v>
                </c:pt>
                <c:pt idx="51">
                  <c:v>44325</c:v>
                </c:pt>
                <c:pt idx="52">
                  <c:v>44326</c:v>
                </c:pt>
                <c:pt idx="53">
                  <c:v>44327</c:v>
                </c:pt>
                <c:pt idx="54">
                  <c:v>44328</c:v>
                </c:pt>
                <c:pt idx="55">
                  <c:v>44329</c:v>
                </c:pt>
                <c:pt idx="56">
                  <c:v>44330</c:v>
                </c:pt>
                <c:pt idx="57">
                  <c:v>44331</c:v>
                </c:pt>
                <c:pt idx="58">
                  <c:v>44332</c:v>
                </c:pt>
                <c:pt idx="59">
                  <c:v>44333</c:v>
                </c:pt>
                <c:pt idx="60">
                  <c:v>44334</c:v>
                </c:pt>
                <c:pt idx="61">
                  <c:v>44335</c:v>
                </c:pt>
                <c:pt idx="62">
                  <c:v>44336</c:v>
                </c:pt>
                <c:pt idx="63">
                  <c:v>44337</c:v>
                </c:pt>
                <c:pt idx="64">
                  <c:v>44338</c:v>
                </c:pt>
                <c:pt idx="65">
                  <c:v>44339</c:v>
                </c:pt>
                <c:pt idx="66">
                  <c:v>44340</c:v>
                </c:pt>
                <c:pt idx="67">
                  <c:v>44341</c:v>
                </c:pt>
                <c:pt idx="68">
                  <c:v>44342</c:v>
                </c:pt>
                <c:pt idx="69">
                  <c:v>44343</c:v>
                </c:pt>
                <c:pt idx="70">
                  <c:v>44344</c:v>
                </c:pt>
                <c:pt idx="71">
                  <c:v>44345</c:v>
                </c:pt>
                <c:pt idx="72">
                  <c:v>44346</c:v>
                </c:pt>
                <c:pt idx="73">
                  <c:v>44347</c:v>
                </c:pt>
                <c:pt idx="74">
                  <c:v>44348</c:v>
                </c:pt>
                <c:pt idx="75">
                  <c:v>44349</c:v>
                </c:pt>
                <c:pt idx="76">
                  <c:v>44350</c:v>
                </c:pt>
                <c:pt idx="77">
                  <c:v>44351</c:v>
                </c:pt>
                <c:pt idx="78">
                  <c:v>44352</c:v>
                </c:pt>
                <c:pt idx="79">
                  <c:v>44353</c:v>
                </c:pt>
                <c:pt idx="80">
                  <c:v>44354</c:v>
                </c:pt>
                <c:pt idx="81">
                  <c:v>44355</c:v>
                </c:pt>
                <c:pt idx="82">
                  <c:v>44356</c:v>
                </c:pt>
              </c:numCache>
            </c:numRef>
          </c:cat>
          <c:val>
            <c:numRef>
              <c:f>'Datos de Figura 2'!$F$4:$F$86</c:f>
              <c:numCache>
                <c:formatCode>General</c:formatCode>
                <c:ptCount val="83"/>
                <c:pt idx="0">
                  <c:v>307</c:v>
                </c:pt>
                <c:pt idx="1">
                  <c:v>390</c:v>
                </c:pt>
                <c:pt idx="2">
                  <c:v>354</c:v>
                </c:pt>
                <c:pt idx="3">
                  <c:v>334</c:v>
                </c:pt>
                <c:pt idx="4">
                  <c:v>349</c:v>
                </c:pt>
                <c:pt idx="5">
                  <c:v>399</c:v>
                </c:pt>
                <c:pt idx="6">
                  <c:v>338</c:v>
                </c:pt>
                <c:pt idx="7">
                  <c:v>480</c:v>
                </c:pt>
                <c:pt idx="8">
                  <c:v>526</c:v>
                </c:pt>
                <c:pt idx="9">
                  <c:v>543</c:v>
                </c:pt>
                <c:pt idx="10">
                  <c:v>625</c:v>
                </c:pt>
                <c:pt idx="11">
                  <c:v>577</c:v>
                </c:pt>
                <c:pt idx="12">
                  <c:v>573</c:v>
                </c:pt>
                <c:pt idx="13">
                  <c:v>489</c:v>
                </c:pt>
                <c:pt idx="14">
                  <c:v>459</c:v>
                </c:pt>
                <c:pt idx="15">
                  <c:v>485</c:v>
                </c:pt>
                <c:pt idx="16">
                  <c:v>444</c:v>
                </c:pt>
                <c:pt idx="17">
                  <c:v>405</c:v>
                </c:pt>
                <c:pt idx="18">
                  <c:v>514</c:v>
                </c:pt>
                <c:pt idx="19">
                  <c:v>599</c:v>
                </c:pt>
                <c:pt idx="20">
                  <c:v>780</c:v>
                </c:pt>
                <c:pt idx="21">
                  <c:v>807</c:v>
                </c:pt>
                <c:pt idx="22">
                  <c:v>771</c:v>
                </c:pt>
                <c:pt idx="23">
                  <c:v>602</c:v>
                </c:pt>
                <c:pt idx="24">
                  <c:v>502</c:v>
                </c:pt>
                <c:pt idx="25">
                  <c:v>630</c:v>
                </c:pt>
                <c:pt idx="26">
                  <c:v>759</c:v>
                </c:pt>
                <c:pt idx="27">
                  <c:v>780</c:v>
                </c:pt>
                <c:pt idx="28">
                  <c:v>898</c:v>
                </c:pt>
                <c:pt idx="29">
                  <c:v>714</c:v>
                </c:pt>
                <c:pt idx="30">
                  <c:v>587</c:v>
                </c:pt>
                <c:pt idx="31">
                  <c:v>568</c:v>
                </c:pt>
                <c:pt idx="32">
                  <c:v>788</c:v>
                </c:pt>
                <c:pt idx="33">
                  <c:v>695</c:v>
                </c:pt>
                <c:pt idx="34">
                  <c:v>825</c:v>
                </c:pt>
                <c:pt idx="35">
                  <c:v>797</c:v>
                </c:pt>
                <c:pt idx="36">
                  <c:v>549</c:v>
                </c:pt>
                <c:pt idx="37">
                  <c:v>427</c:v>
                </c:pt>
                <c:pt idx="38">
                  <c:v>574</c:v>
                </c:pt>
                <c:pt idx="39">
                  <c:v>589</c:v>
                </c:pt>
                <c:pt idx="40">
                  <c:v>646</c:v>
                </c:pt>
                <c:pt idx="41">
                  <c:v>663</c:v>
                </c:pt>
                <c:pt idx="42">
                  <c:v>587</c:v>
                </c:pt>
                <c:pt idx="43">
                  <c:v>582</c:v>
                </c:pt>
                <c:pt idx="44">
                  <c:v>374</c:v>
                </c:pt>
                <c:pt idx="45">
                  <c:v>359</c:v>
                </c:pt>
                <c:pt idx="46">
                  <c:v>689</c:v>
                </c:pt>
                <c:pt idx="47">
                  <c:v>619</c:v>
                </c:pt>
                <c:pt idx="48">
                  <c:v>603</c:v>
                </c:pt>
                <c:pt idx="49">
                  <c:v>612</c:v>
                </c:pt>
                <c:pt idx="50">
                  <c:v>558</c:v>
                </c:pt>
                <c:pt idx="51">
                  <c:v>433</c:v>
                </c:pt>
                <c:pt idx="52">
                  <c:v>586</c:v>
                </c:pt>
                <c:pt idx="53">
                  <c:v>707</c:v>
                </c:pt>
                <c:pt idx="54">
                  <c:v>690</c:v>
                </c:pt>
                <c:pt idx="55">
                  <c:v>849</c:v>
                </c:pt>
                <c:pt idx="56">
                  <c:v>838</c:v>
                </c:pt>
                <c:pt idx="57">
                  <c:v>754</c:v>
                </c:pt>
                <c:pt idx="58">
                  <c:v>632</c:v>
                </c:pt>
                <c:pt idx="59">
                  <c:v>668</c:v>
                </c:pt>
                <c:pt idx="60">
                  <c:v>963</c:v>
                </c:pt>
                <c:pt idx="61">
                  <c:v>925</c:v>
                </c:pt>
                <c:pt idx="62">
                  <c:v>1032</c:v>
                </c:pt>
                <c:pt idx="63">
                  <c:v>1109</c:v>
                </c:pt>
                <c:pt idx="64">
                  <c:v>964</c:v>
                </c:pt>
                <c:pt idx="65">
                  <c:v>998</c:v>
                </c:pt>
                <c:pt idx="66">
                  <c:v>628</c:v>
                </c:pt>
                <c:pt idx="67">
                  <c:v>819</c:v>
                </c:pt>
                <c:pt idx="68">
                  <c:v>753</c:v>
                </c:pt>
                <c:pt idx="69">
                  <c:v>1199</c:v>
                </c:pt>
                <c:pt idx="70">
                  <c:v>1288</c:v>
                </c:pt>
                <c:pt idx="71">
                  <c:v>1266</c:v>
                </c:pt>
                <c:pt idx="72">
                  <c:v>988</c:v>
                </c:pt>
                <c:pt idx="73">
                  <c:v>943</c:v>
                </c:pt>
                <c:pt idx="74">
                  <c:v>1203</c:v>
                </c:pt>
                <c:pt idx="75">
                  <c:v>1245</c:v>
                </c:pt>
                <c:pt idx="76">
                  <c:v>1185</c:v>
                </c:pt>
                <c:pt idx="77">
                  <c:v>1485</c:v>
                </c:pt>
                <c:pt idx="78">
                  <c:v>1179</c:v>
                </c:pt>
                <c:pt idx="79">
                  <c:v>1002</c:v>
                </c:pt>
                <c:pt idx="80">
                  <c:v>1098</c:v>
                </c:pt>
                <c:pt idx="81">
                  <c:v>1452</c:v>
                </c:pt>
                <c:pt idx="82">
                  <c:v>1114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de Figura 2'!$G$3</c:f>
              <c:strCache>
                <c:ptCount val="1"/>
                <c:pt idx="0">
                  <c:v>P</c:v>
                </c:pt>
              </c:strCache>
            </c:strRef>
          </c:tx>
          <c:spPr>
            <a:ln w="2556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</c:dLbls>
          <c:cat>
            <c:numRef>
              <c:f>'Datos de Figura 2'!$E$4:$E$86</c:f>
              <c:numCache>
                <c:formatCode>[$-2C0A]dd/mm/yyyy</c:formatCode>
                <c:ptCount val="83"/>
                <c:pt idx="0">
                  <c:v>44274</c:v>
                </c:pt>
                <c:pt idx="1">
                  <c:v>44275</c:v>
                </c:pt>
                <c:pt idx="2">
                  <c:v>44276</c:v>
                </c:pt>
                <c:pt idx="3">
                  <c:v>44277</c:v>
                </c:pt>
                <c:pt idx="4">
                  <c:v>44278</c:v>
                </c:pt>
                <c:pt idx="5">
                  <c:v>44279</c:v>
                </c:pt>
                <c:pt idx="6">
                  <c:v>44280</c:v>
                </c:pt>
                <c:pt idx="7">
                  <c:v>44281</c:v>
                </c:pt>
                <c:pt idx="8">
                  <c:v>44282</c:v>
                </c:pt>
                <c:pt idx="9">
                  <c:v>44283</c:v>
                </c:pt>
                <c:pt idx="10">
                  <c:v>44284</c:v>
                </c:pt>
                <c:pt idx="11">
                  <c:v>44285</c:v>
                </c:pt>
                <c:pt idx="12">
                  <c:v>44286</c:v>
                </c:pt>
                <c:pt idx="13">
                  <c:v>44287</c:v>
                </c:pt>
                <c:pt idx="14">
                  <c:v>44288</c:v>
                </c:pt>
                <c:pt idx="15">
                  <c:v>44289</c:v>
                </c:pt>
                <c:pt idx="16">
                  <c:v>44290</c:v>
                </c:pt>
                <c:pt idx="17">
                  <c:v>44291</c:v>
                </c:pt>
                <c:pt idx="18">
                  <c:v>44292</c:v>
                </c:pt>
                <c:pt idx="19">
                  <c:v>44293</c:v>
                </c:pt>
                <c:pt idx="20">
                  <c:v>44294</c:v>
                </c:pt>
                <c:pt idx="21">
                  <c:v>44295</c:v>
                </c:pt>
                <c:pt idx="22">
                  <c:v>44296</c:v>
                </c:pt>
                <c:pt idx="23">
                  <c:v>44297</c:v>
                </c:pt>
                <c:pt idx="24">
                  <c:v>44298</c:v>
                </c:pt>
                <c:pt idx="25">
                  <c:v>44299</c:v>
                </c:pt>
                <c:pt idx="26">
                  <c:v>44300</c:v>
                </c:pt>
                <c:pt idx="27">
                  <c:v>44301</c:v>
                </c:pt>
                <c:pt idx="28">
                  <c:v>44302</c:v>
                </c:pt>
                <c:pt idx="29">
                  <c:v>44303</c:v>
                </c:pt>
                <c:pt idx="30">
                  <c:v>44304</c:v>
                </c:pt>
                <c:pt idx="31">
                  <c:v>44305</c:v>
                </c:pt>
                <c:pt idx="32">
                  <c:v>44306</c:v>
                </c:pt>
                <c:pt idx="33">
                  <c:v>44307</c:v>
                </c:pt>
                <c:pt idx="34">
                  <c:v>44308</c:v>
                </c:pt>
                <c:pt idx="35">
                  <c:v>44309</c:v>
                </c:pt>
                <c:pt idx="36">
                  <c:v>44310</c:v>
                </c:pt>
                <c:pt idx="37">
                  <c:v>44311</c:v>
                </c:pt>
                <c:pt idx="38">
                  <c:v>44312</c:v>
                </c:pt>
                <c:pt idx="39">
                  <c:v>44313</c:v>
                </c:pt>
                <c:pt idx="40">
                  <c:v>44314</c:v>
                </c:pt>
                <c:pt idx="41">
                  <c:v>44315</c:v>
                </c:pt>
                <c:pt idx="42">
                  <c:v>44316</c:v>
                </c:pt>
                <c:pt idx="43">
                  <c:v>44317</c:v>
                </c:pt>
                <c:pt idx="44">
                  <c:v>44318</c:v>
                </c:pt>
                <c:pt idx="45">
                  <c:v>44319</c:v>
                </c:pt>
                <c:pt idx="46">
                  <c:v>44320</c:v>
                </c:pt>
                <c:pt idx="47">
                  <c:v>44321</c:v>
                </c:pt>
                <c:pt idx="48">
                  <c:v>44322</c:v>
                </c:pt>
                <c:pt idx="49">
                  <c:v>44323</c:v>
                </c:pt>
                <c:pt idx="50">
                  <c:v>44324</c:v>
                </c:pt>
                <c:pt idx="51">
                  <c:v>44325</c:v>
                </c:pt>
                <c:pt idx="52">
                  <c:v>44326</c:v>
                </c:pt>
                <c:pt idx="53">
                  <c:v>44327</c:v>
                </c:pt>
                <c:pt idx="54">
                  <c:v>44328</c:v>
                </c:pt>
                <c:pt idx="55">
                  <c:v>44329</c:v>
                </c:pt>
                <c:pt idx="56">
                  <c:v>44330</c:v>
                </c:pt>
                <c:pt idx="57">
                  <c:v>44331</c:v>
                </c:pt>
                <c:pt idx="58">
                  <c:v>44332</c:v>
                </c:pt>
                <c:pt idx="59">
                  <c:v>44333</c:v>
                </c:pt>
                <c:pt idx="60">
                  <c:v>44334</c:v>
                </c:pt>
                <c:pt idx="61">
                  <c:v>44335</c:v>
                </c:pt>
                <c:pt idx="62">
                  <c:v>44336</c:v>
                </c:pt>
                <c:pt idx="63">
                  <c:v>44337</c:v>
                </c:pt>
                <c:pt idx="64">
                  <c:v>44338</c:v>
                </c:pt>
                <c:pt idx="65">
                  <c:v>44339</c:v>
                </c:pt>
                <c:pt idx="66">
                  <c:v>44340</c:v>
                </c:pt>
                <c:pt idx="67">
                  <c:v>44341</c:v>
                </c:pt>
                <c:pt idx="68">
                  <c:v>44342</c:v>
                </c:pt>
                <c:pt idx="69">
                  <c:v>44343</c:v>
                </c:pt>
                <c:pt idx="70">
                  <c:v>44344</c:v>
                </c:pt>
                <c:pt idx="71">
                  <c:v>44345</c:v>
                </c:pt>
                <c:pt idx="72">
                  <c:v>44346</c:v>
                </c:pt>
                <c:pt idx="73">
                  <c:v>44347</c:v>
                </c:pt>
                <c:pt idx="74">
                  <c:v>44348</c:v>
                </c:pt>
                <c:pt idx="75">
                  <c:v>44349</c:v>
                </c:pt>
                <c:pt idx="76">
                  <c:v>44350</c:v>
                </c:pt>
                <c:pt idx="77">
                  <c:v>44351</c:v>
                </c:pt>
                <c:pt idx="78">
                  <c:v>44352</c:v>
                </c:pt>
                <c:pt idx="79">
                  <c:v>44353</c:v>
                </c:pt>
                <c:pt idx="80">
                  <c:v>44354</c:v>
                </c:pt>
                <c:pt idx="81">
                  <c:v>44355</c:v>
                </c:pt>
                <c:pt idx="82">
                  <c:v>44356</c:v>
                </c:pt>
              </c:numCache>
            </c:numRef>
          </c:cat>
          <c:val>
            <c:numRef>
              <c:f>'Datos de Figura 2'!$G$4:$G$86</c:f>
              <c:numCache>
                <c:formatCode>General</c:formatCode>
                <c:ptCount val="83"/>
                <c:pt idx="56" formatCode="0">
                  <c:v>627</c:v>
                </c:pt>
                <c:pt idx="57" formatCode="0">
                  <c:v>637.49142175999998</c:v>
                </c:pt>
                <c:pt idx="58" formatCode="0">
                  <c:v>621.20775651999998</c:v>
                </c:pt>
                <c:pt idx="59" formatCode="0">
                  <c:v>725.41151773499996</c:v>
                </c:pt>
                <c:pt idx="60" formatCode="0">
                  <c:v>731.63240989500002</c:v>
                </c:pt>
                <c:pt idx="61" formatCode="0">
                  <c:v>758.49753674999999</c:v>
                </c:pt>
                <c:pt idx="62" formatCode="0">
                  <c:v>792.50640926999995</c:v>
                </c:pt>
                <c:pt idx="63" formatCode="0">
                  <c:v>743.81847850999998</c:v>
                </c:pt>
                <c:pt idx="64" formatCode="0">
                  <c:v>785.91870867499995</c:v>
                </c:pt>
                <c:pt idx="65" formatCode="0">
                  <c:v>786.78823859500005</c:v>
                </c:pt>
                <c:pt idx="66" formatCode="0">
                  <c:v>885.88026447499999</c:v>
                </c:pt>
                <c:pt idx="67" formatCode="0">
                  <c:v>875.17153954000003</c:v>
                </c:pt>
                <c:pt idx="68" formatCode="0">
                  <c:v>891.68518517500002</c:v>
                </c:pt>
                <c:pt idx="69" formatCode="0">
                  <c:v>994.41027627999995</c:v>
                </c:pt>
                <c:pt idx="70" formatCode="0">
                  <c:v>984.19336776</c:v>
                </c:pt>
                <c:pt idx="71" formatCode="0">
                  <c:v>1099.9614548</c:v>
                </c:pt>
                <c:pt idx="72" formatCode="0">
                  <c:v>1100.8309847200001</c:v>
                </c:pt>
                <c:pt idx="73" formatCode="0">
                  <c:v>1102.4283556</c:v>
                </c:pt>
                <c:pt idx="74" formatCode="0">
                  <c:v>1138.6476474399999</c:v>
                </c:pt>
                <c:pt idx="75" formatCode="0">
                  <c:v>1178.3330966349999</c:v>
                </c:pt>
                <c:pt idx="76" formatCode="0">
                  <c:v>1178.1298173150001</c:v>
                </c:pt>
                <c:pt idx="77" formatCode="0">
                  <c:v>1192.3778713950001</c:v>
                </c:pt>
                <c:pt idx="78" formatCode="0">
                  <c:v>1205.8960316099999</c:v>
                </c:pt>
                <c:pt idx="79" formatCode="0">
                  <c:v>1211.7126236500001</c:v>
                </c:pt>
                <c:pt idx="80" formatCode="0">
                  <c:v>1233.704495385</c:v>
                </c:pt>
                <c:pt idx="81" formatCode="0">
                  <c:v>1238.9216682700001</c:v>
                </c:pt>
                <c:pt idx="82" formatCode="0">
                  <c:v>1247.4376674749999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4085504"/>
        <c:axId val="74087424"/>
      </c:lineChart>
      <c:lineChart>
        <c:grouping val="standard"/>
        <c:varyColors val="0"/>
        <c:ser>
          <c:idx val="2"/>
          <c:order val="2"/>
          <c:tx>
            <c:strRef>
              <c:f>'Datos de Figura 2'!$H$3</c:f>
              <c:strCache>
                <c:ptCount val="1"/>
                <c:pt idx="0">
                  <c:v>IMPSF</c:v>
                </c:pt>
              </c:strCache>
            </c:strRef>
          </c:tx>
          <c:spPr>
            <a:ln w="2556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</c:dLbls>
          <c:trendline>
            <c:spPr>
              <a:ln w="25560">
                <a:solidFill>
                  <a:srgbClr val="00B050"/>
                </a:solidFill>
                <a:prstDash val="sysDash"/>
                <a:round/>
              </a:ln>
            </c:spPr>
            <c:trendlineType val="poly"/>
            <c:order val="3"/>
            <c:dispRSqr val="0"/>
            <c:dispEq val="0"/>
          </c:trendline>
          <c:cat>
            <c:numRef>
              <c:f>'Datos de Figura 2'!$E$4:$E$86</c:f>
              <c:numCache>
                <c:formatCode>[$-2C0A]dd/mm/yyyy</c:formatCode>
                <c:ptCount val="83"/>
                <c:pt idx="0">
                  <c:v>44274</c:v>
                </c:pt>
                <c:pt idx="1">
                  <c:v>44275</c:v>
                </c:pt>
                <c:pt idx="2">
                  <c:v>44276</c:v>
                </c:pt>
                <c:pt idx="3">
                  <c:v>44277</c:v>
                </c:pt>
                <c:pt idx="4">
                  <c:v>44278</c:v>
                </c:pt>
                <c:pt idx="5">
                  <c:v>44279</c:v>
                </c:pt>
                <c:pt idx="6">
                  <c:v>44280</c:v>
                </c:pt>
                <c:pt idx="7">
                  <c:v>44281</c:v>
                </c:pt>
                <c:pt idx="8">
                  <c:v>44282</c:v>
                </c:pt>
                <c:pt idx="9">
                  <c:v>44283</c:v>
                </c:pt>
                <c:pt idx="10">
                  <c:v>44284</c:v>
                </c:pt>
                <c:pt idx="11">
                  <c:v>44285</c:v>
                </c:pt>
                <c:pt idx="12">
                  <c:v>44286</c:v>
                </c:pt>
                <c:pt idx="13">
                  <c:v>44287</c:v>
                </c:pt>
                <c:pt idx="14">
                  <c:v>44288</c:v>
                </c:pt>
                <c:pt idx="15">
                  <c:v>44289</c:v>
                </c:pt>
                <c:pt idx="16">
                  <c:v>44290</c:v>
                </c:pt>
                <c:pt idx="17">
                  <c:v>44291</c:v>
                </c:pt>
                <c:pt idx="18">
                  <c:v>44292</c:v>
                </c:pt>
                <c:pt idx="19">
                  <c:v>44293</c:v>
                </c:pt>
                <c:pt idx="20">
                  <c:v>44294</c:v>
                </c:pt>
                <c:pt idx="21">
                  <c:v>44295</c:v>
                </c:pt>
                <c:pt idx="22">
                  <c:v>44296</c:v>
                </c:pt>
                <c:pt idx="23">
                  <c:v>44297</c:v>
                </c:pt>
                <c:pt idx="24">
                  <c:v>44298</c:v>
                </c:pt>
                <c:pt idx="25">
                  <c:v>44299</c:v>
                </c:pt>
                <c:pt idx="26">
                  <c:v>44300</c:v>
                </c:pt>
                <c:pt idx="27">
                  <c:v>44301</c:v>
                </c:pt>
                <c:pt idx="28">
                  <c:v>44302</c:v>
                </c:pt>
                <c:pt idx="29">
                  <c:v>44303</c:v>
                </c:pt>
                <c:pt idx="30">
                  <c:v>44304</c:v>
                </c:pt>
                <c:pt idx="31">
                  <c:v>44305</c:v>
                </c:pt>
                <c:pt idx="32">
                  <c:v>44306</c:v>
                </c:pt>
                <c:pt idx="33">
                  <c:v>44307</c:v>
                </c:pt>
                <c:pt idx="34">
                  <c:v>44308</c:v>
                </c:pt>
                <c:pt idx="35">
                  <c:v>44309</c:v>
                </c:pt>
                <c:pt idx="36">
                  <c:v>44310</c:v>
                </c:pt>
                <c:pt idx="37">
                  <c:v>44311</c:v>
                </c:pt>
                <c:pt idx="38">
                  <c:v>44312</c:v>
                </c:pt>
                <c:pt idx="39">
                  <c:v>44313</c:v>
                </c:pt>
                <c:pt idx="40">
                  <c:v>44314</c:v>
                </c:pt>
                <c:pt idx="41">
                  <c:v>44315</c:v>
                </c:pt>
                <c:pt idx="42">
                  <c:v>44316</c:v>
                </c:pt>
                <c:pt idx="43">
                  <c:v>44317</c:v>
                </c:pt>
                <c:pt idx="44">
                  <c:v>44318</c:v>
                </c:pt>
                <c:pt idx="45">
                  <c:v>44319</c:v>
                </c:pt>
                <c:pt idx="46">
                  <c:v>44320</c:v>
                </c:pt>
                <c:pt idx="47">
                  <c:v>44321</c:v>
                </c:pt>
                <c:pt idx="48">
                  <c:v>44322</c:v>
                </c:pt>
                <c:pt idx="49">
                  <c:v>44323</c:v>
                </c:pt>
                <c:pt idx="50">
                  <c:v>44324</c:v>
                </c:pt>
                <c:pt idx="51">
                  <c:v>44325</c:v>
                </c:pt>
                <c:pt idx="52">
                  <c:v>44326</c:v>
                </c:pt>
                <c:pt idx="53">
                  <c:v>44327</c:v>
                </c:pt>
                <c:pt idx="54">
                  <c:v>44328</c:v>
                </c:pt>
                <c:pt idx="55">
                  <c:v>44329</c:v>
                </c:pt>
                <c:pt idx="56">
                  <c:v>44330</c:v>
                </c:pt>
                <c:pt idx="57">
                  <c:v>44331</c:v>
                </c:pt>
                <c:pt idx="58">
                  <c:v>44332</c:v>
                </c:pt>
                <c:pt idx="59">
                  <c:v>44333</c:v>
                </c:pt>
                <c:pt idx="60">
                  <c:v>44334</c:v>
                </c:pt>
                <c:pt idx="61">
                  <c:v>44335</c:v>
                </c:pt>
                <c:pt idx="62">
                  <c:v>44336</c:v>
                </c:pt>
                <c:pt idx="63">
                  <c:v>44337</c:v>
                </c:pt>
                <c:pt idx="64">
                  <c:v>44338</c:v>
                </c:pt>
                <c:pt idx="65">
                  <c:v>44339</c:v>
                </c:pt>
                <c:pt idx="66">
                  <c:v>44340</c:v>
                </c:pt>
                <c:pt idx="67">
                  <c:v>44341</c:v>
                </c:pt>
                <c:pt idx="68">
                  <c:v>44342</c:v>
                </c:pt>
                <c:pt idx="69">
                  <c:v>44343</c:v>
                </c:pt>
                <c:pt idx="70">
                  <c:v>44344</c:v>
                </c:pt>
                <c:pt idx="71">
                  <c:v>44345</c:v>
                </c:pt>
                <c:pt idx="72">
                  <c:v>44346</c:v>
                </c:pt>
                <c:pt idx="73">
                  <c:v>44347</c:v>
                </c:pt>
                <c:pt idx="74">
                  <c:v>44348</c:v>
                </c:pt>
                <c:pt idx="75">
                  <c:v>44349</c:v>
                </c:pt>
                <c:pt idx="76">
                  <c:v>44350</c:v>
                </c:pt>
                <c:pt idx="77">
                  <c:v>44351</c:v>
                </c:pt>
                <c:pt idx="78">
                  <c:v>44352</c:v>
                </c:pt>
                <c:pt idx="79">
                  <c:v>44353</c:v>
                </c:pt>
                <c:pt idx="80">
                  <c:v>44354</c:v>
                </c:pt>
                <c:pt idx="81">
                  <c:v>44355</c:v>
                </c:pt>
                <c:pt idx="82">
                  <c:v>44356</c:v>
                </c:pt>
              </c:numCache>
            </c:numRef>
          </c:cat>
          <c:val>
            <c:numRef>
              <c:f>'Datos de Figura 2'!$H$4:$H$86</c:f>
              <c:numCache>
                <c:formatCode>0</c:formatCode>
                <c:ptCount val="83"/>
                <c:pt idx="0">
                  <c:v>6.3</c:v>
                </c:pt>
                <c:pt idx="1">
                  <c:v>14.1428571428571</c:v>
                </c:pt>
                <c:pt idx="2">
                  <c:v>23.285714285714299</c:v>
                </c:pt>
                <c:pt idx="3">
                  <c:v>17</c:v>
                </c:pt>
                <c:pt idx="4">
                  <c:v>6.75</c:v>
                </c:pt>
                <c:pt idx="5">
                  <c:v>1.3333333333333299</c:v>
                </c:pt>
                <c:pt idx="6">
                  <c:v>5.3333333333333304</c:v>
                </c:pt>
                <c:pt idx="7">
                  <c:v>4</c:v>
                </c:pt>
                <c:pt idx="8">
                  <c:v>16.8571428571429</c:v>
                </c:pt>
                <c:pt idx="9">
                  <c:v>22.428571428571399</c:v>
                </c:pt>
                <c:pt idx="10">
                  <c:v>15.3333333333333</c:v>
                </c:pt>
                <c:pt idx="11">
                  <c:v>22.125</c:v>
                </c:pt>
                <c:pt idx="12">
                  <c:v>23.2222222222222</c:v>
                </c:pt>
                <c:pt idx="13">
                  <c:v>-6</c:v>
                </c:pt>
                <c:pt idx="14">
                  <c:v>-6.5555555555555598</c:v>
                </c:pt>
                <c:pt idx="15">
                  <c:v>18.714285714285701</c:v>
                </c:pt>
                <c:pt idx="16">
                  <c:v>14.714285714285699</c:v>
                </c:pt>
                <c:pt idx="17">
                  <c:v>11.4444444444444</c:v>
                </c:pt>
                <c:pt idx="18">
                  <c:v>12.25</c:v>
                </c:pt>
                <c:pt idx="19">
                  <c:v>14.5555555555556</c:v>
                </c:pt>
                <c:pt idx="20">
                  <c:v>12</c:v>
                </c:pt>
                <c:pt idx="21">
                  <c:v>5.0999999999999996</c:v>
                </c:pt>
                <c:pt idx="22">
                  <c:v>16</c:v>
                </c:pt>
                <c:pt idx="23">
                  <c:v>30.285714285714299</c:v>
                </c:pt>
                <c:pt idx="24">
                  <c:v>20.4444444444444</c:v>
                </c:pt>
                <c:pt idx="25">
                  <c:v>18</c:v>
                </c:pt>
                <c:pt idx="26">
                  <c:v>13.7777777777778</c:v>
                </c:pt>
                <c:pt idx="27">
                  <c:v>10.4444444444444</c:v>
                </c:pt>
                <c:pt idx="28">
                  <c:v>6.4</c:v>
                </c:pt>
                <c:pt idx="29">
                  <c:v>14.4285714285714</c:v>
                </c:pt>
                <c:pt idx="30">
                  <c:v>19</c:v>
                </c:pt>
                <c:pt idx="31">
                  <c:v>12.3333333333333</c:v>
                </c:pt>
                <c:pt idx="32">
                  <c:v>15.25</c:v>
                </c:pt>
                <c:pt idx="33">
                  <c:v>9.5555555555555607</c:v>
                </c:pt>
                <c:pt idx="34">
                  <c:v>5.5555555555555598</c:v>
                </c:pt>
                <c:pt idx="35">
                  <c:v>2.2000000000000002</c:v>
                </c:pt>
                <c:pt idx="36">
                  <c:v>11</c:v>
                </c:pt>
                <c:pt idx="37">
                  <c:v>22.428571428571399</c:v>
                </c:pt>
                <c:pt idx="38">
                  <c:v>15.7777777777778</c:v>
                </c:pt>
                <c:pt idx="39">
                  <c:v>18</c:v>
                </c:pt>
                <c:pt idx="40">
                  <c:v>16.2222222222222</c:v>
                </c:pt>
                <c:pt idx="41">
                  <c:v>21.4444444444444</c:v>
                </c:pt>
                <c:pt idx="42">
                  <c:v>4.0999999999999996</c:v>
                </c:pt>
                <c:pt idx="43">
                  <c:v>-25.3333333333333</c:v>
                </c:pt>
                <c:pt idx="44">
                  <c:v>28.1428571428571</c:v>
                </c:pt>
                <c:pt idx="45">
                  <c:v>10.3333333333333</c:v>
                </c:pt>
                <c:pt idx="46">
                  <c:v>7.5</c:v>
                </c:pt>
                <c:pt idx="47">
                  <c:v>16.5555555555556</c:v>
                </c:pt>
                <c:pt idx="48">
                  <c:v>17.6666666666667</c:v>
                </c:pt>
                <c:pt idx="49">
                  <c:v>17.399999999999999</c:v>
                </c:pt>
                <c:pt idx="50">
                  <c:v>26.714285714285701</c:v>
                </c:pt>
                <c:pt idx="51">
                  <c:v>31.714285714285701</c:v>
                </c:pt>
                <c:pt idx="52">
                  <c:v>21.2222222222222</c:v>
                </c:pt>
                <c:pt idx="53">
                  <c:v>24.75</c:v>
                </c:pt>
                <c:pt idx="54">
                  <c:v>28</c:v>
                </c:pt>
                <c:pt idx="55">
                  <c:v>12.8</c:v>
                </c:pt>
                <c:pt idx="56">
                  <c:v>16.600000000000001</c:v>
                </c:pt>
                <c:pt idx="57">
                  <c:v>26</c:v>
                </c:pt>
                <c:pt idx="58">
                  <c:v>28.428571428571399</c:v>
                </c:pt>
                <c:pt idx="59">
                  <c:v>19</c:v>
                </c:pt>
                <c:pt idx="60">
                  <c:v>20.125</c:v>
                </c:pt>
                <c:pt idx="61">
                  <c:v>18.4444444444444</c:v>
                </c:pt>
                <c:pt idx="62">
                  <c:v>19.7777777777778</c:v>
                </c:pt>
                <c:pt idx="63">
                  <c:v>14.3</c:v>
                </c:pt>
                <c:pt idx="64">
                  <c:v>10.4285714285714</c:v>
                </c:pt>
                <c:pt idx="65">
                  <c:v>4</c:v>
                </c:pt>
                <c:pt idx="66">
                  <c:v>-15.3333333333333</c:v>
                </c:pt>
                <c:pt idx="67">
                  <c:v>-6</c:v>
                </c:pt>
                <c:pt idx="68">
                  <c:v>11.6666666666667</c:v>
                </c:pt>
                <c:pt idx="69">
                  <c:v>9</c:v>
                </c:pt>
                <c:pt idx="70">
                  <c:v>7.1</c:v>
                </c:pt>
                <c:pt idx="71">
                  <c:v>19.714285714285701</c:v>
                </c:pt>
                <c:pt idx="72">
                  <c:v>21.285714285714299</c:v>
                </c:pt>
                <c:pt idx="73">
                  <c:v>20.7777777777778</c:v>
                </c:pt>
                <c:pt idx="74">
                  <c:v>24.5</c:v>
                </c:pt>
                <c:pt idx="75">
                  <c:v>20.5555555555556</c:v>
                </c:pt>
                <c:pt idx="76">
                  <c:v>15.7777777777778</c:v>
                </c:pt>
                <c:pt idx="77">
                  <c:v>16.399999999999999</c:v>
                </c:pt>
                <c:pt idx="78">
                  <c:v>29.714285714285701</c:v>
                </c:pt>
                <c:pt idx="79">
                  <c:v>34.142857142857103</c:v>
                </c:pt>
                <c:pt idx="80">
                  <c:v>27.7777777777778</c:v>
                </c:pt>
                <c:pt idx="81">
                  <c:v>21.8888888888889</c:v>
                </c:pt>
                <c:pt idx="82">
                  <c:v>28.6666666666667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4097792"/>
        <c:axId val="74099328"/>
      </c:lineChart>
      <c:dateAx>
        <c:axId val="740855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AR" sz="1000" b="1" strike="noStrike" spc="-1">
                    <a:solidFill>
                      <a:srgbClr val="000000"/>
                    </a:solidFill>
                    <a:latin typeface="Calibri"/>
                  </a:rPr>
                  <a:t>Fecha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[$-2C0A]dd/mm/yyyy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sz="800" b="0" strike="noStrike" spc="-1">
                <a:solidFill>
                  <a:srgbClr val="000000"/>
                </a:solidFill>
                <a:latin typeface="Times New Roman"/>
              </a:defRPr>
            </a:pPr>
            <a:endParaRPr lang="es-AR"/>
          </a:p>
        </c:txPr>
        <c:crossAx val="74087424"/>
        <c:crosses val="autoZero"/>
        <c:auto val="1"/>
        <c:lblOffset val="100"/>
        <c:baseTimeUnit val="days"/>
      </c:dateAx>
      <c:valAx>
        <c:axId val="7408742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s-AR" sz="1000" b="1" strike="noStrike" spc="-1">
                    <a:solidFill>
                      <a:srgbClr val="000000"/>
                    </a:solidFill>
                    <a:latin typeface="Times New Roman"/>
                  </a:rPr>
                  <a:t>COVID-19 (Nº)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endParaRPr lang="es-AR"/>
          </a:p>
        </c:txPr>
        <c:crossAx val="74085504"/>
        <c:crosses val="autoZero"/>
        <c:crossBetween val="midCat"/>
      </c:valAx>
      <c:dateAx>
        <c:axId val="74097792"/>
        <c:scaling>
          <c:orientation val="minMax"/>
        </c:scaling>
        <c:delete val="1"/>
        <c:axPos val="b"/>
        <c:numFmt formatCode="[$-2C0A]dd/mm/yyyy" sourceLinked="1"/>
        <c:majorTickMark val="out"/>
        <c:minorTickMark val="none"/>
        <c:tickLblPos val="nextTo"/>
        <c:crossAx val="74099328"/>
        <c:crosses val="autoZero"/>
        <c:auto val="1"/>
        <c:lblOffset val="100"/>
        <c:baseTimeUnit val="days"/>
      </c:dateAx>
      <c:valAx>
        <c:axId val="74099328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sz="1000" b="1" strike="noStrike" spc="-1">
                    <a:latin typeface="Times New Roman"/>
                  </a:defRPr>
                </a:pPr>
                <a:r>
                  <a:rPr lang="es-AR" sz="1000" b="1" strike="noStrike" spc="-1">
                    <a:latin typeface="Times New Roman"/>
                  </a:rPr>
                  <a:t>Porcentaje
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endParaRPr lang="es-AR"/>
          </a:p>
        </c:txPr>
        <c:crossAx val="74097792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187708005249344"/>
          <c:y val="3.1831437736949499E-2"/>
          <c:w val="0.64284755030621199"/>
          <c:h val="0.1539293525809269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0811450885162"/>
          <c:y val="8.8513177523620104E-2"/>
          <c:w val="0.76205573027921536"/>
          <c:h val="0.6980365863357989"/>
        </c:manualLayout>
      </c:layout>
      <c:lineChart>
        <c:grouping val="standard"/>
        <c:varyColors val="0"/>
        <c:ser>
          <c:idx val="0"/>
          <c:order val="0"/>
          <c:tx>
            <c:strRef>
              <c:f>'Datos de Figura 2'!$F$3</c:f>
              <c:strCache>
                <c:ptCount val="1"/>
                <c:pt idx="0">
                  <c:v>R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</c:dLbls>
          <c:trendline>
            <c:spPr>
              <a:ln w="25560">
                <a:solidFill>
                  <a:srgbClr val="0070C0"/>
                </a:solidFill>
                <a:prstDash val="sysDash"/>
                <a:round/>
              </a:ln>
            </c:spPr>
            <c:trendlineType val="poly"/>
            <c:order val="3"/>
            <c:dispRSqr val="0"/>
            <c:dispEq val="0"/>
          </c:trendline>
          <c:cat>
            <c:numRef>
              <c:f>'Datos de Figura 2'!$E$4:$E$86</c:f>
              <c:numCache>
                <c:formatCode>[$-2C0A]dd/mm/yyyy</c:formatCode>
                <c:ptCount val="83"/>
                <c:pt idx="0">
                  <c:v>44274</c:v>
                </c:pt>
                <c:pt idx="1">
                  <c:v>44275</c:v>
                </c:pt>
                <c:pt idx="2">
                  <c:v>44276</c:v>
                </c:pt>
                <c:pt idx="3">
                  <c:v>44277</c:v>
                </c:pt>
                <c:pt idx="4">
                  <c:v>44278</c:v>
                </c:pt>
                <c:pt idx="5">
                  <c:v>44279</c:v>
                </c:pt>
                <c:pt idx="6">
                  <c:v>44280</c:v>
                </c:pt>
                <c:pt idx="7">
                  <c:v>44281</c:v>
                </c:pt>
                <c:pt idx="8">
                  <c:v>44282</c:v>
                </c:pt>
                <c:pt idx="9">
                  <c:v>44283</c:v>
                </c:pt>
                <c:pt idx="10">
                  <c:v>44284</c:v>
                </c:pt>
                <c:pt idx="11">
                  <c:v>44285</c:v>
                </c:pt>
                <c:pt idx="12">
                  <c:v>44286</c:v>
                </c:pt>
                <c:pt idx="13">
                  <c:v>44287</c:v>
                </c:pt>
                <c:pt idx="14">
                  <c:v>44288</c:v>
                </c:pt>
                <c:pt idx="15">
                  <c:v>44289</c:v>
                </c:pt>
                <c:pt idx="16">
                  <c:v>44290</c:v>
                </c:pt>
                <c:pt idx="17">
                  <c:v>44291</c:v>
                </c:pt>
                <c:pt idx="18">
                  <c:v>44292</c:v>
                </c:pt>
                <c:pt idx="19">
                  <c:v>44293</c:v>
                </c:pt>
                <c:pt idx="20">
                  <c:v>44294</c:v>
                </c:pt>
                <c:pt idx="21">
                  <c:v>44295</c:v>
                </c:pt>
                <c:pt idx="22">
                  <c:v>44296</c:v>
                </c:pt>
                <c:pt idx="23">
                  <c:v>44297</c:v>
                </c:pt>
                <c:pt idx="24">
                  <c:v>44298</c:v>
                </c:pt>
                <c:pt idx="25">
                  <c:v>44299</c:v>
                </c:pt>
                <c:pt idx="26">
                  <c:v>44300</c:v>
                </c:pt>
                <c:pt idx="27">
                  <c:v>44301</c:v>
                </c:pt>
                <c:pt idx="28">
                  <c:v>44302</c:v>
                </c:pt>
                <c:pt idx="29">
                  <c:v>44303</c:v>
                </c:pt>
                <c:pt idx="30">
                  <c:v>44304</c:v>
                </c:pt>
                <c:pt idx="31">
                  <c:v>44305</c:v>
                </c:pt>
                <c:pt idx="32">
                  <c:v>44306</c:v>
                </c:pt>
                <c:pt idx="33">
                  <c:v>44307</c:v>
                </c:pt>
                <c:pt idx="34">
                  <c:v>44308</c:v>
                </c:pt>
                <c:pt idx="35">
                  <c:v>44309</c:v>
                </c:pt>
                <c:pt idx="36">
                  <c:v>44310</c:v>
                </c:pt>
                <c:pt idx="37">
                  <c:v>44311</c:v>
                </c:pt>
                <c:pt idx="38">
                  <c:v>44312</c:v>
                </c:pt>
                <c:pt idx="39">
                  <c:v>44313</c:v>
                </c:pt>
                <c:pt idx="40">
                  <c:v>44314</c:v>
                </c:pt>
                <c:pt idx="41">
                  <c:v>44315</c:v>
                </c:pt>
                <c:pt idx="42">
                  <c:v>44316</c:v>
                </c:pt>
                <c:pt idx="43">
                  <c:v>44317</c:v>
                </c:pt>
                <c:pt idx="44">
                  <c:v>44318</c:v>
                </c:pt>
                <c:pt idx="45">
                  <c:v>44319</c:v>
                </c:pt>
                <c:pt idx="46">
                  <c:v>44320</c:v>
                </c:pt>
                <c:pt idx="47">
                  <c:v>44321</c:v>
                </c:pt>
                <c:pt idx="48">
                  <c:v>44322</c:v>
                </c:pt>
                <c:pt idx="49">
                  <c:v>44323</c:v>
                </c:pt>
                <c:pt idx="50">
                  <c:v>44324</c:v>
                </c:pt>
                <c:pt idx="51">
                  <c:v>44325</c:v>
                </c:pt>
                <c:pt idx="52">
                  <c:v>44326</c:v>
                </c:pt>
                <c:pt idx="53">
                  <c:v>44327</c:v>
                </c:pt>
                <c:pt idx="54">
                  <c:v>44328</c:v>
                </c:pt>
                <c:pt idx="55">
                  <c:v>44329</c:v>
                </c:pt>
                <c:pt idx="56">
                  <c:v>44330</c:v>
                </c:pt>
                <c:pt idx="57">
                  <c:v>44331</c:v>
                </c:pt>
                <c:pt idx="58">
                  <c:v>44332</c:v>
                </c:pt>
                <c:pt idx="59">
                  <c:v>44333</c:v>
                </c:pt>
                <c:pt idx="60">
                  <c:v>44334</c:v>
                </c:pt>
                <c:pt idx="61">
                  <c:v>44335</c:v>
                </c:pt>
                <c:pt idx="62">
                  <c:v>44336</c:v>
                </c:pt>
                <c:pt idx="63">
                  <c:v>44337</c:v>
                </c:pt>
                <c:pt idx="64">
                  <c:v>44338</c:v>
                </c:pt>
                <c:pt idx="65">
                  <c:v>44339</c:v>
                </c:pt>
                <c:pt idx="66">
                  <c:v>44340</c:v>
                </c:pt>
                <c:pt idx="67">
                  <c:v>44341</c:v>
                </c:pt>
                <c:pt idx="68">
                  <c:v>44342</c:v>
                </c:pt>
                <c:pt idx="69">
                  <c:v>44343</c:v>
                </c:pt>
                <c:pt idx="70">
                  <c:v>44344</c:v>
                </c:pt>
                <c:pt idx="71">
                  <c:v>44345</c:v>
                </c:pt>
                <c:pt idx="72">
                  <c:v>44346</c:v>
                </c:pt>
                <c:pt idx="73">
                  <c:v>44347</c:v>
                </c:pt>
                <c:pt idx="74">
                  <c:v>44348</c:v>
                </c:pt>
                <c:pt idx="75">
                  <c:v>44349</c:v>
                </c:pt>
                <c:pt idx="76">
                  <c:v>44350</c:v>
                </c:pt>
                <c:pt idx="77">
                  <c:v>44351</c:v>
                </c:pt>
                <c:pt idx="78">
                  <c:v>44352</c:v>
                </c:pt>
                <c:pt idx="79">
                  <c:v>44353</c:v>
                </c:pt>
                <c:pt idx="80">
                  <c:v>44354</c:v>
                </c:pt>
                <c:pt idx="81">
                  <c:v>44355</c:v>
                </c:pt>
                <c:pt idx="82">
                  <c:v>44356</c:v>
                </c:pt>
              </c:numCache>
            </c:numRef>
          </c:cat>
          <c:val>
            <c:numRef>
              <c:f>'Datos de Figura 2'!$F$4:$F$86</c:f>
              <c:numCache>
                <c:formatCode>General</c:formatCode>
                <c:ptCount val="83"/>
                <c:pt idx="0">
                  <c:v>307</c:v>
                </c:pt>
                <c:pt idx="1">
                  <c:v>390</c:v>
                </c:pt>
                <c:pt idx="2">
                  <c:v>354</c:v>
                </c:pt>
                <c:pt idx="3">
                  <c:v>334</c:v>
                </c:pt>
                <c:pt idx="4">
                  <c:v>349</c:v>
                </c:pt>
                <c:pt idx="5">
                  <c:v>399</c:v>
                </c:pt>
                <c:pt idx="6">
                  <c:v>338</c:v>
                </c:pt>
                <c:pt idx="7">
                  <c:v>480</c:v>
                </c:pt>
                <c:pt idx="8">
                  <c:v>526</c:v>
                </c:pt>
                <c:pt idx="9">
                  <c:v>543</c:v>
                </c:pt>
                <c:pt idx="10">
                  <c:v>625</c:v>
                </c:pt>
                <c:pt idx="11">
                  <c:v>577</c:v>
                </c:pt>
                <c:pt idx="12">
                  <c:v>573</c:v>
                </c:pt>
                <c:pt idx="13">
                  <c:v>489</c:v>
                </c:pt>
                <c:pt idx="14">
                  <c:v>459</c:v>
                </c:pt>
                <c:pt idx="15">
                  <c:v>485</c:v>
                </c:pt>
                <c:pt idx="16">
                  <c:v>444</c:v>
                </c:pt>
                <c:pt idx="17">
                  <c:v>405</c:v>
                </c:pt>
                <c:pt idx="18">
                  <c:v>514</c:v>
                </c:pt>
                <c:pt idx="19">
                  <c:v>599</c:v>
                </c:pt>
                <c:pt idx="20">
                  <c:v>780</c:v>
                </c:pt>
                <c:pt idx="21">
                  <c:v>807</c:v>
                </c:pt>
                <c:pt idx="22">
                  <c:v>771</c:v>
                </c:pt>
                <c:pt idx="23">
                  <c:v>602</c:v>
                </c:pt>
                <c:pt idx="24">
                  <c:v>502</c:v>
                </c:pt>
                <c:pt idx="25">
                  <c:v>630</c:v>
                </c:pt>
                <c:pt idx="26">
                  <c:v>759</c:v>
                </c:pt>
                <c:pt idx="27">
                  <c:v>780</c:v>
                </c:pt>
                <c:pt idx="28">
                  <c:v>898</c:v>
                </c:pt>
                <c:pt idx="29">
                  <c:v>714</c:v>
                </c:pt>
                <c:pt idx="30">
                  <c:v>587</c:v>
                </c:pt>
                <c:pt idx="31">
                  <c:v>568</c:v>
                </c:pt>
                <c:pt idx="32">
                  <c:v>788</c:v>
                </c:pt>
                <c:pt idx="33">
                  <c:v>695</c:v>
                </c:pt>
                <c:pt idx="34">
                  <c:v>825</c:v>
                </c:pt>
                <c:pt idx="35">
                  <c:v>797</c:v>
                </c:pt>
                <c:pt idx="36">
                  <c:v>549</c:v>
                </c:pt>
                <c:pt idx="37">
                  <c:v>427</c:v>
                </c:pt>
                <c:pt idx="38">
                  <c:v>574</c:v>
                </c:pt>
                <c:pt idx="39">
                  <c:v>589</c:v>
                </c:pt>
                <c:pt idx="40">
                  <c:v>646</c:v>
                </c:pt>
                <c:pt idx="41">
                  <c:v>663</c:v>
                </c:pt>
                <c:pt idx="42">
                  <c:v>587</c:v>
                </c:pt>
                <c:pt idx="43">
                  <c:v>582</c:v>
                </c:pt>
                <c:pt idx="44">
                  <c:v>374</c:v>
                </c:pt>
                <c:pt idx="45">
                  <c:v>359</c:v>
                </c:pt>
                <c:pt idx="46">
                  <c:v>689</c:v>
                </c:pt>
                <c:pt idx="47">
                  <c:v>619</c:v>
                </c:pt>
                <c:pt idx="48">
                  <c:v>603</c:v>
                </c:pt>
                <c:pt idx="49">
                  <c:v>612</c:v>
                </c:pt>
                <c:pt idx="50">
                  <c:v>558</c:v>
                </c:pt>
                <c:pt idx="51">
                  <c:v>433</c:v>
                </c:pt>
                <c:pt idx="52">
                  <c:v>586</c:v>
                </c:pt>
                <c:pt idx="53">
                  <c:v>707</c:v>
                </c:pt>
                <c:pt idx="54">
                  <c:v>690</c:v>
                </c:pt>
                <c:pt idx="55">
                  <c:v>849</c:v>
                </c:pt>
                <c:pt idx="56">
                  <c:v>838</c:v>
                </c:pt>
                <c:pt idx="57">
                  <c:v>754</c:v>
                </c:pt>
                <c:pt idx="58">
                  <c:v>632</c:v>
                </c:pt>
                <c:pt idx="59">
                  <c:v>668</c:v>
                </c:pt>
                <c:pt idx="60">
                  <c:v>963</c:v>
                </c:pt>
                <c:pt idx="61">
                  <c:v>925</c:v>
                </c:pt>
                <c:pt idx="62">
                  <c:v>1032</c:v>
                </c:pt>
                <c:pt idx="63">
                  <c:v>1109</c:v>
                </c:pt>
                <c:pt idx="64">
                  <c:v>964</c:v>
                </c:pt>
                <c:pt idx="65">
                  <c:v>998</c:v>
                </c:pt>
                <c:pt idx="66">
                  <c:v>628</c:v>
                </c:pt>
                <c:pt idx="67">
                  <c:v>819</c:v>
                </c:pt>
                <c:pt idx="68">
                  <c:v>753</c:v>
                </c:pt>
                <c:pt idx="69">
                  <c:v>1199</c:v>
                </c:pt>
                <c:pt idx="70">
                  <c:v>1288</c:v>
                </c:pt>
                <c:pt idx="71">
                  <c:v>1266</c:v>
                </c:pt>
                <c:pt idx="72">
                  <c:v>988</c:v>
                </c:pt>
                <c:pt idx="73">
                  <c:v>943</c:v>
                </c:pt>
                <c:pt idx="74">
                  <c:v>1203</c:v>
                </c:pt>
                <c:pt idx="75">
                  <c:v>1245</c:v>
                </c:pt>
                <c:pt idx="76">
                  <c:v>1185</c:v>
                </c:pt>
                <c:pt idx="77">
                  <c:v>1485</c:v>
                </c:pt>
                <c:pt idx="78">
                  <c:v>1179</c:v>
                </c:pt>
                <c:pt idx="79">
                  <c:v>1002</c:v>
                </c:pt>
                <c:pt idx="80">
                  <c:v>1098</c:v>
                </c:pt>
                <c:pt idx="81">
                  <c:v>1452</c:v>
                </c:pt>
                <c:pt idx="82">
                  <c:v>1114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de Figura 2'!$G$3</c:f>
              <c:strCache>
                <c:ptCount val="1"/>
                <c:pt idx="0">
                  <c:v>P</c:v>
                </c:pt>
              </c:strCache>
            </c:strRef>
          </c:tx>
          <c:spPr>
            <a:ln w="2556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</c:dLbls>
          <c:cat>
            <c:numRef>
              <c:f>'Datos de Figura 2'!$E$4:$E$86</c:f>
              <c:numCache>
                <c:formatCode>[$-2C0A]dd/mm/yyyy</c:formatCode>
                <c:ptCount val="83"/>
                <c:pt idx="0">
                  <c:v>44274</c:v>
                </c:pt>
                <c:pt idx="1">
                  <c:v>44275</c:v>
                </c:pt>
                <c:pt idx="2">
                  <c:v>44276</c:v>
                </c:pt>
                <c:pt idx="3">
                  <c:v>44277</c:v>
                </c:pt>
                <c:pt idx="4">
                  <c:v>44278</c:v>
                </c:pt>
                <c:pt idx="5">
                  <c:v>44279</c:v>
                </c:pt>
                <c:pt idx="6">
                  <c:v>44280</c:v>
                </c:pt>
                <c:pt idx="7">
                  <c:v>44281</c:v>
                </c:pt>
                <c:pt idx="8">
                  <c:v>44282</c:v>
                </c:pt>
                <c:pt idx="9">
                  <c:v>44283</c:v>
                </c:pt>
                <c:pt idx="10">
                  <c:v>44284</c:v>
                </c:pt>
                <c:pt idx="11">
                  <c:v>44285</c:v>
                </c:pt>
                <c:pt idx="12">
                  <c:v>44286</c:v>
                </c:pt>
                <c:pt idx="13">
                  <c:v>44287</c:v>
                </c:pt>
                <c:pt idx="14">
                  <c:v>44288</c:v>
                </c:pt>
                <c:pt idx="15">
                  <c:v>44289</c:v>
                </c:pt>
                <c:pt idx="16">
                  <c:v>44290</c:v>
                </c:pt>
                <c:pt idx="17">
                  <c:v>44291</c:v>
                </c:pt>
                <c:pt idx="18">
                  <c:v>44292</c:v>
                </c:pt>
                <c:pt idx="19">
                  <c:v>44293</c:v>
                </c:pt>
                <c:pt idx="20">
                  <c:v>44294</c:v>
                </c:pt>
                <c:pt idx="21">
                  <c:v>44295</c:v>
                </c:pt>
                <c:pt idx="22">
                  <c:v>44296</c:v>
                </c:pt>
                <c:pt idx="23">
                  <c:v>44297</c:v>
                </c:pt>
                <c:pt idx="24">
                  <c:v>44298</c:v>
                </c:pt>
                <c:pt idx="25">
                  <c:v>44299</c:v>
                </c:pt>
                <c:pt idx="26">
                  <c:v>44300</c:v>
                </c:pt>
                <c:pt idx="27">
                  <c:v>44301</c:v>
                </c:pt>
                <c:pt idx="28">
                  <c:v>44302</c:v>
                </c:pt>
                <c:pt idx="29">
                  <c:v>44303</c:v>
                </c:pt>
                <c:pt idx="30">
                  <c:v>44304</c:v>
                </c:pt>
                <c:pt idx="31">
                  <c:v>44305</c:v>
                </c:pt>
                <c:pt idx="32">
                  <c:v>44306</c:v>
                </c:pt>
                <c:pt idx="33">
                  <c:v>44307</c:v>
                </c:pt>
                <c:pt idx="34">
                  <c:v>44308</c:v>
                </c:pt>
                <c:pt idx="35">
                  <c:v>44309</c:v>
                </c:pt>
                <c:pt idx="36">
                  <c:v>44310</c:v>
                </c:pt>
                <c:pt idx="37">
                  <c:v>44311</c:v>
                </c:pt>
                <c:pt idx="38">
                  <c:v>44312</c:v>
                </c:pt>
                <c:pt idx="39">
                  <c:v>44313</c:v>
                </c:pt>
                <c:pt idx="40">
                  <c:v>44314</c:v>
                </c:pt>
                <c:pt idx="41">
                  <c:v>44315</c:v>
                </c:pt>
                <c:pt idx="42">
                  <c:v>44316</c:v>
                </c:pt>
                <c:pt idx="43">
                  <c:v>44317</c:v>
                </c:pt>
                <c:pt idx="44">
                  <c:v>44318</c:v>
                </c:pt>
                <c:pt idx="45">
                  <c:v>44319</c:v>
                </c:pt>
                <c:pt idx="46">
                  <c:v>44320</c:v>
                </c:pt>
                <c:pt idx="47">
                  <c:v>44321</c:v>
                </c:pt>
                <c:pt idx="48">
                  <c:v>44322</c:v>
                </c:pt>
                <c:pt idx="49">
                  <c:v>44323</c:v>
                </c:pt>
                <c:pt idx="50">
                  <c:v>44324</c:v>
                </c:pt>
                <c:pt idx="51">
                  <c:v>44325</c:v>
                </c:pt>
                <c:pt idx="52">
                  <c:v>44326</c:v>
                </c:pt>
                <c:pt idx="53">
                  <c:v>44327</c:v>
                </c:pt>
                <c:pt idx="54">
                  <c:v>44328</c:v>
                </c:pt>
                <c:pt idx="55">
                  <c:v>44329</c:v>
                </c:pt>
                <c:pt idx="56">
                  <c:v>44330</c:v>
                </c:pt>
                <c:pt idx="57">
                  <c:v>44331</c:v>
                </c:pt>
                <c:pt idx="58">
                  <c:v>44332</c:v>
                </c:pt>
                <c:pt idx="59">
                  <c:v>44333</c:v>
                </c:pt>
                <c:pt idx="60">
                  <c:v>44334</c:v>
                </c:pt>
                <c:pt idx="61">
                  <c:v>44335</c:v>
                </c:pt>
                <c:pt idx="62">
                  <c:v>44336</c:v>
                </c:pt>
                <c:pt idx="63">
                  <c:v>44337</c:v>
                </c:pt>
                <c:pt idx="64">
                  <c:v>44338</c:v>
                </c:pt>
                <c:pt idx="65">
                  <c:v>44339</c:v>
                </c:pt>
                <c:pt idx="66">
                  <c:v>44340</c:v>
                </c:pt>
                <c:pt idx="67">
                  <c:v>44341</c:v>
                </c:pt>
                <c:pt idx="68">
                  <c:v>44342</c:v>
                </c:pt>
                <c:pt idx="69">
                  <c:v>44343</c:v>
                </c:pt>
                <c:pt idx="70">
                  <c:v>44344</c:v>
                </c:pt>
                <c:pt idx="71">
                  <c:v>44345</c:v>
                </c:pt>
                <c:pt idx="72">
                  <c:v>44346</c:v>
                </c:pt>
                <c:pt idx="73">
                  <c:v>44347</c:v>
                </c:pt>
                <c:pt idx="74">
                  <c:v>44348</c:v>
                </c:pt>
                <c:pt idx="75">
                  <c:v>44349</c:v>
                </c:pt>
                <c:pt idx="76">
                  <c:v>44350</c:v>
                </c:pt>
                <c:pt idx="77">
                  <c:v>44351</c:v>
                </c:pt>
                <c:pt idx="78">
                  <c:v>44352</c:v>
                </c:pt>
                <c:pt idx="79">
                  <c:v>44353</c:v>
                </c:pt>
                <c:pt idx="80">
                  <c:v>44354</c:v>
                </c:pt>
                <c:pt idx="81">
                  <c:v>44355</c:v>
                </c:pt>
                <c:pt idx="82">
                  <c:v>44356</c:v>
                </c:pt>
              </c:numCache>
            </c:numRef>
          </c:cat>
          <c:val>
            <c:numRef>
              <c:f>'Datos de Figura 2'!$G$4:$G$86</c:f>
              <c:numCache>
                <c:formatCode>General</c:formatCode>
                <c:ptCount val="83"/>
                <c:pt idx="56" formatCode="0">
                  <c:v>627</c:v>
                </c:pt>
                <c:pt idx="57" formatCode="0">
                  <c:v>637.49142175999998</c:v>
                </c:pt>
                <c:pt idx="58" formatCode="0">
                  <c:v>621.20775651999998</c:v>
                </c:pt>
                <c:pt idx="59" formatCode="0">
                  <c:v>725.41151773499996</c:v>
                </c:pt>
                <c:pt idx="60" formatCode="0">
                  <c:v>731.63240989500002</c:v>
                </c:pt>
                <c:pt idx="61" formatCode="0">
                  <c:v>758.49753674999999</c:v>
                </c:pt>
                <c:pt idx="62" formatCode="0">
                  <c:v>792.50640926999995</c:v>
                </c:pt>
                <c:pt idx="63" formatCode="0">
                  <c:v>743.81847850999998</c:v>
                </c:pt>
                <c:pt idx="64" formatCode="0">
                  <c:v>785.91870867499995</c:v>
                </c:pt>
                <c:pt idx="65" formatCode="0">
                  <c:v>786.78823859500005</c:v>
                </c:pt>
                <c:pt idx="66" formatCode="0">
                  <c:v>885.88026447499999</c:v>
                </c:pt>
                <c:pt idx="67" formatCode="0">
                  <c:v>875.17153954000003</c:v>
                </c:pt>
                <c:pt idx="68" formatCode="0">
                  <c:v>891.68518517500002</c:v>
                </c:pt>
                <c:pt idx="69" formatCode="0">
                  <c:v>994.41027627999995</c:v>
                </c:pt>
                <c:pt idx="70" formatCode="0">
                  <c:v>984.19336776</c:v>
                </c:pt>
                <c:pt idx="71" formatCode="0">
                  <c:v>1099.9614548</c:v>
                </c:pt>
                <c:pt idx="72" formatCode="0">
                  <c:v>1100.8309847200001</c:v>
                </c:pt>
                <c:pt idx="73" formatCode="0">
                  <c:v>1102.4283556</c:v>
                </c:pt>
                <c:pt idx="74" formatCode="0">
                  <c:v>1138.6476474399999</c:v>
                </c:pt>
                <c:pt idx="75" formatCode="0">
                  <c:v>1178.3330966349999</c:v>
                </c:pt>
                <c:pt idx="76" formatCode="0">
                  <c:v>1178.1298173150001</c:v>
                </c:pt>
                <c:pt idx="77" formatCode="0">
                  <c:v>1192.3778713950001</c:v>
                </c:pt>
                <c:pt idx="78" formatCode="0">
                  <c:v>1205.8960316099999</c:v>
                </c:pt>
                <c:pt idx="79" formatCode="0">
                  <c:v>1211.7126236500001</c:v>
                </c:pt>
                <c:pt idx="80" formatCode="0">
                  <c:v>1233.704495385</c:v>
                </c:pt>
                <c:pt idx="81" formatCode="0">
                  <c:v>1238.9216682700001</c:v>
                </c:pt>
                <c:pt idx="82" formatCode="0">
                  <c:v>1247.4376674749999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85749760"/>
        <c:axId val="85751680"/>
      </c:lineChart>
      <c:lineChart>
        <c:grouping val="standard"/>
        <c:varyColors val="0"/>
        <c:ser>
          <c:idx val="2"/>
          <c:order val="2"/>
          <c:tx>
            <c:strRef>
              <c:f>'Datos de Figura 2'!$H$3</c:f>
              <c:strCache>
                <c:ptCount val="1"/>
                <c:pt idx="0">
                  <c:v>IMPSF</c:v>
                </c:pt>
              </c:strCache>
            </c:strRef>
          </c:tx>
          <c:spPr>
            <a:ln w="2556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</c:dLbls>
          <c:trendline>
            <c:spPr>
              <a:ln w="25560">
                <a:solidFill>
                  <a:srgbClr val="00B050"/>
                </a:solidFill>
                <a:prstDash val="sysDash"/>
                <a:round/>
              </a:ln>
            </c:spPr>
            <c:trendlineType val="poly"/>
            <c:order val="3"/>
            <c:dispRSqr val="0"/>
            <c:dispEq val="0"/>
          </c:trendline>
          <c:cat>
            <c:numRef>
              <c:f>'Datos de Figura 2'!$E$4:$E$86</c:f>
              <c:numCache>
                <c:formatCode>[$-2C0A]dd/mm/yyyy</c:formatCode>
                <c:ptCount val="83"/>
                <c:pt idx="0">
                  <c:v>44274</c:v>
                </c:pt>
                <c:pt idx="1">
                  <c:v>44275</c:v>
                </c:pt>
                <c:pt idx="2">
                  <c:v>44276</c:v>
                </c:pt>
                <c:pt idx="3">
                  <c:v>44277</c:v>
                </c:pt>
                <c:pt idx="4">
                  <c:v>44278</c:v>
                </c:pt>
                <c:pt idx="5">
                  <c:v>44279</c:v>
                </c:pt>
                <c:pt idx="6">
                  <c:v>44280</c:v>
                </c:pt>
                <c:pt idx="7">
                  <c:v>44281</c:v>
                </c:pt>
                <c:pt idx="8">
                  <c:v>44282</c:v>
                </c:pt>
                <c:pt idx="9">
                  <c:v>44283</c:v>
                </c:pt>
                <c:pt idx="10">
                  <c:v>44284</c:v>
                </c:pt>
                <c:pt idx="11">
                  <c:v>44285</c:v>
                </c:pt>
                <c:pt idx="12">
                  <c:v>44286</c:v>
                </c:pt>
                <c:pt idx="13">
                  <c:v>44287</c:v>
                </c:pt>
                <c:pt idx="14">
                  <c:v>44288</c:v>
                </c:pt>
                <c:pt idx="15">
                  <c:v>44289</c:v>
                </c:pt>
                <c:pt idx="16">
                  <c:v>44290</c:v>
                </c:pt>
                <c:pt idx="17">
                  <c:v>44291</c:v>
                </c:pt>
                <c:pt idx="18">
                  <c:v>44292</c:v>
                </c:pt>
                <c:pt idx="19">
                  <c:v>44293</c:v>
                </c:pt>
                <c:pt idx="20">
                  <c:v>44294</c:v>
                </c:pt>
                <c:pt idx="21">
                  <c:v>44295</c:v>
                </c:pt>
                <c:pt idx="22">
                  <c:v>44296</c:v>
                </c:pt>
                <c:pt idx="23">
                  <c:v>44297</c:v>
                </c:pt>
                <c:pt idx="24">
                  <c:v>44298</c:v>
                </c:pt>
                <c:pt idx="25">
                  <c:v>44299</c:v>
                </c:pt>
                <c:pt idx="26">
                  <c:v>44300</c:v>
                </c:pt>
                <c:pt idx="27">
                  <c:v>44301</c:v>
                </c:pt>
                <c:pt idx="28">
                  <c:v>44302</c:v>
                </c:pt>
                <c:pt idx="29">
                  <c:v>44303</c:v>
                </c:pt>
                <c:pt idx="30">
                  <c:v>44304</c:v>
                </c:pt>
                <c:pt idx="31">
                  <c:v>44305</c:v>
                </c:pt>
                <c:pt idx="32">
                  <c:v>44306</c:v>
                </c:pt>
                <c:pt idx="33">
                  <c:v>44307</c:v>
                </c:pt>
                <c:pt idx="34">
                  <c:v>44308</c:v>
                </c:pt>
                <c:pt idx="35">
                  <c:v>44309</c:v>
                </c:pt>
                <c:pt idx="36">
                  <c:v>44310</c:v>
                </c:pt>
                <c:pt idx="37">
                  <c:v>44311</c:v>
                </c:pt>
                <c:pt idx="38">
                  <c:v>44312</c:v>
                </c:pt>
                <c:pt idx="39">
                  <c:v>44313</c:v>
                </c:pt>
                <c:pt idx="40">
                  <c:v>44314</c:v>
                </c:pt>
                <c:pt idx="41">
                  <c:v>44315</c:v>
                </c:pt>
                <c:pt idx="42">
                  <c:v>44316</c:v>
                </c:pt>
                <c:pt idx="43">
                  <c:v>44317</c:v>
                </c:pt>
                <c:pt idx="44">
                  <c:v>44318</c:v>
                </c:pt>
                <c:pt idx="45">
                  <c:v>44319</c:v>
                </c:pt>
                <c:pt idx="46">
                  <c:v>44320</c:v>
                </c:pt>
                <c:pt idx="47">
                  <c:v>44321</c:v>
                </c:pt>
                <c:pt idx="48">
                  <c:v>44322</c:v>
                </c:pt>
                <c:pt idx="49">
                  <c:v>44323</c:v>
                </c:pt>
                <c:pt idx="50">
                  <c:v>44324</c:v>
                </c:pt>
                <c:pt idx="51">
                  <c:v>44325</c:v>
                </c:pt>
                <c:pt idx="52">
                  <c:v>44326</c:v>
                </c:pt>
                <c:pt idx="53">
                  <c:v>44327</c:v>
                </c:pt>
                <c:pt idx="54">
                  <c:v>44328</c:v>
                </c:pt>
                <c:pt idx="55">
                  <c:v>44329</c:v>
                </c:pt>
                <c:pt idx="56">
                  <c:v>44330</c:v>
                </c:pt>
                <c:pt idx="57">
                  <c:v>44331</c:v>
                </c:pt>
                <c:pt idx="58">
                  <c:v>44332</c:v>
                </c:pt>
                <c:pt idx="59">
                  <c:v>44333</c:v>
                </c:pt>
                <c:pt idx="60">
                  <c:v>44334</c:v>
                </c:pt>
                <c:pt idx="61">
                  <c:v>44335</c:v>
                </c:pt>
                <c:pt idx="62">
                  <c:v>44336</c:v>
                </c:pt>
                <c:pt idx="63">
                  <c:v>44337</c:v>
                </c:pt>
                <c:pt idx="64">
                  <c:v>44338</c:v>
                </c:pt>
                <c:pt idx="65">
                  <c:v>44339</c:v>
                </c:pt>
                <c:pt idx="66">
                  <c:v>44340</c:v>
                </c:pt>
                <c:pt idx="67">
                  <c:v>44341</c:v>
                </c:pt>
                <c:pt idx="68">
                  <c:v>44342</c:v>
                </c:pt>
                <c:pt idx="69">
                  <c:v>44343</c:v>
                </c:pt>
                <c:pt idx="70">
                  <c:v>44344</c:v>
                </c:pt>
                <c:pt idx="71">
                  <c:v>44345</c:v>
                </c:pt>
                <c:pt idx="72">
                  <c:v>44346</c:v>
                </c:pt>
                <c:pt idx="73">
                  <c:v>44347</c:v>
                </c:pt>
                <c:pt idx="74">
                  <c:v>44348</c:v>
                </c:pt>
                <c:pt idx="75">
                  <c:v>44349</c:v>
                </c:pt>
                <c:pt idx="76">
                  <c:v>44350</c:v>
                </c:pt>
                <c:pt idx="77">
                  <c:v>44351</c:v>
                </c:pt>
                <c:pt idx="78">
                  <c:v>44352</c:v>
                </c:pt>
                <c:pt idx="79">
                  <c:v>44353</c:v>
                </c:pt>
                <c:pt idx="80">
                  <c:v>44354</c:v>
                </c:pt>
                <c:pt idx="81">
                  <c:v>44355</c:v>
                </c:pt>
                <c:pt idx="82">
                  <c:v>44356</c:v>
                </c:pt>
              </c:numCache>
            </c:numRef>
          </c:cat>
          <c:val>
            <c:numRef>
              <c:f>'Datos de Figura 2'!$H$4:$H$86</c:f>
              <c:numCache>
                <c:formatCode>0</c:formatCode>
                <c:ptCount val="83"/>
                <c:pt idx="0">
                  <c:v>6.3</c:v>
                </c:pt>
                <c:pt idx="1">
                  <c:v>14.1428571428571</c:v>
                </c:pt>
                <c:pt idx="2">
                  <c:v>23.285714285714299</c:v>
                </c:pt>
                <c:pt idx="3">
                  <c:v>17</c:v>
                </c:pt>
                <c:pt idx="4">
                  <c:v>6.75</c:v>
                </c:pt>
                <c:pt idx="5">
                  <c:v>1.3333333333333299</c:v>
                </c:pt>
                <c:pt idx="6">
                  <c:v>5.3333333333333304</c:v>
                </c:pt>
                <c:pt idx="7">
                  <c:v>4</c:v>
                </c:pt>
                <c:pt idx="8">
                  <c:v>16.8571428571429</c:v>
                </c:pt>
                <c:pt idx="9">
                  <c:v>22.428571428571399</c:v>
                </c:pt>
                <c:pt idx="10">
                  <c:v>15.3333333333333</c:v>
                </c:pt>
                <c:pt idx="11">
                  <c:v>22.125</c:v>
                </c:pt>
                <c:pt idx="12">
                  <c:v>23.2222222222222</c:v>
                </c:pt>
                <c:pt idx="13">
                  <c:v>-6</c:v>
                </c:pt>
                <c:pt idx="14">
                  <c:v>-6.5555555555555598</c:v>
                </c:pt>
                <c:pt idx="15">
                  <c:v>18.714285714285701</c:v>
                </c:pt>
                <c:pt idx="16">
                  <c:v>14.714285714285699</c:v>
                </c:pt>
                <c:pt idx="17">
                  <c:v>11.4444444444444</c:v>
                </c:pt>
                <c:pt idx="18">
                  <c:v>12.25</c:v>
                </c:pt>
                <c:pt idx="19">
                  <c:v>14.5555555555556</c:v>
                </c:pt>
                <c:pt idx="20">
                  <c:v>12</c:v>
                </c:pt>
                <c:pt idx="21">
                  <c:v>5.0999999999999996</c:v>
                </c:pt>
                <c:pt idx="22">
                  <c:v>16</c:v>
                </c:pt>
                <c:pt idx="23">
                  <c:v>30.285714285714299</c:v>
                </c:pt>
                <c:pt idx="24">
                  <c:v>20.4444444444444</c:v>
                </c:pt>
                <c:pt idx="25">
                  <c:v>18</c:v>
                </c:pt>
                <c:pt idx="26">
                  <c:v>13.7777777777778</c:v>
                </c:pt>
                <c:pt idx="27">
                  <c:v>10.4444444444444</c:v>
                </c:pt>
                <c:pt idx="28">
                  <c:v>6.4</c:v>
                </c:pt>
                <c:pt idx="29">
                  <c:v>14.4285714285714</c:v>
                </c:pt>
                <c:pt idx="30">
                  <c:v>19</c:v>
                </c:pt>
                <c:pt idx="31">
                  <c:v>12.3333333333333</c:v>
                </c:pt>
                <c:pt idx="32">
                  <c:v>15.25</c:v>
                </c:pt>
                <c:pt idx="33">
                  <c:v>9.5555555555555607</c:v>
                </c:pt>
                <c:pt idx="34">
                  <c:v>5.5555555555555598</c:v>
                </c:pt>
                <c:pt idx="35">
                  <c:v>2.2000000000000002</c:v>
                </c:pt>
                <c:pt idx="36">
                  <c:v>11</c:v>
                </c:pt>
                <c:pt idx="37">
                  <c:v>22.428571428571399</c:v>
                </c:pt>
                <c:pt idx="38">
                  <c:v>15.7777777777778</c:v>
                </c:pt>
                <c:pt idx="39">
                  <c:v>18</c:v>
                </c:pt>
                <c:pt idx="40">
                  <c:v>16.2222222222222</c:v>
                </c:pt>
                <c:pt idx="41">
                  <c:v>21.4444444444444</c:v>
                </c:pt>
                <c:pt idx="42">
                  <c:v>4.0999999999999996</c:v>
                </c:pt>
                <c:pt idx="43">
                  <c:v>-25.3333333333333</c:v>
                </c:pt>
                <c:pt idx="44">
                  <c:v>28.1428571428571</c:v>
                </c:pt>
                <c:pt idx="45">
                  <c:v>10.3333333333333</c:v>
                </c:pt>
                <c:pt idx="46">
                  <c:v>7.5</c:v>
                </c:pt>
                <c:pt idx="47">
                  <c:v>16.5555555555556</c:v>
                </c:pt>
                <c:pt idx="48">
                  <c:v>17.6666666666667</c:v>
                </c:pt>
                <c:pt idx="49">
                  <c:v>17.399999999999999</c:v>
                </c:pt>
                <c:pt idx="50">
                  <c:v>26.714285714285701</c:v>
                </c:pt>
                <c:pt idx="51">
                  <c:v>31.714285714285701</c:v>
                </c:pt>
                <c:pt idx="52">
                  <c:v>21.2222222222222</c:v>
                </c:pt>
                <c:pt idx="53">
                  <c:v>24.75</c:v>
                </c:pt>
                <c:pt idx="54">
                  <c:v>28</c:v>
                </c:pt>
                <c:pt idx="55">
                  <c:v>12.8</c:v>
                </c:pt>
                <c:pt idx="56">
                  <c:v>16.600000000000001</c:v>
                </c:pt>
                <c:pt idx="57">
                  <c:v>26</c:v>
                </c:pt>
                <c:pt idx="58">
                  <c:v>28.428571428571399</c:v>
                </c:pt>
                <c:pt idx="59">
                  <c:v>19</c:v>
                </c:pt>
                <c:pt idx="60">
                  <c:v>20.125</c:v>
                </c:pt>
                <c:pt idx="61">
                  <c:v>18.4444444444444</c:v>
                </c:pt>
                <c:pt idx="62">
                  <c:v>19.7777777777778</c:v>
                </c:pt>
                <c:pt idx="63">
                  <c:v>14.3</c:v>
                </c:pt>
                <c:pt idx="64">
                  <c:v>10.4285714285714</c:v>
                </c:pt>
                <c:pt idx="65">
                  <c:v>4</c:v>
                </c:pt>
                <c:pt idx="66">
                  <c:v>-15.3333333333333</c:v>
                </c:pt>
                <c:pt idx="67">
                  <c:v>-6</c:v>
                </c:pt>
                <c:pt idx="68">
                  <c:v>11.6666666666667</c:v>
                </c:pt>
                <c:pt idx="69">
                  <c:v>9</c:v>
                </c:pt>
                <c:pt idx="70">
                  <c:v>7.1</c:v>
                </c:pt>
                <c:pt idx="71">
                  <c:v>19.714285714285701</c:v>
                </c:pt>
                <c:pt idx="72">
                  <c:v>21.285714285714299</c:v>
                </c:pt>
                <c:pt idx="73">
                  <c:v>20.7777777777778</c:v>
                </c:pt>
                <c:pt idx="74">
                  <c:v>24.5</c:v>
                </c:pt>
                <c:pt idx="75">
                  <c:v>20.5555555555556</c:v>
                </c:pt>
                <c:pt idx="76">
                  <c:v>15.7777777777778</c:v>
                </c:pt>
                <c:pt idx="77">
                  <c:v>16.399999999999999</c:v>
                </c:pt>
                <c:pt idx="78">
                  <c:v>29.714285714285701</c:v>
                </c:pt>
                <c:pt idx="79">
                  <c:v>34.142857142857103</c:v>
                </c:pt>
                <c:pt idx="80">
                  <c:v>27.7777777777778</c:v>
                </c:pt>
                <c:pt idx="81">
                  <c:v>21.8888888888889</c:v>
                </c:pt>
                <c:pt idx="82">
                  <c:v>28.6666666666667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85753856"/>
        <c:axId val="85755392"/>
      </c:lineChart>
      <c:dateAx>
        <c:axId val="857497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AR" sz="1000" b="1" strike="noStrike" spc="-1">
                    <a:solidFill>
                      <a:srgbClr val="000000"/>
                    </a:solidFill>
                    <a:latin typeface="Calibri"/>
                  </a:rPr>
                  <a:t>Fecha</a:t>
                </a:r>
              </a:p>
            </c:rich>
          </c:tx>
          <c:layout>
            <c:manualLayout>
              <c:xMode val="edge"/>
              <c:yMode val="edge"/>
              <c:x val="0.47817776417125224"/>
              <c:y val="0.90494010975900741"/>
            </c:manualLayout>
          </c:layout>
          <c:overlay val="0"/>
          <c:spPr>
            <a:noFill/>
            <a:ln>
              <a:noFill/>
            </a:ln>
          </c:spPr>
        </c:title>
        <c:numFmt formatCode="[$-2C0A]dd/mm/yyyy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sz="800" b="0" strike="noStrike" spc="-1">
                <a:solidFill>
                  <a:srgbClr val="000000"/>
                </a:solidFill>
                <a:latin typeface="Times New Roman"/>
              </a:defRPr>
            </a:pPr>
            <a:endParaRPr lang="es-AR"/>
          </a:p>
        </c:txPr>
        <c:crossAx val="85751680"/>
        <c:crosses val="autoZero"/>
        <c:auto val="1"/>
        <c:lblOffset val="100"/>
        <c:baseTimeUnit val="days"/>
      </c:dateAx>
      <c:valAx>
        <c:axId val="8575168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s-AR" sz="1000" b="1" strike="noStrike" spc="-1">
                    <a:solidFill>
                      <a:srgbClr val="000000"/>
                    </a:solidFill>
                    <a:latin typeface="Times New Roman"/>
                  </a:rPr>
                  <a:t>Covid-19 (Nº)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endParaRPr lang="es-AR"/>
          </a:p>
        </c:txPr>
        <c:crossAx val="85749760"/>
        <c:crosses val="autoZero"/>
        <c:crossBetween val="midCat"/>
      </c:valAx>
      <c:dateAx>
        <c:axId val="85753856"/>
        <c:scaling>
          <c:orientation val="minMax"/>
        </c:scaling>
        <c:delete val="1"/>
        <c:axPos val="b"/>
        <c:numFmt formatCode="[$-2C0A]dd/mm/yyyy" sourceLinked="1"/>
        <c:majorTickMark val="out"/>
        <c:minorTickMark val="none"/>
        <c:tickLblPos val="nextTo"/>
        <c:crossAx val="85755392"/>
        <c:crosses val="autoZero"/>
        <c:auto val="1"/>
        <c:lblOffset val="100"/>
        <c:baseTimeUnit val="days"/>
      </c:dateAx>
      <c:valAx>
        <c:axId val="8575539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 sz="1000" b="1" strike="noStrike" spc="-1">
                    <a:latin typeface="Times New Roman"/>
                  </a:defRPr>
                </a:pPr>
                <a:r>
                  <a:rPr lang="es-AR" sz="1000" b="1" strike="noStrike" spc="-1">
                    <a:latin typeface="Times New Roman"/>
                  </a:rPr>
                  <a:t>IMPSF (%)
</a:t>
                </a:r>
              </a:p>
            </c:rich>
          </c:tx>
          <c:layout>
            <c:manualLayout>
              <c:xMode val="edge"/>
              <c:yMode val="edge"/>
              <c:x val="0.91400764454053762"/>
              <c:y val="0.38501630478008431"/>
            </c:manualLayout>
          </c:layout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endParaRPr lang="es-AR"/>
          </a:p>
        </c:txPr>
        <c:crossAx val="85753856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187708005249344"/>
          <c:y val="3.1831437736949499E-2"/>
          <c:w val="0.64284755030621199"/>
          <c:h val="0.1539293525809269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bmp"/><Relationship Id="rId2" Type="http://schemas.openxmlformats.org/officeDocument/2006/relationships/image" Target="../media/image2.bmp"/><Relationship Id="rId1" Type="http://schemas.openxmlformats.org/officeDocument/2006/relationships/image" Target="../media/image1.bmp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590400</xdr:colOff>
      <xdr:row>2</xdr:row>
      <xdr:rowOff>28440</xdr:rowOff>
    </xdr:from>
    <xdr:to>
      <xdr:col>10</xdr:col>
      <xdr:colOff>523080</xdr:colOff>
      <xdr:row>15</xdr:row>
      <xdr:rowOff>189720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/>
        <a:stretch/>
      </xdr:blipFill>
      <xdr:spPr>
        <a:xfrm>
          <a:off x="5108760" y="409320"/>
          <a:ext cx="2945160" cy="2637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609480</xdr:colOff>
      <xdr:row>2</xdr:row>
      <xdr:rowOff>38160</xdr:rowOff>
    </xdr:from>
    <xdr:to>
      <xdr:col>6</xdr:col>
      <xdr:colOff>7920</xdr:colOff>
      <xdr:row>17</xdr:row>
      <xdr:rowOff>46800</xdr:rowOff>
    </xdr:to>
    <xdr:pic>
      <xdr:nvPicPr>
        <xdr:cNvPr id="3" name="2 Imagen"/>
        <xdr:cNvPicPr/>
      </xdr:nvPicPr>
      <xdr:blipFill>
        <a:blip xmlns:r="http://schemas.openxmlformats.org/officeDocument/2006/relationships" r:embed="rId2"/>
        <a:stretch/>
      </xdr:blipFill>
      <xdr:spPr>
        <a:xfrm>
          <a:off x="1362240" y="419040"/>
          <a:ext cx="3164040" cy="2865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314280</xdr:colOff>
      <xdr:row>1</xdr:row>
      <xdr:rowOff>28440</xdr:rowOff>
    </xdr:from>
    <xdr:to>
      <xdr:col>17</xdr:col>
      <xdr:colOff>560880</xdr:colOff>
      <xdr:row>32</xdr:row>
      <xdr:rowOff>151200</xdr:rowOff>
    </xdr:to>
    <xdr:pic>
      <xdr:nvPicPr>
        <xdr:cNvPr id="4" name="3 Imagen"/>
        <xdr:cNvPicPr/>
      </xdr:nvPicPr>
      <xdr:blipFill>
        <a:blip xmlns:r="http://schemas.openxmlformats.org/officeDocument/2006/relationships" r:embed="rId3"/>
        <a:stretch/>
      </xdr:blipFill>
      <xdr:spPr>
        <a:xfrm>
          <a:off x="8598240" y="218880"/>
          <a:ext cx="4765320" cy="6028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8</xdr:col>
      <xdr:colOff>180720</xdr:colOff>
      <xdr:row>39</xdr:row>
      <xdr:rowOff>190080</xdr:rowOff>
    </xdr:to>
    <xdr:pic>
      <xdr:nvPicPr>
        <xdr:cNvPr id="5" name="4 Imagen"/>
        <xdr:cNvPicPr/>
      </xdr:nvPicPr>
      <xdr:blipFill>
        <a:blip xmlns:r="http://schemas.openxmlformats.org/officeDocument/2006/relationships" r:embed="rId4"/>
        <a:stretch/>
      </xdr:blipFill>
      <xdr:spPr>
        <a:xfrm>
          <a:off x="2259000" y="4000320"/>
          <a:ext cx="3946320" cy="3619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353520</xdr:colOff>
      <xdr:row>56</xdr:row>
      <xdr:rowOff>85680</xdr:rowOff>
    </xdr:from>
    <xdr:to>
      <xdr:col>15</xdr:col>
      <xdr:colOff>363600</xdr:colOff>
      <xdr:row>71</xdr:row>
      <xdr:rowOff>124200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2711" cy="628650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1"/>
  <sheetViews>
    <sheetView tabSelected="1" zoomScaleNormal="100" workbookViewId="0">
      <selection activeCell="D42" sqref="D42"/>
    </sheetView>
  </sheetViews>
  <sheetFormatPr baseColWidth="10" defaultColWidth="9.140625" defaultRowHeight="15" x14ac:dyDescent="0.25"/>
  <cols>
    <col min="1" max="1025" width="10.7109375" customWidth="1"/>
  </cols>
  <sheetData>
    <row r="1" spans="2:2" x14ac:dyDescent="0.25">
      <c r="B1" t="s">
        <v>0</v>
      </c>
    </row>
    <row r="41" spans="4:4" x14ac:dyDescent="0.25">
      <c r="D41" t="s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zoomScale="85" zoomScaleNormal="85" workbookViewId="0">
      <selection activeCell="G9" sqref="G9"/>
    </sheetView>
  </sheetViews>
  <sheetFormatPr baseColWidth="10" defaultColWidth="9.140625" defaultRowHeight="15" x14ac:dyDescent="0.25"/>
  <cols>
    <col min="1" max="1" width="10.85546875" customWidth="1"/>
    <col min="2" max="2" width="20.140625" customWidth="1"/>
    <col min="3" max="3" width="24.28515625" customWidth="1"/>
    <col min="4" max="4" width="12.28515625" style="1" customWidth="1"/>
    <col min="5" max="5" width="9.85546875" style="1" customWidth="1"/>
    <col min="6" max="6" width="12.85546875" style="1" customWidth="1"/>
    <col min="7" max="7" width="10.28515625" style="1" customWidth="1"/>
    <col min="8" max="8" width="6.140625" style="1" customWidth="1"/>
    <col min="9" max="9" width="11.28515625" style="1" customWidth="1"/>
    <col min="10" max="10" width="7.140625" style="1" customWidth="1"/>
    <col min="11" max="11" width="8.85546875" style="1" customWidth="1"/>
    <col min="12" max="12" width="5.5703125" style="1" customWidth="1"/>
    <col min="13" max="13" width="20.42578125" style="1" customWidth="1"/>
    <col min="14" max="14" width="22.7109375" style="1" customWidth="1"/>
    <col min="15" max="15" width="19.5703125" style="1" customWidth="1"/>
    <col min="16" max="1025" width="10.7109375" customWidth="1"/>
  </cols>
  <sheetData>
    <row r="1" spans="1:17" s="2" customFormat="1" x14ac:dyDescent="0.25">
      <c r="A1" s="2" t="s">
        <v>2</v>
      </c>
      <c r="B1" s="2" t="s">
        <v>3</v>
      </c>
      <c r="C1" s="2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7" x14ac:dyDescent="0.25">
      <c r="A2" s="3">
        <v>44087</v>
      </c>
      <c r="B2" s="4">
        <v>625</v>
      </c>
      <c r="C2" s="4">
        <v>82</v>
      </c>
      <c r="D2" s="1" t="s">
        <v>5</v>
      </c>
      <c r="E2" s="1" t="s">
        <v>6</v>
      </c>
      <c r="F2" s="1" t="s">
        <v>7</v>
      </c>
      <c r="G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5" t="s">
        <v>14</v>
      </c>
      <c r="O2" s="6" t="s">
        <v>15</v>
      </c>
    </row>
    <row r="3" spans="1:17" x14ac:dyDescent="0.25">
      <c r="A3" s="3">
        <v>44088</v>
      </c>
      <c r="B3" s="4">
        <v>577</v>
      </c>
      <c r="C3" s="2">
        <f t="shared" ref="C3:C29" si="0">B3-B2</f>
        <v>-48</v>
      </c>
      <c r="D3" s="1">
        <v>1.9350000000000001E-6</v>
      </c>
      <c r="E3" s="6">
        <f t="shared" ref="E3:E29" si="1">C3*C3*C3</f>
        <v>-110592</v>
      </c>
      <c r="F3" s="6">
        <f t="shared" ref="F3:F29" si="2">E3*D3</f>
        <v>-0.21399552000000002</v>
      </c>
      <c r="G3" s="6">
        <v>6.2160000000000004E-4</v>
      </c>
      <c r="H3" s="6">
        <f t="shared" ref="H3:H29" si="3">C3*C3</f>
        <v>2304</v>
      </c>
      <c r="I3" s="6">
        <f t="shared" ref="I3:I29" si="4">H3*G3</f>
        <v>1.4321664000000001</v>
      </c>
      <c r="J3" s="6">
        <v>0.2296</v>
      </c>
      <c r="K3" s="6">
        <f t="shared" ref="K3:K29" si="5">C3*J3</f>
        <v>-11.020799999999999</v>
      </c>
      <c r="L3" s="6">
        <v>11.4</v>
      </c>
      <c r="M3" s="7">
        <f t="shared" ref="M3:M29" si="6">((F3)+(I3)+(K3)+(L3))</f>
        <v>1.5973708800000015</v>
      </c>
      <c r="N3" s="1">
        <v>627</v>
      </c>
      <c r="O3" s="8">
        <v>44330</v>
      </c>
    </row>
    <row r="4" spans="1:17" x14ac:dyDescent="0.25">
      <c r="A4" s="3">
        <v>44089</v>
      </c>
      <c r="B4" s="4">
        <v>573</v>
      </c>
      <c r="C4" s="2">
        <f t="shared" si="0"/>
        <v>-4</v>
      </c>
      <c r="D4" s="1">
        <v>1.9350000000000001E-6</v>
      </c>
      <c r="E4" s="6">
        <f t="shared" si="1"/>
        <v>-64</v>
      </c>
      <c r="F4" s="6">
        <f t="shared" si="2"/>
        <v>-1.2384000000000001E-4</v>
      </c>
      <c r="G4" s="6">
        <v>6.2160000000000004E-4</v>
      </c>
      <c r="H4" s="6">
        <f t="shared" si="3"/>
        <v>16</v>
      </c>
      <c r="I4" s="6">
        <f t="shared" si="4"/>
        <v>9.9456000000000006E-3</v>
      </c>
      <c r="J4" s="6">
        <v>0.2296</v>
      </c>
      <c r="K4" s="6">
        <f t="shared" si="5"/>
        <v>-0.91839999999999999</v>
      </c>
      <c r="L4" s="6">
        <v>11.4</v>
      </c>
      <c r="M4" s="7">
        <f t="shared" si="6"/>
        <v>10.49142176</v>
      </c>
      <c r="N4" s="9">
        <f t="shared" ref="N4:N29" si="7">((N3)+(M4))</f>
        <v>637.49142175999998</v>
      </c>
      <c r="O4" s="8">
        <v>44331</v>
      </c>
    </row>
    <row r="5" spans="1:17" x14ac:dyDescent="0.25">
      <c r="A5" s="3">
        <v>44090</v>
      </c>
      <c r="B5" s="4">
        <v>419</v>
      </c>
      <c r="C5" s="2">
        <f t="shared" si="0"/>
        <v>-154</v>
      </c>
      <c r="D5" s="1">
        <v>1.9350000000000001E-6</v>
      </c>
      <c r="E5" s="6">
        <f t="shared" si="1"/>
        <v>-3652264</v>
      </c>
      <c r="F5" s="6">
        <f t="shared" si="2"/>
        <v>-7.0671308400000008</v>
      </c>
      <c r="G5" s="6">
        <v>6.2160000000000004E-4</v>
      </c>
      <c r="H5" s="6">
        <f t="shared" si="3"/>
        <v>23716</v>
      </c>
      <c r="I5" s="6">
        <f t="shared" si="4"/>
        <v>14.741865600000001</v>
      </c>
      <c r="J5" s="6">
        <v>0.2296</v>
      </c>
      <c r="K5" s="6">
        <f t="shared" si="5"/>
        <v>-35.358400000000003</v>
      </c>
      <c r="L5" s="6">
        <v>11.4</v>
      </c>
      <c r="M5" s="7">
        <f t="shared" si="6"/>
        <v>-16.283665240000005</v>
      </c>
      <c r="N5" s="9">
        <f t="shared" si="7"/>
        <v>621.20775651999998</v>
      </c>
      <c r="O5" s="8">
        <v>44332</v>
      </c>
    </row>
    <row r="6" spans="1:17" x14ac:dyDescent="0.25">
      <c r="A6" s="3">
        <v>44091</v>
      </c>
      <c r="B6" s="4">
        <v>628</v>
      </c>
      <c r="C6" s="2">
        <f t="shared" si="0"/>
        <v>209</v>
      </c>
      <c r="D6" s="1">
        <v>1.9350000000000001E-6</v>
      </c>
      <c r="E6" s="6">
        <f t="shared" si="1"/>
        <v>9129329</v>
      </c>
      <c r="F6" s="6">
        <f t="shared" si="2"/>
        <v>17.665251615000003</v>
      </c>
      <c r="G6" s="6">
        <v>6.2160000000000004E-4</v>
      </c>
      <c r="H6" s="6">
        <f t="shared" si="3"/>
        <v>43681</v>
      </c>
      <c r="I6" s="6">
        <f t="shared" si="4"/>
        <v>27.152109600000003</v>
      </c>
      <c r="J6" s="6">
        <v>0.2296</v>
      </c>
      <c r="K6" s="6">
        <f t="shared" si="5"/>
        <v>47.986399999999996</v>
      </c>
      <c r="L6" s="6">
        <v>11.4</v>
      </c>
      <c r="M6" s="7">
        <f t="shared" si="6"/>
        <v>104.20376121500001</v>
      </c>
      <c r="N6" s="9">
        <f t="shared" si="7"/>
        <v>725.41151773499996</v>
      </c>
      <c r="O6" s="8">
        <v>44333</v>
      </c>
    </row>
    <row r="7" spans="1:17" x14ac:dyDescent="0.25">
      <c r="A7" s="3">
        <v>44092</v>
      </c>
      <c r="B7" s="4">
        <v>604</v>
      </c>
      <c r="C7" s="2">
        <f t="shared" si="0"/>
        <v>-24</v>
      </c>
      <c r="D7" s="1">
        <v>1.9350000000000001E-6</v>
      </c>
      <c r="E7" s="6">
        <f t="shared" si="1"/>
        <v>-13824</v>
      </c>
      <c r="F7" s="6">
        <f t="shared" si="2"/>
        <v>-2.6749440000000003E-2</v>
      </c>
      <c r="G7" s="6">
        <v>6.2160000000000004E-4</v>
      </c>
      <c r="H7" s="6">
        <f t="shared" si="3"/>
        <v>576</v>
      </c>
      <c r="I7" s="6">
        <f t="shared" si="4"/>
        <v>0.35804160000000002</v>
      </c>
      <c r="J7" s="6">
        <v>0.2296</v>
      </c>
      <c r="K7" s="6">
        <f t="shared" si="5"/>
        <v>-5.5103999999999997</v>
      </c>
      <c r="L7" s="6">
        <v>11.4</v>
      </c>
      <c r="M7" s="7">
        <f t="shared" si="6"/>
        <v>6.2208921600000009</v>
      </c>
      <c r="N7" s="9">
        <f t="shared" si="7"/>
        <v>731.63240989499991</v>
      </c>
      <c r="O7" s="8">
        <v>44334</v>
      </c>
    </row>
    <row r="8" spans="1:17" x14ac:dyDescent="0.25">
      <c r="A8" s="3">
        <v>44093</v>
      </c>
      <c r="B8" s="4">
        <v>661</v>
      </c>
      <c r="C8" s="2">
        <f t="shared" si="0"/>
        <v>57</v>
      </c>
      <c r="D8" s="1">
        <v>1.9350000000000001E-6</v>
      </c>
      <c r="E8" s="6">
        <f t="shared" si="1"/>
        <v>185193</v>
      </c>
      <c r="F8" s="6">
        <f t="shared" si="2"/>
        <v>0.35834845500000001</v>
      </c>
      <c r="G8" s="6">
        <v>6.2160000000000004E-4</v>
      </c>
      <c r="H8" s="6">
        <f t="shared" si="3"/>
        <v>3249</v>
      </c>
      <c r="I8" s="6">
        <f t="shared" si="4"/>
        <v>2.0195784000000003</v>
      </c>
      <c r="J8" s="6">
        <v>0.2296</v>
      </c>
      <c r="K8" s="6">
        <f t="shared" si="5"/>
        <v>13.087199999999999</v>
      </c>
      <c r="L8" s="6">
        <v>11.4</v>
      </c>
      <c r="M8" s="7">
        <f t="shared" si="6"/>
        <v>26.865126855</v>
      </c>
      <c r="N8" s="9">
        <f t="shared" si="7"/>
        <v>758.49753674999988</v>
      </c>
      <c r="O8" s="8">
        <v>44335</v>
      </c>
    </row>
    <row r="9" spans="1:17" x14ac:dyDescent="0.25">
      <c r="A9" s="3">
        <v>44094</v>
      </c>
      <c r="B9" s="4">
        <v>739</v>
      </c>
      <c r="C9" s="2">
        <f t="shared" si="0"/>
        <v>78</v>
      </c>
      <c r="D9" s="1">
        <v>1.9350000000000001E-6</v>
      </c>
      <c r="E9" s="6">
        <f t="shared" si="1"/>
        <v>474552</v>
      </c>
      <c r="F9" s="6">
        <f t="shared" si="2"/>
        <v>0.91825812000000007</v>
      </c>
      <c r="G9" s="6">
        <v>6.2160000000000004E-4</v>
      </c>
      <c r="H9" s="6">
        <f t="shared" si="3"/>
        <v>6084</v>
      </c>
      <c r="I9" s="6">
        <f t="shared" si="4"/>
        <v>3.7818144</v>
      </c>
      <c r="J9" s="6">
        <v>0.2296</v>
      </c>
      <c r="K9" s="6">
        <f t="shared" si="5"/>
        <v>17.908799999999999</v>
      </c>
      <c r="L9" s="6">
        <v>11.4</v>
      </c>
      <c r="M9" s="7">
        <f t="shared" si="6"/>
        <v>34.008872519999997</v>
      </c>
      <c r="N9" s="9">
        <f t="shared" si="7"/>
        <v>792.50640926999984</v>
      </c>
      <c r="O9" s="8">
        <v>44336</v>
      </c>
    </row>
    <row r="10" spans="1:17" x14ac:dyDescent="0.25">
      <c r="A10" s="3">
        <v>44095</v>
      </c>
      <c r="B10" s="4">
        <v>453</v>
      </c>
      <c r="C10" s="2">
        <f t="shared" si="0"/>
        <v>-286</v>
      </c>
      <c r="D10" s="1">
        <v>1.9350000000000001E-6</v>
      </c>
      <c r="E10" s="6">
        <f t="shared" si="1"/>
        <v>-23393656</v>
      </c>
      <c r="F10" s="6">
        <f t="shared" si="2"/>
        <v>-45.266724360000005</v>
      </c>
      <c r="G10" s="6">
        <v>6.2160000000000004E-4</v>
      </c>
      <c r="H10" s="6">
        <f t="shared" si="3"/>
        <v>81796</v>
      </c>
      <c r="I10" s="6">
        <f t="shared" si="4"/>
        <v>50.844393600000004</v>
      </c>
      <c r="J10" s="6">
        <v>0.2296</v>
      </c>
      <c r="K10" s="6">
        <f t="shared" si="5"/>
        <v>-65.665599999999998</v>
      </c>
      <c r="L10" s="6">
        <v>11.4</v>
      </c>
      <c r="M10" s="7">
        <f t="shared" si="6"/>
        <v>-48.68793076</v>
      </c>
      <c r="N10" s="9">
        <f t="shared" si="7"/>
        <v>743.81847850999986</v>
      </c>
      <c r="O10" s="8">
        <v>44337</v>
      </c>
    </row>
    <row r="11" spans="1:17" x14ac:dyDescent="0.25">
      <c r="A11" s="3">
        <v>44096</v>
      </c>
      <c r="B11" s="4">
        <v>552</v>
      </c>
      <c r="C11" s="2">
        <f t="shared" si="0"/>
        <v>99</v>
      </c>
      <c r="D11" s="1">
        <v>1.9350000000000001E-6</v>
      </c>
      <c r="E11" s="6">
        <f t="shared" si="1"/>
        <v>970299</v>
      </c>
      <c r="F11" s="6">
        <f t="shared" si="2"/>
        <v>1.8775285650000002</v>
      </c>
      <c r="G11" s="6">
        <v>6.2160000000000004E-4</v>
      </c>
      <c r="H11" s="6">
        <f t="shared" si="3"/>
        <v>9801</v>
      </c>
      <c r="I11" s="6">
        <f t="shared" si="4"/>
        <v>6.0923016000000008</v>
      </c>
      <c r="J11" s="6">
        <v>0.2296</v>
      </c>
      <c r="K11" s="6">
        <f t="shared" si="5"/>
        <v>22.730399999999999</v>
      </c>
      <c r="L11" s="6">
        <v>11.4</v>
      </c>
      <c r="M11" s="7">
        <f t="shared" si="6"/>
        <v>42.100230164999999</v>
      </c>
      <c r="N11" s="9">
        <f t="shared" si="7"/>
        <v>785.91870867499983</v>
      </c>
      <c r="O11" s="8">
        <v>44338</v>
      </c>
      <c r="Q11" s="10"/>
    </row>
    <row r="12" spans="1:17" x14ac:dyDescent="0.25">
      <c r="A12" s="3">
        <v>44097</v>
      </c>
      <c r="B12" s="4">
        <v>500</v>
      </c>
      <c r="C12" s="2">
        <f t="shared" si="0"/>
        <v>-52</v>
      </c>
      <c r="D12" s="1">
        <v>1.9350000000000001E-6</v>
      </c>
      <c r="E12" s="6">
        <f t="shared" si="1"/>
        <v>-140608</v>
      </c>
      <c r="F12" s="6">
        <f t="shared" si="2"/>
        <v>-0.27207648000000001</v>
      </c>
      <c r="G12" s="6">
        <v>6.2160000000000004E-4</v>
      </c>
      <c r="H12" s="6">
        <f t="shared" si="3"/>
        <v>2704</v>
      </c>
      <c r="I12" s="6">
        <f t="shared" si="4"/>
        <v>1.6808064</v>
      </c>
      <c r="J12" s="6">
        <v>0.2296</v>
      </c>
      <c r="K12" s="6">
        <f t="shared" si="5"/>
        <v>-11.9392</v>
      </c>
      <c r="L12" s="6">
        <v>11.4</v>
      </c>
      <c r="M12" s="7">
        <f t="shared" si="6"/>
        <v>0.86952992000000151</v>
      </c>
      <c r="N12" s="9">
        <f t="shared" si="7"/>
        <v>786.78823859499983</v>
      </c>
      <c r="O12" s="8">
        <v>44339</v>
      </c>
    </row>
    <row r="13" spans="1:17" x14ac:dyDescent="0.25">
      <c r="A13" s="3">
        <v>44098</v>
      </c>
      <c r="B13" s="4">
        <v>702</v>
      </c>
      <c r="C13" s="2">
        <f t="shared" si="0"/>
        <v>202</v>
      </c>
      <c r="D13" s="1">
        <v>1.9350000000000001E-6</v>
      </c>
      <c r="E13" s="6">
        <f t="shared" si="1"/>
        <v>8242408</v>
      </c>
      <c r="F13" s="6">
        <f t="shared" si="2"/>
        <v>15.949059480000001</v>
      </c>
      <c r="G13" s="6">
        <v>6.2160000000000004E-4</v>
      </c>
      <c r="H13" s="6">
        <f t="shared" si="3"/>
        <v>40804</v>
      </c>
      <c r="I13" s="6">
        <f t="shared" si="4"/>
        <v>25.363766400000003</v>
      </c>
      <c r="J13" s="6">
        <v>0.2296</v>
      </c>
      <c r="K13" s="6">
        <f t="shared" si="5"/>
        <v>46.379199999999997</v>
      </c>
      <c r="L13" s="6">
        <v>11.4</v>
      </c>
      <c r="M13" s="7">
        <f t="shared" si="6"/>
        <v>99.092025880000008</v>
      </c>
      <c r="N13" s="9">
        <f t="shared" si="7"/>
        <v>885.88026447499988</v>
      </c>
      <c r="O13" s="8">
        <v>44340</v>
      </c>
    </row>
    <row r="14" spans="1:17" x14ac:dyDescent="0.25">
      <c r="A14" s="3">
        <v>44099</v>
      </c>
      <c r="B14" s="4">
        <v>581</v>
      </c>
      <c r="C14" s="2">
        <f t="shared" si="0"/>
        <v>-121</v>
      </c>
      <c r="D14" s="1">
        <v>1.9350000000000001E-6</v>
      </c>
      <c r="E14" s="6">
        <f t="shared" si="1"/>
        <v>-1771561</v>
      </c>
      <c r="F14" s="6">
        <f t="shared" si="2"/>
        <v>-3.427970535</v>
      </c>
      <c r="G14" s="6">
        <v>6.2160000000000004E-4</v>
      </c>
      <c r="H14" s="6">
        <f t="shared" si="3"/>
        <v>14641</v>
      </c>
      <c r="I14" s="6">
        <f t="shared" si="4"/>
        <v>9.1008456000000013</v>
      </c>
      <c r="J14" s="6">
        <v>0.2296</v>
      </c>
      <c r="K14" s="6">
        <f t="shared" si="5"/>
        <v>-27.781600000000001</v>
      </c>
      <c r="L14" s="6">
        <v>11.4</v>
      </c>
      <c r="M14" s="7">
        <f t="shared" si="6"/>
        <v>-10.708724934999998</v>
      </c>
      <c r="N14" s="9">
        <f t="shared" si="7"/>
        <v>875.17153953999991</v>
      </c>
      <c r="O14" s="8">
        <v>44341</v>
      </c>
      <c r="Q14" s="10"/>
    </row>
    <row r="15" spans="1:17" x14ac:dyDescent="0.25">
      <c r="A15" s="3">
        <v>44100</v>
      </c>
      <c r="B15" s="4">
        <v>602</v>
      </c>
      <c r="C15" s="2">
        <f t="shared" si="0"/>
        <v>21</v>
      </c>
      <c r="D15" s="1">
        <v>1.9350000000000001E-6</v>
      </c>
      <c r="E15" s="6">
        <f t="shared" si="1"/>
        <v>9261</v>
      </c>
      <c r="F15" s="6">
        <f t="shared" si="2"/>
        <v>1.7920035000000001E-2</v>
      </c>
      <c r="G15" s="6">
        <v>6.2160000000000004E-4</v>
      </c>
      <c r="H15" s="6">
        <f t="shared" si="3"/>
        <v>441</v>
      </c>
      <c r="I15" s="6">
        <f t="shared" si="4"/>
        <v>0.27412560000000002</v>
      </c>
      <c r="J15" s="6">
        <v>0.2296</v>
      </c>
      <c r="K15" s="6">
        <f t="shared" si="5"/>
        <v>4.8216000000000001</v>
      </c>
      <c r="L15" s="6">
        <v>11.4</v>
      </c>
      <c r="M15" s="7">
        <f t="shared" si="6"/>
        <v>16.513645635</v>
      </c>
      <c r="N15" s="9">
        <f t="shared" si="7"/>
        <v>891.6851851749999</v>
      </c>
      <c r="O15" s="8">
        <v>44342</v>
      </c>
    </row>
    <row r="16" spans="1:17" x14ac:dyDescent="0.25">
      <c r="A16" s="3">
        <v>44101</v>
      </c>
      <c r="B16" s="4">
        <v>809</v>
      </c>
      <c r="C16" s="2">
        <f t="shared" si="0"/>
        <v>207</v>
      </c>
      <c r="D16" s="1">
        <v>1.9350000000000001E-6</v>
      </c>
      <c r="E16" s="6">
        <f t="shared" si="1"/>
        <v>8869743</v>
      </c>
      <c r="F16" s="6">
        <f t="shared" si="2"/>
        <v>17.162952705000002</v>
      </c>
      <c r="G16" s="6">
        <v>6.2160000000000004E-4</v>
      </c>
      <c r="H16" s="6">
        <f t="shared" si="3"/>
        <v>42849</v>
      </c>
      <c r="I16" s="6">
        <f t="shared" si="4"/>
        <v>26.634938400000003</v>
      </c>
      <c r="J16" s="6">
        <v>0.2296</v>
      </c>
      <c r="K16" s="6">
        <f t="shared" si="5"/>
        <v>47.527200000000001</v>
      </c>
      <c r="L16" s="6">
        <v>11.4</v>
      </c>
      <c r="M16" s="7">
        <f t="shared" si="6"/>
        <v>102.72509110500002</v>
      </c>
      <c r="N16" s="9">
        <f t="shared" si="7"/>
        <v>994.41027627999995</v>
      </c>
      <c r="O16" s="8">
        <v>44343</v>
      </c>
    </row>
    <row r="17" spans="1:17" x14ac:dyDescent="0.25">
      <c r="A17" s="3">
        <v>44102</v>
      </c>
      <c r="B17" s="4">
        <v>691</v>
      </c>
      <c r="C17" s="2">
        <f t="shared" si="0"/>
        <v>-118</v>
      </c>
      <c r="D17" s="1">
        <v>1.9350000000000001E-6</v>
      </c>
      <c r="E17" s="6">
        <f t="shared" si="1"/>
        <v>-1643032</v>
      </c>
      <c r="F17" s="6">
        <f t="shared" si="2"/>
        <v>-3.1792669200000003</v>
      </c>
      <c r="G17" s="6">
        <v>6.2160000000000004E-4</v>
      </c>
      <c r="H17" s="6">
        <f t="shared" si="3"/>
        <v>13924</v>
      </c>
      <c r="I17" s="6">
        <f t="shared" si="4"/>
        <v>8.6551584000000013</v>
      </c>
      <c r="J17" s="6">
        <v>0.2296</v>
      </c>
      <c r="K17" s="6">
        <f t="shared" si="5"/>
        <v>-27.0928</v>
      </c>
      <c r="L17" s="6">
        <v>11.4</v>
      </c>
      <c r="M17" s="7">
        <f t="shared" si="6"/>
        <v>-10.216908519999999</v>
      </c>
      <c r="N17" s="9">
        <f t="shared" si="7"/>
        <v>984.19336776</v>
      </c>
      <c r="O17" s="8">
        <v>44344</v>
      </c>
      <c r="Q17" s="11"/>
    </row>
    <row r="18" spans="1:17" x14ac:dyDescent="0.25">
      <c r="A18" s="3">
        <v>44103</v>
      </c>
      <c r="B18" s="4">
        <v>915</v>
      </c>
      <c r="C18" s="2">
        <f t="shared" si="0"/>
        <v>224</v>
      </c>
      <c r="D18" s="1">
        <v>1.9350000000000001E-6</v>
      </c>
      <c r="E18" s="6">
        <f t="shared" si="1"/>
        <v>11239424</v>
      </c>
      <c r="F18" s="6">
        <f t="shared" si="2"/>
        <v>21.74828544</v>
      </c>
      <c r="G18" s="6">
        <v>6.2160000000000004E-4</v>
      </c>
      <c r="H18" s="6">
        <f t="shared" si="3"/>
        <v>50176</v>
      </c>
      <c r="I18" s="6">
        <f t="shared" si="4"/>
        <v>31.189401600000004</v>
      </c>
      <c r="J18" s="6">
        <v>0.2296</v>
      </c>
      <c r="K18" s="6">
        <f t="shared" si="5"/>
        <v>51.430399999999999</v>
      </c>
      <c r="L18" s="6">
        <v>11.4</v>
      </c>
      <c r="M18" s="7">
        <f t="shared" si="6"/>
        <v>115.76808704000001</v>
      </c>
      <c r="N18" s="9">
        <f t="shared" si="7"/>
        <v>1099.9614548</v>
      </c>
      <c r="O18" s="8">
        <v>44345</v>
      </c>
    </row>
    <row r="19" spans="1:17" x14ac:dyDescent="0.25">
      <c r="A19" s="3">
        <v>44104</v>
      </c>
      <c r="B19" s="4">
        <v>863</v>
      </c>
      <c r="C19" s="2">
        <f t="shared" si="0"/>
        <v>-52</v>
      </c>
      <c r="D19" s="1">
        <v>1.9350000000000001E-6</v>
      </c>
      <c r="E19" s="6">
        <f t="shared" si="1"/>
        <v>-140608</v>
      </c>
      <c r="F19" s="6">
        <f t="shared" si="2"/>
        <v>-0.27207648000000001</v>
      </c>
      <c r="G19" s="6">
        <v>6.2160000000000004E-4</v>
      </c>
      <c r="H19" s="6">
        <f t="shared" si="3"/>
        <v>2704</v>
      </c>
      <c r="I19" s="6">
        <f t="shared" si="4"/>
        <v>1.6808064</v>
      </c>
      <c r="J19" s="6">
        <v>0.2296</v>
      </c>
      <c r="K19" s="6">
        <f t="shared" si="5"/>
        <v>-11.9392</v>
      </c>
      <c r="L19" s="6">
        <v>11.4</v>
      </c>
      <c r="M19" s="7">
        <f t="shared" si="6"/>
        <v>0.86952992000000151</v>
      </c>
      <c r="N19" s="9">
        <f t="shared" si="7"/>
        <v>1100.8309847200001</v>
      </c>
      <c r="O19" s="8">
        <v>44346</v>
      </c>
    </row>
    <row r="20" spans="1:17" x14ac:dyDescent="0.25">
      <c r="A20" s="3">
        <v>44105</v>
      </c>
      <c r="B20" s="4">
        <v>815</v>
      </c>
      <c r="C20" s="2">
        <f t="shared" si="0"/>
        <v>-48</v>
      </c>
      <c r="D20" s="1">
        <v>1.9350000000000001E-6</v>
      </c>
      <c r="E20" s="6">
        <f t="shared" si="1"/>
        <v>-110592</v>
      </c>
      <c r="F20" s="6">
        <f t="shared" si="2"/>
        <v>-0.21399552000000002</v>
      </c>
      <c r="G20" s="6">
        <v>6.2160000000000004E-4</v>
      </c>
      <c r="H20" s="6">
        <f t="shared" si="3"/>
        <v>2304</v>
      </c>
      <c r="I20" s="6">
        <f t="shared" si="4"/>
        <v>1.4321664000000001</v>
      </c>
      <c r="J20" s="6">
        <v>0.2296</v>
      </c>
      <c r="K20" s="6">
        <f t="shared" si="5"/>
        <v>-11.020799999999999</v>
      </c>
      <c r="L20" s="6">
        <v>11.4</v>
      </c>
      <c r="M20" s="7">
        <f t="shared" si="6"/>
        <v>1.5973708800000015</v>
      </c>
      <c r="N20" s="9">
        <f t="shared" si="7"/>
        <v>1102.4283556</v>
      </c>
      <c r="O20" s="8">
        <v>44347</v>
      </c>
    </row>
    <row r="21" spans="1:17" x14ac:dyDescent="0.25">
      <c r="A21" s="3">
        <v>44106</v>
      </c>
      <c r="B21" s="4">
        <v>899</v>
      </c>
      <c r="C21" s="2">
        <f t="shared" si="0"/>
        <v>84</v>
      </c>
      <c r="D21" s="1">
        <v>1.9350000000000001E-6</v>
      </c>
      <c r="E21" s="6">
        <f t="shared" si="1"/>
        <v>592704</v>
      </c>
      <c r="F21" s="6">
        <f t="shared" si="2"/>
        <v>1.1468822400000001</v>
      </c>
      <c r="G21" s="6">
        <v>6.2160000000000004E-4</v>
      </c>
      <c r="H21" s="6">
        <f t="shared" si="3"/>
        <v>7056</v>
      </c>
      <c r="I21" s="6">
        <f t="shared" si="4"/>
        <v>4.3860096000000004</v>
      </c>
      <c r="J21" s="6">
        <v>0.2296</v>
      </c>
      <c r="K21" s="6">
        <f t="shared" si="5"/>
        <v>19.2864</v>
      </c>
      <c r="L21" s="6">
        <v>11.4</v>
      </c>
      <c r="M21" s="7">
        <f t="shared" si="6"/>
        <v>36.219291840000004</v>
      </c>
      <c r="N21" s="9">
        <f t="shared" si="7"/>
        <v>1138.6476474400001</v>
      </c>
      <c r="O21" s="8">
        <v>44348</v>
      </c>
    </row>
    <row r="22" spans="1:17" x14ac:dyDescent="0.25">
      <c r="A22" s="3">
        <v>44107</v>
      </c>
      <c r="B22" s="4">
        <v>992</v>
      </c>
      <c r="C22" s="2">
        <f t="shared" si="0"/>
        <v>93</v>
      </c>
      <c r="D22" s="1">
        <v>1.9350000000000001E-6</v>
      </c>
      <c r="E22" s="6">
        <f t="shared" si="1"/>
        <v>804357</v>
      </c>
      <c r="F22" s="6">
        <f t="shared" si="2"/>
        <v>1.556430795</v>
      </c>
      <c r="G22" s="6">
        <v>6.2160000000000004E-4</v>
      </c>
      <c r="H22" s="6">
        <f t="shared" si="3"/>
        <v>8649</v>
      </c>
      <c r="I22" s="6">
        <f t="shared" si="4"/>
        <v>5.3762184</v>
      </c>
      <c r="J22" s="6">
        <v>0.2296</v>
      </c>
      <c r="K22" s="6">
        <f t="shared" si="5"/>
        <v>21.352799999999998</v>
      </c>
      <c r="L22" s="6">
        <v>11.4</v>
      </c>
      <c r="M22" s="7">
        <f t="shared" si="6"/>
        <v>39.685449194999997</v>
      </c>
      <c r="N22" s="9">
        <f t="shared" si="7"/>
        <v>1178.3330966350002</v>
      </c>
      <c r="O22" s="8">
        <v>44349</v>
      </c>
    </row>
    <row r="23" spans="1:17" x14ac:dyDescent="0.25">
      <c r="A23" s="3">
        <v>44108</v>
      </c>
      <c r="B23" s="4">
        <v>934</v>
      </c>
      <c r="C23" s="2">
        <f t="shared" si="0"/>
        <v>-58</v>
      </c>
      <c r="D23" s="1">
        <v>1.9350000000000001E-6</v>
      </c>
      <c r="E23" s="6">
        <f t="shared" si="1"/>
        <v>-195112</v>
      </c>
      <c r="F23" s="6">
        <f t="shared" si="2"/>
        <v>-0.37754172000000003</v>
      </c>
      <c r="G23" s="6">
        <v>6.2160000000000004E-4</v>
      </c>
      <c r="H23" s="6">
        <f t="shared" si="3"/>
        <v>3364</v>
      </c>
      <c r="I23" s="6">
        <f t="shared" si="4"/>
        <v>2.0910624000000002</v>
      </c>
      <c r="J23" s="6">
        <v>0.2296</v>
      </c>
      <c r="K23" s="6">
        <f t="shared" si="5"/>
        <v>-13.316800000000001</v>
      </c>
      <c r="L23" s="6">
        <v>11.4</v>
      </c>
      <c r="M23" s="7">
        <f t="shared" si="6"/>
        <v>-0.20327932000000004</v>
      </c>
      <c r="N23" s="9">
        <f t="shared" si="7"/>
        <v>1178.1298173150001</v>
      </c>
      <c r="O23" s="8">
        <v>44350</v>
      </c>
      <c r="P23" s="10"/>
    </row>
    <row r="24" spans="1:17" x14ac:dyDescent="0.25">
      <c r="A24" s="3">
        <v>44109</v>
      </c>
      <c r="B24" s="4">
        <v>946</v>
      </c>
      <c r="C24" s="2">
        <f t="shared" si="0"/>
        <v>12</v>
      </c>
      <c r="D24" s="1">
        <v>1.9350000000000001E-6</v>
      </c>
      <c r="E24" s="6">
        <f t="shared" si="1"/>
        <v>1728</v>
      </c>
      <c r="F24" s="6">
        <f t="shared" si="2"/>
        <v>3.3436800000000003E-3</v>
      </c>
      <c r="G24" s="6">
        <v>6.2160000000000004E-4</v>
      </c>
      <c r="H24" s="6">
        <f t="shared" si="3"/>
        <v>144</v>
      </c>
      <c r="I24" s="6">
        <f t="shared" si="4"/>
        <v>8.9510400000000004E-2</v>
      </c>
      <c r="J24" s="6">
        <v>0.2296</v>
      </c>
      <c r="K24" s="6">
        <f t="shared" si="5"/>
        <v>2.7551999999999999</v>
      </c>
      <c r="L24" s="6">
        <v>11.4</v>
      </c>
      <c r="M24" s="7">
        <f t="shared" si="6"/>
        <v>14.248054079999999</v>
      </c>
      <c r="N24" s="9">
        <f t="shared" si="7"/>
        <v>1192.3778713950001</v>
      </c>
      <c r="O24" s="8">
        <v>44351</v>
      </c>
      <c r="P24" s="10"/>
    </row>
    <row r="25" spans="1:17" x14ac:dyDescent="0.25">
      <c r="A25" s="3">
        <v>44110</v>
      </c>
      <c r="B25" s="4">
        <v>955</v>
      </c>
      <c r="C25" s="2">
        <f t="shared" si="0"/>
        <v>9</v>
      </c>
      <c r="D25" s="1">
        <v>1.9350000000000001E-6</v>
      </c>
      <c r="E25" s="6">
        <f t="shared" si="1"/>
        <v>729</v>
      </c>
      <c r="F25" s="6">
        <f t="shared" si="2"/>
        <v>1.410615E-3</v>
      </c>
      <c r="G25" s="6">
        <v>6.2160000000000004E-4</v>
      </c>
      <c r="H25" s="6">
        <f t="shared" si="3"/>
        <v>81</v>
      </c>
      <c r="I25" s="6">
        <f t="shared" si="4"/>
        <v>5.0349600000000001E-2</v>
      </c>
      <c r="J25" s="6">
        <v>0.2296</v>
      </c>
      <c r="K25" s="6">
        <f t="shared" si="5"/>
        <v>2.0663999999999998</v>
      </c>
      <c r="L25" s="6">
        <v>11.4</v>
      </c>
      <c r="M25" s="7">
        <f t="shared" si="6"/>
        <v>13.518160215</v>
      </c>
      <c r="N25" s="9">
        <f t="shared" si="7"/>
        <v>1205.8960316100001</v>
      </c>
      <c r="O25" s="8">
        <v>44352</v>
      </c>
      <c r="P25" s="10"/>
    </row>
    <row r="26" spans="1:17" x14ac:dyDescent="0.25">
      <c r="A26" s="3">
        <v>44111</v>
      </c>
      <c r="B26" s="4">
        <v>929</v>
      </c>
      <c r="C26" s="2">
        <f t="shared" si="0"/>
        <v>-26</v>
      </c>
      <c r="D26" s="1">
        <v>1.9350000000000001E-6</v>
      </c>
      <c r="E26" s="6">
        <f t="shared" si="1"/>
        <v>-17576</v>
      </c>
      <c r="F26" s="6">
        <f t="shared" si="2"/>
        <v>-3.4009560000000001E-2</v>
      </c>
      <c r="G26" s="6">
        <v>6.2160000000000004E-4</v>
      </c>
      <c r="H26" s="6">
        <f t="shared" si="3"/>
        <v>676</v>
      </c>
      <c r="I26" s="6">
        <f t="shared" si="4"/>
        <v>0.42020160000000001</v>
      </c>
      <c r="J26" s="6">
        <v>0.2296</v>
      </c>
      <c r="K26" s="6">
        <f t="shared" si="5"/>
        <v>-5.9695999999999998</v>
      </c>
      <c r="L26" s="6">
        <v>11.4</v>
      </c>
      <c r="M26" s="7">
        <f t="shared" si="6"/>
        <v>5.8165920400000006</v>
      </c>
      <c r="N26" s="9">
        <f t="shared" si="7"/>
        <v>1211.7126236500001</v>
      </c>
      <c r="O26" s="8">
        <v>44353</v>
      </c>
      <c r="P26" s="10"/>
    </row>
    <row r="27" spans="1:17" x14ac:dyDescent="0.25">
      <c r="A27" s="3">
        <v>44112</v>
      </c>
      <c r="B27" s="4">
        <v>970</v>
      </c>
      <c r="C27" s="2">
        <f t="shared" si="0"/>
        <v>41</v>
      </c>
      <c r="D27" s="1">
        <v>1.9350000000000001E-6</v>
      </c>
      <c r="E27" s="6">
        <f t="shared" si="1"/>
        <v>68921</v>
      </c>
      <c r="F27" s="6">
        <f t="shared" si="2"/>
        <v>0.13336213500000002</v>
      </c>
      <c r="G27" s="6">
        <v>6.2160000000000004E-4</v>
      </c>
      <c r="H27" s="6">
        <f t="shared" si="3"/>
        <v>1681</v>
      </c>
      <c r="I27" s="6">
        <f t="shared" si="4"/>
        <v>1.0449096</v>
      </c>
      <c r="J27" s="6">
        <v>0.2296</v>
      </c>
      <c r="K27" s="6">
        <f t="shared" si="5"/>
        <v>9.4136000000000006</v>
      </c>
      <c r="L27" s="6">
        <v>11.4</v>
      </c>
      <c r="M27" s="7">
        <f t="shared" si="6"/>
        <v>21.991871735000004</v>
      </c>
      <c r="N27" s="9">
        <f t="shared" si="7"/>
        <v>1233.704495385</v>
      </c>
      <c r="O27" s="8">
        <v>44354</v>
      </c>
      <c r="P27" s="10"/>
    </row>
    <row r="28" spans="1:17" x14ac:dyDescent="0.25">
      <c r="A28" s="3">
        <v>44113</v>
      </c>
      <c r="B28" s="4">
        <v>941</v>
      </c>
      <c r="C28" s="2">
        <f t="shared" si="0"/>
        <v>-29</v>
      </c>
      <c r="D28" s="1">
        <v>1.9350000000000001E-6</v>
      </c>
      <c r="E28" s="6">
        <f t="shared" si="1"/>
        <v>-24389</v>
      </c>
      <c r="F28" s="6">
        <f t="shared" si="2"/>
        <v>-4.7192715000000003E-2</v>
      </c>
      <c r="G28" s="6">
        <v>6.2160000000000004E-4</v>
      </c>
      <c r="H28" s="6">
        <f t="shared" si="3"/>
        <v>841</v>
      </c>
      <c r="I28" s="6">
        <f t="shared" si="4"/>
        <v>0.52276560000000005</v>
      </c>
      <c r="J28" s="6">
        <v>0.2296</v>
      </c>
      <c r="K28" s="6">
        <f t="shared" si="5"/>
        <v>-6.6584000000000003</v>
      </c>
      <c r="L28" s="6">
        <v>11.4</v>
      </c>
      <c r="M28" s="7">
        <f t="shared" si="6"/>
        <v>5.2171728850000001</v>
      </c>
      <c r="N28" s="9">
        <f t="shared" si="7"/>
        <v>1238.9216682700001</v>
      </c>
      <c r="O28" s="8">
        <v>44355</v>
      </c>
      <c r="P28" s="10"/>
    </row>
    <row r="29" spans="1:17" x14ac:dyDescent="0.25">
      <c r="A29" s="3">
        <v>44114</v>
      </c>
      <c r="B29" s="4">
        <v>928</v>
      </c>
      <c r="C29" s="2">
        <f t="shared" si="0"/>
        <v>-13</v>
      </c>
      <c r="D29" s="1">
        <v>1.9350000000000001E-6</v>
      </c>
      <c r="E29" s="6">
        <f t="shared" si="1"/>
        <v>-2197</v>
      </c>
      <c r="F29" s="6">
        <f t="shared" si="2"/>
        <v>-4.2511950000000001E-3</v>
      </c>
      <c r="G29" s="6">
        <v>6.2160000000000004E-4</v>
      </c>
      <c r="H29" s="6">
        <f t="shared" si="3"/>
        <v>169</v>
      </c>
      <c r="I29" s="6">
        <f t="shared" si="4"/>
        <v>0.1050504</v>
      </c>
      <c r="J29" s="6">
        <v>0.2296</v>
      </c>
      <c r="K29" s="6">
        <f t="shared" si="5"/>
        <v>-2.9847999999999999</v>
      </c>
      <c r="L29" s="6">
        <v>11.4</v>
      </c>
      <c r="M29" s="7">
        <f t="shared" si="6"/>
        <v>8.515999205</v>
      </c>
      <c r="N29" s="9">
        <f t="shared" si="7"/>
        <v>1247.4376674750001</v>
      </c>
      <c r="O29" s="8">
        <v>44356</v>
      </c>
      <c r="P29" s="10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MK108"/>
  <sheetViews>
    <sheetView zoomScale="85" zoomScaleNormal="85" workbookViewId="0">
      <selection activeCell="A4" sqref="A4"/>
    </sheetView>
  </sheetViews>
  <sheetFormatPr baseColWidth="10" defaultColWidth="9.140625" defaultRowHeight="15" x14ac:dyDescent="0.25"/>
  <cols>
    <col min="1" max="1" width="11.42578125" style="2"/>
    <col min="2" max="2" width="20.7109375" style="2" customWidth="1"/>
    <col min="3" max="4" width="25.5703125" style="2" customWidth="1"/>
    <col min="5" max="5" width="24" style="2" customWidth="1"/>
    <col min="6" max="6" width="30.85546875" style="2" customWidth="1"/>
    <col min="7" max="9" width="11.42578125" style="2"/>
    <col min="10" max="10" width="26.85546875" style="2" customWidth="1"/>
    <col min="11" max="1025" width="11.42578125" style="2"/>
  </cols>
  <sheetData>
    <row r="3" spans="1:10" x14ac:dyDescent="0.25">
      <c r="B3" s="2" t="s">
        <v>16</v>
      </c>
      <c r="C3" s="2" t="s">
        <v>14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</row>
    <row r="4" spans="1:10" x14ac:dyDescent="0.25">
      <c r="B4" s="2" t="s">
        <v>23</v>
      </c>
      <c r="C4" s="2" t="s">
        <v>24</v>
      </c>
      <c r="D4" s="2" t="s">
        <v>25</v>
      </c>
    </row>
    <row r="5" spans="1:10" x14ac:dyDescent="0.25">
      <c r="A5" s="12">
        <v>44274</v>
      </c>
      <c r="B5" s="13">
        <v>307</v>
      </c>
      <c r="C5" s="14"/>
      <c r="D5" s="14">
        <v>6</v>
      </c>
    </row>
    <row r="6" spans="1:10" x14ac:dyDescent="0.25">
      <c r="A6" s="12">
        <v>44275</v>
      </c>
      <c r="B6" s="13">
        <v>390</v>
      </c>
      <c r="C6" s="14"/>
      <c r="D6" s="14">
        <v>14</v>
      </c>
    </row>
    <row r="7" spans="1:10" x14ac:dyDescent="0.25">
      <c r="A7" s="12">
        <v>44276</v>
      </c>
      <c r="B7" s="13">
        <v>354</v>
      </c>
      <c r="C7" s="14"/>
      <c r="D7" s="14">
        <v>23</v>
      </c>
    </row>
    <row r="8" spans="1:10" x14ac:dyDescent="0.25">
      <c r="A8" s="3">
        <v>44277</v>
      </c>
      <c r="B8" s="13">
        <v>334</v>
      </c>
      <c r="C8" s="14"/>
      <c r="D8" s="14">
        <v>17</v>
      </c>
    </row>
    <row r="9" spans="1:10" x14ac:dyDescent="0.25">
      <c r="A9" s="3">
        <v>44278</v>
      </c>
      <c r="B9" s="13">
        <v>349</v>
      </c>
      <c r="C9" s="14"/>
      <c r="D9" s="14">
        <v>7</v>
      </c>
    </row>
    <row r="10" spans="1:10" x14ac:dyDescent="0.25">
      <c r="A10" s="3">
        <v>44279</v>
      </c>
      <c r="B10" s="13">
        <v>399</v>
      </c>
      <c r="C10" s="14"/>
      <c r="D10" s="14">
        <v>1</v>
      </c>
    </row>
    <row r="11" spans="1:10" x14ac:dyDescent="0.25">
      <c r="A11" s="3">
        <v>44280</v>
      </c>
      <c r="B11" s="13">
        <v>338</v>
      </c>
      <c r="C11" s="14"/>
      <c r="D11" s="14">
        <v>5</v>
      </c>
    </row>
    <row r="12" spans="1:10" x14ac:dyDescent="0.25">
      <c r="A12" s="3">
        <v>44281</v>
      </c>
      <c r="B12" s="13">
        <v>480</v>
      </c>
      <c r="C12" s="14"/>
      <c r="D12" s="14">
        <v>4</v>
      </c>
    </row>
    <row r="13" spans="1:10" x14ac:dyDescent="0.25">
      <c r="A13" s="3">
        <v>44282</v>
      </c>
      <c r="B13" s="13">
        <v>526</v>
      </c>
      <c r="C13" s="14"/>
      <c r="D13" s="14">
        <v>17</v>
      </c>
    </row>
    <row r="14" spans="1:10" x14ac:dyDescent="0.25">
      <c r="A14" s="3">
        <v>44283</v>
      </c>
      <c r="B14" s="13">
        <v>543</v>
      </c>
      <c r="C14" s="14"/>
      <c r="D14" s="14">
        <v>22</v>
      </c>
    </row>
    <row r="15" spans="1:10" x14ac:dyDescent="0.25">
      <c r="A15" s="3">
        <v>44284</v>
      </c>
      <c r="B15" s="13">
        <v>625</v>
      </c>
      <c r="C15" s="14"/>
      <c r="D15" s="14">
        <v>15</v>
      </c>
    </row>
    <row r="16" spans="1:10" x14ac:dyDescent="0.25">
      <c r="A16" s="3">
        <v>44285</v>
      </c>
      <c r="B16" s="13">
        <v>577</v>
      </c>
      <c r="C16" s="14"/>
      <c r="D16" s="14">
        <v>22</v>
      </c>
    </row>
    <row r="17" spans="1:4" x14ac:dyDescent="0.25">
      <c r="A17" s="3">
        <v>44286</v>
      </c>
      <c r="B17" s="13">
        <v>573</v>
      </c>
      <c r="C17" s="14"/>
      <c r="D17" s="14">
        <v>23</v>
      </c>
    </row>
    <row r="18" spans="1:4" x14ac:dyDescent="0.25">
      <c r="A18" s="3">
        <v>44287</v>
      </c>
      <c r="B18" s="13">
        <v>489</v>
      </c>
      <c r="C18" s="14"/>
      <c r="D18" s="14">
        <v>-6</v>
      </c>
    </row>
    <row r="19" spans="1:4" x14ac:dyDescent="0.25">
      <c r="A19" s="3">
        <v>44288</v>
      </c>
      <c r="B19" s="13">
        <v>459</v>
      </c>
      <c r="C19" s="14"/>
      <c r="D19" s="14">
        <v>-7</v>
      </c>
    </row>
    <row r="20" spans="1:4" x14ac:dyDescent="0.25">
      <c r="A20" s="3">
        <v>44289</v>
      </c>
      <c r="B20" s="13">
        <v>485</v>
      </c>
      <c r="C20" s="14"/>
      <c r="D20" s="14">
        <v>19</v>
      </c>
    </row>
    <row r="21" spans="1:4" x14ac:dyDescent="0.25">
      <c r="A21" s="3">
        <v>44290</v>
      </c>
      <c r="B21" s="13">
        <v>444</v>
      </c>
      <c r="C21" s="14"/>
      <c r="D21" s="14">
        <v>11</v>
      </c>
    </row>
    <row r="22" spans="1:4" x14ac:dyDescent="0.25">
      <c r="A22" s="3">
        <v>44291</v>
      </c>
      <c r="B22" s="13">
        <v>405</v>
      </c>
      <c r="C22" s="14"/>
      <c r="D22" s="14">
        <v>15</v>
      </c>
    </row>
    <row r="23" spans="1:4" x14ac:dyDescent="0.25">
      <c r="A23" s="3">
        <v>44292</v>
      </c>
      <c r="B23" s="13">
        <v>514</v>
      </c>
      <c r="C23" s="14"/>
      <c r="D23" s="14">
        <v>12</v>
      </c>
    </row>
    <row r="24" spans="1:4" x14ac:dyDescent="0.25">
      <c r="A24" s="3">
        <v>44293</v>
      </c>
      <c r="B24" s="13">
        <v>599</v>
      </c>
      <c r="C24" s="14"/>
      <c r="D24" s="14">
        <v>15</v>
      </c>
    </row>
    <row r="25" spans="1:4" x14ac:dyDescent="0.25">
      <c r="A25" s="3">
        <v>44294</v>
      </c>
      <c r="B25" s="13">
        <v>780</v>
      </c>
      <c r="C25" s="14"/>
      <c r="D25" s="14">
        <v>12</v>
      </c>
    </row>
    <row r="26" spans="1:4" x14ac:dyDescent="0.25">
      <c r="A26" s="3">
        <v>44295</v>
      </c>
      <c r="B26" s="13">
        <v>807</v>
      </c>
      <c r="C26" s="14"/>
      <c r="D26" s="14">
        <v>5</v>
      </c>
    </row>
    <row r="27" spans="1:4" x14ac:dyDescent="0.25">
      <c r="A27" s="3">
        <v>44296</v>
      </c>
      <c r="B27" s="13">
        <v>771</v>
      </c>
      <c r="C27" s="14"/>
      <c r="D27" s="14">
        <v>16</v>
      </c>
    </row>
    <row r="28" spans="1:4" x14ac:dyDescent="0.25">
      <c r="A28" s="3">
        <v>44297</v>
      </c>
      <c r="B28" s="13">
        <v>602</v>
      </c>
      <c r="C28" s="14"/>
      <c r="D28" s="14">
        <v>30</v>
      </c>
    </row>
    <row r="29" spans="1:4" x14ac:dyDescent="0.25">
      <c r="A29" s="3">
        <v>44298</v>
      </c>
      <c r="B29" s="13">
        <v>502</v>
      </c>
      <c r="C29" s="14"/>
      <c r="D29" s="14">
        <v>20</v>
      </c>
    </row>
    <row r="30" spans="1:4" x14ac:dyDescent="0.25">
      <c r="A30" s="3">
        <v>44299</v>
      </c>
      <c r="B30" s="13">
        <v>630</v>
      </c>
      <c r="C30" s="14"/>
      <c r="D30" s="14">
        <v>18</v>
      </c>
    </row>
    <row r="31" spans="1:4" x14ac:dyDescent="0.25">
      <c r="A31" s="3">
        <v>44300</v>
      </c>
      <c r="B31" s="13">
        <v>759</v>
      </c>
      <c r="C31" s="14"/>
      <c r="D31" s="14">
        <v>14</v>
      </c>
    </row>
    <row r="32" spans="1:4" x14ac:dyDescent="0.25">
      <c r="A32" s="3">
        <v>44301</v>
      </c>
      <c r="B32" s="13">
        <v>780</v>
      </c>
      <c r="C32" s="14"/>
      <c r="D32" s="14">
        <v>10</v>
      </c>
    </row>
    <row r="33" spans="1:4" x14ac:dyDescent="0.25">
      <c r="A33" s="3">
        <v>44302</v>
      </c>
      <c r="B33" s="13">
        <v>898</v>
      </c>
      <c r="C33" s="14"/>
      <c r="D33" s="14">
        <v>6</v>
      </c>
    </row>
    <row r="34" spans="1:4" x14ac:dyDescent="0.25">
      <c r="A34" s="3">
        <v>44303</v>
      </c>
      <c r="B34" s="13">
        <v>714</v>
      </c>
      <c r="C34" s="14"/>
      <c r="D34" s="14">
        <v>14</v>
      </c>
    </row>
    <row r="35" spans="1:4" x14ac:dyDescent="0.25">
      <c r="A35" s="3">
        <v>44304</v>
      </c>
      <c r="B35" s="13">
        <v>587</v>
      </c>
      <c r="C35" s="14"/>
      <c r="D35" s="14">
        <v>19</v>
      </c>
    </row>
    <row r="36" spans="1:4" x14ac:dyDescent="0.25">
      <c r="A36" s="3">
        <v>44305</v>
      </c>
      <c r="B36" s="13">
        <v>568</v>
      </c>
      <c r="C36" s="14"/>
      <c r="D36" s="14">
        <v>12</v>
      </c>
    </row>
    <row r="37" spans="1:4" x14ac:dyDescent="0.25">
      <c r="A37" s="3">
        <v>44306</v>
      </c>
      <c r="B37" s="13">
        <v>788</v>
      </c>
      <c r="C37" s="14"/>
      <c r="D37" s="14">
        <v>15</v>
      </c>
    </row>
    <row r="38" spans="1:4" x14ac:dyDescent="0.25">
      <c r="A38" s="3">
        <v>44307</v>
      </c>
      <c r="B38" s="13">
        <v>695</v>
      </c>
      <c r="C38" s="14"/>
      <c r="D38" s="14">
        <v>10</v>
      </c>
    </row>
    <row r="39" spans="1:4" x14ac:dyDescent="0.25">
      <c r="A39" s="3">
        <v>44308</v>
      </c>
      <c r="B39" s="13">
        <v>825</v>
      </c>
      <c r="C39" s="14"/>
      <c r="D39" s="14">
        <v>6</v>
      </c>
    </row>
    <row r="40" spans="1:4" x14ac:dyDescent="0.25">
      <c r="A40" s="3">
        <v>44309</v>
      </c>
      <c r="B40" s="13">
        <v>797</v>
      </c>
      <c r="C40" s="14"/>
      <c r="D40" s="14">
        <v>2</v>
      </c>
    </row>
    <row r="41" spans="1:4" x14ac:dyDescent="0.25">
      <c r="A41" s="3">
        <v>44310</v>
      </c>
      <c r="B41" s="13">
        <v>549</v>
      </c>
      <c r="C41" s="14"/>
      <c r="D41" s="14">
        <v>11</v>
      </c>
    </row>
    <row r="42" spans="1:4" x14ac:dyDescent="0.25">
      <c r="A42" s="3">
        <v>44311</v>
      </c>
      <c r="B42" s="13">
        <v>427</v>
      </c>
      <c r="C42" s="14"/>
      <c r="D42" s="14">
        <v>22</v>
      </c>
    </row>
    <row r="43" spans="1:4" x14ac:dyDescent="0.25">
      <c r="A43" s="3">
        <v>44312</v>
      </c>
      <c r="B43" s="13">
        <v>574</v>
      </c>
      <c r="C43" s="14"/>
      <c r="D43" s="14">
        <v>16</v>
      </c>
    </row>
    <row r="44" spans="1:4" x14ac:dyDescent="0.25">
      <c r="A44" s="3">
        <v>44313</v>
      </c>
      <c r="B44" s="13">
        <v>589</v>
      </c>
      <c r="C44" s="14"/>
      <c r="D44" s="14">
        <v>18</v>
      </c>
    </row>
    <row r="45" spans="1:4" x14ac:dyDescent="0.25">
      <c r="A45" s="3">
        <v>44314</v>
      </c>
      <c r="B45" s="13">
        <v>646</v>
      </c>
      <c r="C45" s="14"/>
      <c r="D45" s="14">
        <v>16</v>
      </c>
    </row>
    <row r="46" spans="1:4" x14ac:dyDescent="0.25">
      <c r="A46" s="3">
        <v>44315</v>
      </c>
      <c r="B46" s="13">
        <v>663</v>
      </c>
      <c r="C46" s="14"/>
      <c r="D46" s="14">
        <v>21</v>
      </c>
    </row>
    <row r="47" spans="1:4" x14ac:dyDescent="0.25">
      <c r="A47" s="3">
        <v>44316</v>
      </c>
      <c r="B47" s="13">
        <v>587</v>
      </c>
      <c r="C47" s="14"/>
      <c r="D47" s="14">
        <v>4</v>
      </c>
    </row>
    <row r="48" spans="1:4" x14ac:dyDescent="0.25">
      <c r="A48" s="3">
        <v>44317</v>
      </c>
      <c r="B48" s="13">
        <v>582</v>
      </c>
      <c r="C48" s="14"/>
      <c r="D48" s="14">
        <v>-25</v>
      </c>
    </row>
    <row r="49" spans="1:6" x14ac:dyDescent="0.25">
      <c r="A49" s="3">
        <v>44318</v>
      </c>
      <c r="B49" s="13">
        <v>374</v>
      </c>
      <c r="C49" s="14"/>
      <c r="D49" s="14">
        <v>28</v>
      </c>
    </row>
    <row r="50" spans="1:6" x14ac:dyDescent="0.25">
      <c r="A50" s="3">
        <v>44319</v>
      </c>
      <c r="B50" s="13">
        <v>359</v>
      </c>
      <c r="C50" s="14"/>
      <c r="D50" s="14">
        <v>10</v>
      </c>
    </row>
    <row r="51" spans="1:6" x14ac:dyDescent="0.25">
      <c r="A51" s="3">
        <v>44320</v>
      </c>
      <c r="B51" s="13">
        <v>689</v>
      </c>
      <c r="C51" s="14"/>
      <c r="D51" s="14">
        <v>8</v>
      </c>
    </row>
    <row r="52" spans="1:6" x14ac:dyDescent="0.25">
      <c r="A52" s="3">
        <v>44321</v>
      </c>
      <c r="B52" s="13">
        <v>619</v>
      </c>
      <c r="C52" s="14"/>
      <c r="D52" s="14">
        <v>17</v>
      </c>
    </row>
    <row r="53" spans="1:6" x14ac:dyDescent="0.25">
      <c r="A53" s="3">
        <v>44322</v>
      </c>
      <c r="B53" s="13">
        <v>603</v>
      </c>
      <c r="C53" s="14"/>
      <c r="D53" s="14">
        <v>18</v>
      </c>
    </row>
    <row r="54" spans="1:6" x14ac:dyDescent="0.25">
      <c r="A54" s="3">
        <v>44323</v>
      </c>
      <c r="B54" s="13">
        <v>612</v>
      </c>
      <c r="C54" s="14"/>
      <c r="D54" s="14">
        <v>17</v>
      </c>
    </row>
    <row r="55" spans="1:6" x14ac:dyDescent="0.25">
      <c r="A55" s="3">
        <v>44324</v>
      </c>
      <c r="B55" s="13">
        <v>558</v>
      </c>
      <c r="C55" s="14"/>
      <c r="D55" s="14">
        <v>27</v>
      </c>
    </row>
    <row r="56" spans="1:6" x14ac:dyDescent="0.25">
      <c r="A56" s="3">
        <v>44325</v>
      </c>
      <c r="B56" s="13">
        <v>433</v>
      </c>
      <c r="C56" s="14"/>
      <c r="D56" s="14">
        <v>32</v>
      </c>
    </row>
    <row r="57" spans="1:6" x14ac:dyDescent="0.25">
      <c r="A57" s="3">
        <v>44326</v>
      </c>
      <c r="B57" s="13">
        <v>586</v>
      </c>
      <c r="C57" s="14"/>
      <c r="D57" s="14">
        <v>21</v>
      </c>
    </row>
    <row r="58" spans="1:6" x14ac:dyDescent="0.25">
      <c r="A58" s="3">
        <v>44327</v>
      </c>
      <c r="B58" s="13">
        <v>707</v>
      </c>
      <c r="C58" s="14"/>
      <c r="D58" s="14">
        <v>25</v>
      </c>
    </row>
    <row r="59" spans="1:6" x14ac:dyDescent="0.25">
      <c r="A59" s="3">
        <v>44328</v>
      </c>
      <c r="B59" s="13">
        <v>690</v>
      </c>
      <c r="C59" s="15"/>
      <c r="D59" s="14">
        <v>28</v>
      </c>
      <c r="E59" s="16"/>
      <c r="F59" s="16"/>
    </row>
    <row r="60" spans="1:6" x14ac:dyDescent="0.25">
      <c r="A60" s="3">
        <v>44329</v>
      </c>
      <c r="B60" s="13">
        <v>849</v>
      </c>
      <c r="C60" s="15"/>
      <c r="D60" s="14">
        <v>13</v>
      </c>
      <c r="E60" s="16"/>
      <c r="F60" s="16"/>
    </row>
    <row r="61" spans="1:6" x14ac:dyDescent="0.25">
      <c r="A61" s="3">
        <v>44330</v>
      </c>
      <c r="B61" s="13">
        <v>838</v>
      </c>
      <c r="C61" s="17">
        <v>627</v>
      </c>
      <c r="D61" s="14">
        <v>17</v>
      </c>
      <c r="E61" s="16"/>
      <c r="F61" s="16"/>
    </row>
    <row r="62" spans="1:6" x14ac:dyDescent="0.25">
      <c r="A62" s="3">
        <v>44331</v>
      </c>
      <c r="B62" s="13">
        <v>754</v>
      </c>
      <c r="C62" s="17">
        <v>637.49142175999998</v>
      </c>
      <c r="D62" s="14">
        <v>26</v>
      </c>
      <c r="E62" s="16"/>
      <c r="F62" s="16"/>
    </row>
    <row r="63" spans="1:6" x14ac:dyDescent="0.25">
      <c r="A63" s="3">
        <v>44332</v>
      </c>
      <c r="B63" s="13">
        <v>632</v>
      </c>
      <c r="C63" s="17">
        <v>621.20775651999998</v>
      </c>
      <c r="D63" s="14">
        <v>28</v>
      </c>
      <c r="E63" s="16"/>
      <c r="F63" s="16"/>
    </row>
    <row r="64" spans="1:6" x14ac:dyDescent="0.25">
      <c r="A64" s="3">
        <v>44333</v>
      </c>
      <c r="B64" s="13">
        <v>668</v>
      </c>
      <c r="C64" s="17">
        <v>725.41151773499996</v>
      </c>
      <c r="D64" s="14">
        <v>19</v>
      </c>
      <c r="E64" s="16"/>
      <c r="F64" s="16"/>
    </row>
    <row r="65" spans="1:10" x14ac:dyDescent="0.25">
      <c r="A65" s="3">
        <v>44334</v>
      </c>
      <c r="B65" s="13">
        <v>963</v>
      </c>
      <c r="C65" s="17">
        <v>731.63240989500002</v>
      </c>
      <c r="D65" s="14">
        <v>20</v>
      </c>
      <c r="E65" s="16"/>
      <c r="F65" s="16"/>
    </row>
    <row r="66" spans="1:10" x14ac:dyDescent="0.25">
      <c r="A66" s="3">
        <v>44335</v>
      </c>
      <c r="B66" s="13">
        <v>925</v>
      </c>
      <c r="C66" s="17">
        <v>758.49753674999999</v>
      </c>
      <c r="D66" s="14">
        <v>18</v>
      </c>
      <c r="E66" s="16"/>
      <c r="F66" s="16"/>
    </row>
    <row r="67" spans="1:10" x14ac:dyDescent="0.25">
      <c r="A67" s="3">
        <v>44336</v>
      </c>
      <c r="B67" s="13">
        <v>1032</v>
      </c>
      <c r="C67" s="17">
        <v>792.50640926999995</v>
      </c>
      <c r="D67" s="14">
        <v>20</v>
      </c>
      <c r="E67" s="16"/>
      <c r="F67" s="16"/>
    </row>
    <row r="68" spans="1:10" x14ac:dyDescent="0.25">
      <c r="A68" s="3">
        <v>44337</v>
      </c>
      <c r="B68" s="13">
        <v>1109</v>
      </c>
      <c r="C68" s="17">
        <v>743.81847850999998</v>
      </c>
      <c r="D68" s="14">
        <v>14</v>
      </c>
      <c r="E68" s="16"/>
      <c r="F68" s="16"/>
    </row>
    <row r="69" spans="1:10" x14ac:dyDescent="0.25">
      <c r="A69" s="3">
        <v>44338</v>
      </c>
      <c r="B69" s="13">
        <v>964</v>
      </c>
      <c r="C69" s="17">
        <v>785.91870867499995</v>
      </c>
      <c r="D69" s="14">
        <v>10</v>
      </c>
      <c r="E69" s="16"/>
      <c r="F69" s="16"/>
    </row>
    <row r="70" spans="1:10" x14ac:dyDescent="0.25">
      <c r="A70" s="3">
        <v>44339</v>
      </c>
      <c r="B70" s="13">
        <v>998</v>
      </c>
      <c r="C70" s="17">
        <v>786.78823859500005</v>
      </c>
      <c r="D70" s="14">
        <v>4</v>
      </c>
      <c r="E70" s="16"/>
      <c r="F70" s="16"/>
    </row>
    <row r="71" spans="1:10" x14ac:dyDescent="0.25">
      <c r="A71" s="3">
        <v>44340</v>
      </c>
      <c r="B71" s="13">
        <v>628</v>
      </c>
      <c r="C71" s="17">
        <v>885.88026447499999</v>
      </c>
      <c r="D71" s="14">
        <v>-15</v>
      </c>
      <c r="E71" s="16"/>
      <c r="F71" s="16"/>
    </row>
    <row r="72" spans="1:10" x14ac:dyDescent="0.25">
      <c r="A72" s="3">
        <v>44341</v>
      </c>
      <c r="B72" s="13">
        <v>819</v>
      </c>
      <c r="C72" s="17">
        <v>875.17153954000003</v>
      </c>
      <c r="D72" s="14">
        <v>-6</v>
      </c>
      <c r="E72" s="16"/>
      <c r="F72" s="16"/>
    </row>
    <row r="73" spans="1:10" x14ac:dyDescent="0.25">
      <c r="A73" s="3">
        <v>44342</v>
      </c>
      <c r="B73" s="13">
        <v>753</v>
      </c>
      <c r="C73" s="17">
        <v>891.68518517500002</v>
      </c>
      <c r="D73" s="14">
        <v>12</v>
      </c>
      <c r="E73" s="16"/>
      <c r="F73" s="16"/>
    </row>
    <row r="74" spans="1:10" x14ac:dyDescent="0.25">
      <c r="A74" s="3">
        <v>44343</v>
      </c>
      <c r="B74" s="13">
        <v>1199</v>
      </c>
      <c r="C74" s="17">
        <v>994.41027627999995</v>
      </c>
      <c r="D74" s="14">
        <v>9</v>
      </c>
      <c r="E74" s="16"/>
      <c r="F74" s="16"/>
    </row>
    <row r="75" spans="1:10" x14ac:dyDescent="0.25">
      <c r="A75" s="3">
        <v>44344</v>
      </c>
      <c r="B75" s="13">
        <v>1288</v>
      </c>
      <c r="C75" s="17">
        <v>984.19336776</v>
      </c>
      <c r="D75" s="14">
        <v>7</v>
      </c>
      <c r="E75" s="16"/>
      <c r="F75" s="16"/>
    </row>
    <row r="76" spans="1:10" x14ac:dyDescent="0.25">
      <c r="A76" s="3">
        <v>44345</v>
      </c>
      <c r="B76" s="13">
        <v>1266</v>
      </c>
      <c r="C76" s="17">
        <v>1099.9614548</v>
      </c>
      <c r="D76" s="14">
        <v>20</v>
      </c>
      <c r="E76" s="16"/>
      <c r="F76" s="16"/>
      <c r="G76" s="1"/>
      <c r="H76" s="1"/>
      <c r="I76" s="5" t="s">
        <v>26</v>
      </c>
      <c r="J76" s="1"/>
    </row>
    <row r="77" spans="1:10" x14ac:dyDescent="0.25">
      <c r="A77" s="3">
        <v>44346</v>
      </c>
      <c r="B77" s="13">
        <v>988</v>
      </c>
      <c r="C77" s="17">
        <v>1100.8309847200001</v>
      </c>
      <c r="D77" s="14">
        <v>21</v>
      </c>
      <c r="E77" s="16">
        <f>SUM(B61:B77)</f>
        <v>15824</v>
      </c>
      <c r="F77" s="17">
        <f>SUM(C61:C77)</f>
        <v>14042.40555046</v>
      </c>
      <c r="G77" s="9">
        <f>E77-F77</f>
        <v>1781.5944495399999</v>
      </c>
      <c r="H77" s="1">
        <f>G77/E77</f>
        <v>0.11258812244312437</v>
      </c>
      <c r="I77" s="18">
        <f>H77*100</f>
        <v>11.258812244312438</v>
      </c>
      <c r="J77" s="19" t="s">
        <v>27</v>
      </c>
    </row>
    <row r="78" spans="1:10" x14ac:dyDescent="0.25">
      <c r="A78" s="3">
        <v>44347</v>
      </c>
      <c r="B78" s="13">
        <v>943</v>
      </c>
      <c r="C78" s="17">
        <v>1102.4283556</v>
      </c>
      <c r="D78" s="14">
        <v>21</v>
      </c>
      <c r="E78" s="16"/>
      <c r="F78" s="16"/>
      <c r="G78" s="9"/>
      <c r="H78" s="1"/>
      <c r="I78" s="6"/>
      <c r="J78" s="1"/>
    </row>
    <row r="79" spans="1:10" x14ac:dyDescent="0.25">
      <c r="A79" s="3">
        <v>44348</v>
      </c>
      <c r="B79" s="13">
        <v>1203</v>
      </c>
      <c r="C79" s="17">
        <v>1138.6476474399999</v>
      </c>
      <c r="D79" s="14">
        <v>25</v>
      </c>
      <c r="E79" s="16"/>
      <c r="F79" s="16"/>
      <c r="G79" s="20"/>
      <c r="H79" s="1"/>
      <c r="I79" s="6"/>
      <c r="J79" s="1"/>
    </row>
    <row r="80" spans="1:10" x14ac:dyDescent="0.25">
      <c r="A80" s="3">
        <v>44349</v>
      </c>
      <c r="B80" s="13">
        <v>1245</v>
      </c>
      <c r="C80" s="17">
        <v>1178.3330966349999</v>
      </c>
      <c r="D80" s="14">
        <v>21</v>
      </c>
      <c r="E80" s="16"/>
      <c r="F80" s="16"/>
      <c r="G80" s="1"/>
      <c r="H80" s="1"/>
      <c r="I80" s="6"/>
      <c r="J80" s="1"/>
    </row>
    <row r="81" spans="1:20" x14ac:dyDescent="0.25">
      <c r="A81" s="3">
        <v>44350</v>
      </c>
      <c r="B81" s="13">
        <v>1185</v>
      </c>
      <c r="C81" s="17">
        <v>1178.1298173150001</v>
      </c>
      <c r="D81" s="14">
        <v>16</v>
      </c>
      <c r="E81" s="16">
        <f>SUM(B78:B81)</f>
        <v>4576</v>
      </c>
      <c r="F81" s="17">
        <f>SUM(C78:C81)</f>
        <v>4597.53891699</v>
      </c>
      <c r="G81" s="9">
        <f>E81-F81</f>
        <v>-21.538916989999962</v>
      </c>
      <c r="H81" s="1">
        <f>G81/E81</f>
        <v>-4.7069311604020893E-3</v>
      </c>
      <c r="I81" s="21">
        <f>H81*100</f>
        <v>-0.47069311604020891</v>
      </c>
      <c r="J81" s="19" t="s">
        <v>28</v>
      </c>
      <c r="K81" s="10"/>
      <c r="L81" s="10"/>
    </row>
    <row r="82" spans="1:20" x14ac:dyDescent="0.25">
      <c r="A82" s="3">
        <v>44351</v>
      </c>
      <c r="B82" s="13">
        <v>1485</v>
      </c>
      <c r="C82" s="17">
        <v>1192.3778713950001</v>
      </c>
      <c r="D82" s="14">
        <v>16</v>
      </c>
      <c r="E82" s="16"/>
      <c r="F82" s="16"/>
      <c r="G82" s="22"/>
      <c r="H82" s="1"/>
      <c r="I82" s="1"/>
      <c r="J82" s="1"/>
      <c r="K82" s="10"/>
      <c r="L82" s="10"/>
    </row>
    <row r="83" spans="1:20" x14ac:dyDescent="0.25">
      <c r="A83" s="3">
        <v>44352</v>
      </c>
      <c r="B83" s="13">
        <v>1179</v>
      </c>
      <c r="C83" s="17">
        <v>1205.8960316099999</v>
      </c>
      <c r="D83" s="14">
        <v>30</v>
      </c>
      <c r="E83" s="16"/>
      <c r="F83" s="16"/>
      <c r="G83" s="1"/>
      <c r="H83" s="1"/>
      <c r="I83" s="1"/>
      <c r="J83" s="1"/>
      <c r="K83" s="10"/>
      <c r="L83" s="10"/>
    </row>
    <row r="84" spans="1:20" x14ac:dyDescent="0.25">
      <c r="A84" s="3">
        <v>44353</v>
      </c>
      <c r="B84" s="13">
        <v>1002</v>
      </c>
      <c r="C84" s="17">
        <v>1211.7126236500001</v>
      </c>
      <c r="D84" s="14">
        <v>34</v>
      </c>
      <c r="E84" s="16"/>
      <c r="F84" s="17"/>
      <c r="G84" s="1"/>
      <c r="H84" s="1"/>
      <c r="I84" s="1"/>
      <c r="J84" s="1"/>
      <c r="K84" s="10"/>
      <c r="L84" s="10"/>
    </row>
    <row r="85" spans="1:20" x14ac:dyDescent="0.25">
      <c r="A85" s="3">
        <v>44354</v>
      </c>
      <c r="B85" s="13">
        <v>1098</v>
      </c>
      <c r="C85" s="17">
        <v>1233.704495385</v>
      </c>
      <c r="D85" s="14">
        <v>28</v>
      </c>
      <c r="E85" s="16"/>
      <c r="F85" s="17"/>
      <c r="G85" s="1"/>
      <c r="H85" s="1"/>
      <c r="I85" s="1"/>
      <c r="J85" s="1"/>
      <c r="K85" s="10"/>
      <c r="L85" s="10"/>
    </row>
    <row r="86" spans="1:20" x14ac:dyDescent="0.25">
      <c r="A86" s="3">
        <v>44355</v>
      </c>
      <c r="B86" s="13">
        <v>1452</v>
      </c>
      <c r="C86" s="17">
        <v>1238.9216682700001</v>
      </c>
      <c r="D86" s="14">
        <v>22</v>
      </c>
      <c r="E86" s="16"/>
      <c r="F86" s="16"/>
      <c r="G86" s="1"/>
      <c r="H86" s="1"/>
      <c r="I86" s="1"/>
      <c r="J86" s="1"/>
      <c r="K86" s="10"/>
      <c r="L86" s="10"/>
    </row>
    <row r="87" spans="1:20" x14ac:dyDescent="0.25">
      <c r="A87" s="3">
        <v>44356</v>
      </c>
      <c r="B87" s="13">
        <v>1114</v>
      </c>
      <c r="C87" s="17">
        <v>1247.4376674749999</v>
      </c>
      <c r="D87" s="14">
        <v>29</v>
      </c>
      <c r="E87" s="16">
        <f>SUM(B78:B87)</f>
        <v>11906</v>
      </c>
      <c r="F87" s="17">
        <f>SUM(C78:C87)</f>
        <v>11927.589274775002</v>
      </c>
      <c r="G87" s="1"/>
      <c r="H87" s="1"/>
      <c r="I87" s="1"/>
      <c r="J87" s="1"/>
      <c r="K87" s="10"/>
      <c r="L87" s="10"/>
    </row>
    <row r="88" spans="1:20" x14ac:dyDescent="0.25">
      <c r="A88" s="3"/>
      <c r="B88" s="4"/>
      <c r="C88" s="23"/>
      <c r="D88" s="23"/>
      <c r="E88" s="16"/>
      <c r="F88" s="16"/>
      <c r="G88" s="1"/>
      <c r="H88" s="1"/>
      <c r="I88" s="1"/>
      <c r="J88" s="1"/>
      <c r="K88" s="10"/>
      <c r="L88" s="10"/>
    </row>
    <row r="89" spans="1:20" x14ac:dyDescent="0.25">
      <c r="A89" s="3"/>
      <c r="B89" s="4"/>
      <c r="C89" s="23"/>
      <c r="D89" s="23"/>
      <c r="E89" s="16">
        <f>SUM(E77:E81)</f>
        <v>20400</v>
      </c>
      <c r="F89" s="17">
        <f>SUM(F77:F81)</f>
        <v>18639.944467450001</v>
      </c>
      <c r="G89" s="20">
        <f>E89-F89</f>
        <v>1760.055532549999</v>
      </c>
      <c r="H89" s="20">
        <f>G89/E89</f>
        <v>8.6277231987745048E-2</v>
      </c>
      <c r="I89" s="24">
        <f>H89*100</f>
        <v>8.627723198774504</v>
      </c>
      <c r="J89" s="19" t="s">
        <v>29</v>
      </c>
      <c r="K89" s="10"/>
      <c r="L89" s="10"/>
    </row>
    <row r="90" spans="1:20" x14ac:dyDescent="0.25">
      <c r="A90" s="16"/>
      <c r="B90" s="16"/>
      <c r="C90" s="16"/>
      <c r="D90" s="16"/>
      <c r="E90" s="16"/>
      <c r="F90" s="16"/>
      <c r="K90" s="10"/>
      <c r="L90" s="10"/>
    </row>
    <row r="91" spans="1:20" x14ac:dyDescent="0.25">
      <c r="A91" s="16"/>
      <c r="B91" s="16"/>
      <c r="C91" s="16"/>
      <c r="D91" s="16"/>
      <c r="E91" s="16"/>
      <c r="F91" s="17"/>
      <c r="K91" s="10"/>
      <c r="L91" s="10"/>
    </row>
    <row r="92" spans="1:20" x14ac:dyDescent="0.25">
      <c r="A92" s="16"/>
      <c r="B92" s="16"/>
      <c r="C92" s="16"/>
      <c r="D92" s="16"/>
      <c r="E92" s="16"/>
      <c r="F92" s="16"/>
      <c r="K92" s="10"/>
      <c r="L92" s="10"/>
    </row>
    <row r="93" spans="1:20" x14ac:dyDescent="0.25">
      <c r="A93" s="16"/>
      <c r="B93" s="16"/>
      <c r="C93" s="16"/>
      <c r="D93" s="16"/>
      <c r="E93" s="16"/>
      <c r="F93" s="16"/>
      <c r="K93" s="10"/>
      <c r="L93" s="10"/>
    </row>
    <row r="94" spans="1:20" x14ac:dyDescent="0.25">
      <c r="A94" s="16"/>
      <c r="B94" s="16"/>
      <c r="C94" s="16"/>
      <c r="D94" s="16"/>
      <c r="E94" s="16"/>
      <c r="F94" s="16"/>
      <c r="K94" s="10"/>
      <c r="L94" s="10"/>
      <c r="T94" s="10"/>
    </row>
    <row r="95" spans="1:20" x14ac:dyDescent="0.25">
      <c r="K95" s="10"/>
      <c r="L95" s="10"/>
    </row>
    <row r="96" spans="1:20" x14ac:dyDescent="0.25">
      <c r="K96" s="10"/>
      <c r="L96" s="10"/>
    </row>
    <row r="97" spans="11:12" x14ac:dyDescent="0.25">
      <c r="K97" s="10"/>
      <c r="L97" s="10"/>
    </row>
    <row r="98" spans="11:12" x14ac:dyDescent="0.25">
      <c r="K98" s="10"/>
      <c r="L98" s="10"/>
    </row>
    <row r="99" spans="11:12" x14ac:dyDescent="0.25">
      <c r="K99" s="10"/>
      <c r="L99" s="10"/>
    </row>
    <row r="100" spans="11:12" x14ac:dyDescent="0.25">
      <c r="L100" s="10"/>
    </row>
    <row r="101" spans="11:12" x14ac:dyDescent="0.25">
      <c r="K101" s="10"/>
      <c r="L101" s="10"/>
    </row>
    <row r="102" spans="11:12" x14ac:dyDescent="0.25">
      <c r="K102" s="10"/>
      <c r="L102" s="10"/>
    </row>
    <row r="103" spans="11:12" x14ac:dyDescent="0.25">
      <c r="K103" s="10"/>
      <c r="L103" s="10"/>
    </row>
    <row r="104" spans="11:12" x14ac:dyDescent="0.25">
      <c r="K104" s="10"/>
      <c r="L104" s="10"/>
    </row>
    <row r="105" spans="11:12" x14ac:dyDescent="0.25">
      <c r="K105" s="10"/>
      <c r="L105" s="10"/>
    </row>
    <row r="106" spans="11:12" x14ac:dyDescent="0.25">
      <c r="K106" s="10"/>
      <c r="L106" s="10"/>
    </row>
    <row r="107" spans="11:12" x14ac:dyDescent="0.25">
      <c r="K107" s="10"/>
      <c r="L107" s="10"/>
    </row>
    <row r="108" spans="11:12" x14ac:dyDescent="0.25">
      <c r="K108" s="10"/>
      <c r="L108" s="10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MK86"/>
  <sheetViews>
    <sheetView topLeftCell="C55" zoomScaleNormal="100" workbookViewId="0">
      <selection activeCell="Q57" sqref="Q57"/>
    </sheetView>
  </sheetViews>
  <sheetFormatPr baseColWidth="10" defaultColWidth="9.140625" defaultRowHeight="15" x14ac:dyDescent="0.25"/>
  <cols>
    <col min="1" max="1025" width="11.42578125" style="2"/>
  </cols>
  <sheetData>
    <row r="3" spans="5:8" x14ac:dyDescent="0.25">
      <c r="F3" s="2" t="s">
        <v>23</v>
      </c>
      <c r="G3" s="2" t="s">
        <v>24</v>
      </c>
      <c r="H3" s="2" t="s">
        <v>30</v>
      </c>
    </row>
    <row r="4" spans="5:8" x14ac:dyDescent="0.25">
      <c r="E4" s="12">
        <v>44274</v>
      </c>
      <c r="F4" s="13">
        <v>307</v>
      </c>
      <c r="G4" s="14"/>
      <c r="H4" s="25">
        <v>6.3</v>
      </c>
    </row>
    <row r="5" spans="5:8" x14ac:dyDescent="0.25">
      <c r="E5" s="12">
        <v>44275</v>
      </c>
      <c r="F5" s="13">
        <v>390</v>
      </c>
      <c r="G5" s="14"/>
      <c r="H5" s="25">
        <v>14.1428571428571</v>
      </c>
    </row>
    <row r="6" spans="5:8" x14ac:dyDescent="0.25">
      <c r="E6" s="12">
        <v>44276</v>
      </c>
      <c r="F6" s="13">
        <v>354</v>
      </c>
      <c r="G6" s="14"/>
      <c r="H6" s="25">
        <v>23.285714285714299</v>
      </c>
    </row>
    <row r="7" spans="5:8" x14ac:dyDescent="0.25">
      <c r="E7" s="3">
        <v>44277</v>
      </c>
      <c r="F7" s="13">
        <v>334</v>
      </c>
      <c r="G7" s="14"/>
      <c r="H7" s="25">
        <v>17</v>
      </c>
    </row>
    <row r="8" spans="5:8" x14ac:dyDescent="0.25">
      <c r="E8" s="3">
        <v>44278</v>
      </c>
      <c r="F8" s="13">
        <v>349</v>
      </c>
      <c r="G8" s="14"/>
      <c r="H8" s="25">
        <v>6.75</v>
      </c>
    </row>
    <row r="9" spans="5:8" x14ac:dyDescent="0.25">
      <c r="E9" s="3">
        <v>44279</v>
      </c>
      <c r="F9" s="13">
        <v>399</v>
      </c>
      <c r="G9" s="14"/>
      <c r="H9" s="25">
        <v>1.3333333333333299</v>
      </c>
    </row>
    <row r="10" spans="5:8" x14ac:dyDescent="0.25">
      <c r="E10" s="3">
        <v>44280</v>
      </c>
      <c r="F10" s="13">
        <v>338</v>
      </c>
      <c r="G10" s="14"/>
      <c r="H10" s="25">
        <v>5.3333333333333304</v>
      </c>
    </row>
    <row r="11" spans="5:8" x14ac:dyDescent="0.25">
      <c r="E11" s="3">
        <v>44281</v>
      </c>
      <c r="F11" s="13">
        <v>480</v>
      </c>
      <c r="G11" s="14"/>
      <c r="H11" s="25">
        <v>4</v>
      </c>
    </row>
    <row r="12" spans="5:8" x14ac:dyDescent="0.25">
      <c r="E12" s="3">
        <v>44282</v>
      </c>
      <c r="F12" s="13">
        <v>526</v>
      </c>
      <c r="G12" s="14"/>
      <c r="H12" s="25">
        <v>16.8571428571429</v>
      </c>
    </row>
    <row r="13" spans="5:8" x14ac:dyDescent="0.25">
      <c r="E13" s="3">
        <v>44283</v>
      </c>
      <c r="F13" s="13">
        <v>543</v>
      </c>
      <c r="G13" s="14"/>
      <c r="H13" s="25">
        <v>22.428571428571399</v>
      </c>
    </row>
    <row r="14" spans="5:8" x14ac:dyDescent="0.25">
      <c r="E14" s="3">
        <v>44284</v>
      </c>
      <c r="F14" s="13">
        <v>625</v>
      </c>
      <c r="G14" s="14"/>
      <c r="H14" s="25">
        <v>15.3333333333333</v>
      </c>
    </row>
    <row r="15" spans="5:8" x14ac:dyDescent="0.25">
      <c r="E15" s="3">
        <v>44285</v>
      </c>
      <c r="F15" s="13">
        <v>577</v>
      </c>
      <c r="G15" s="14"/>
      <c r="H15" s="25">
        <v>22.125</v>
      </c>
    </row>
    <row r="16" spans="5:8" x14ac:dyDescent="0.25">
      <c r="E16" s="3">
        <v>44286</v>
      </c>
      <c r="F16" s="13">
        <v>573</v>
      </c>
      <c r="G16" s="14"/>
      <c r="H16" s="25">
        <v>23.2222222222222</v>
      </c>
    </row>
    <row r="17" spans="5:8" x14ac:dyDescent="0.25">
      <c r="E17" s="3">
        <v>44287</v>
      </c>
      <c r="F17" s="13">
        <v>489</v>
      </c>
      <c r="G17" s="14"/>
      <c r="H17" s="25">
        <v>-6</v>
      </c>
    </row>
    <row r="18" spans="5:8" x14ac:dyDescent="0.25">
      <c r="E18" s="3">
        <v>44288</v>
      </c>
      <c r="F18" s="13">
        <v>459</v>
      </c>
      <c r="G18" s="14"/>
      <c r="H18" s="25">
        <v>-6.5555555555555598</v>
      </c>
    </row>
    <row r="19" spans="5:8" x14ac:dyDescent="0.25">
      <c r="E19" s="3">
        <v>44289</v>
      </c>
      <c r="F19" s="13">
        <v>485</v>
      </c>
      <c r="G19" s="14"/>
      <c r="H19" s="25">
        <v>18.714285714285701</v>
      </c>
    </row>
    <row r="20" spans="5:8" x14ac:dyDescent="0.25">
      <c r="E20" s="3">
        <v>44290</v>
      </c>
      <c r="F20" s="13">
        <v>444</v>
      </c>
      <c r="G20" s="14"/>
      <c r="H20" s="25">
        <v>14.714285714285699</v>
      </c>
    </row>
    <row r="21" spans="5:8" x14ac:dyDescent="0.25">
      <c r="E21" s="3">
        <v>44291</v>
      </c>
      <c r="F21" s="13">
        <v>405</v>
      </c>
      <c r="G21" s="14"/>
      <c r="H21" s="25">
        <v>11.4444444444444</v>
      </c>
    </row>
    <row r="22" spans="5:8" x14ac:dyDescent="0.25">
      <c r="E22" s="3">
        <v>44292</v>
      </c>
      <c r="F22" s="13">
        <v>514</v>
      </c>
      <c r="G22" s="14"/>
      <c r="H22" s="25">
        <v>12.25</v>
      </c>
    </row>
    <row r="23" spans="5:8" x14ac:dyDescent="0.25">
      <c r="E23" s="3">
        <v>44293</v>
      </c>
      <c r="F23" s="13">
        <v>599</v>
      </c>
      <c r="G23" s="14"/>
      <c r="H23" s="25">
        <v>14.5555555555556</v>
      </c>
    </row>
    <row r="24" spans="5:8" x14ac:dyDescent="0.25">
      <c r="E24" s="3">
        <v>44294</v>
      </c>
      <c r="F24" s="13">
        <v>780</v>
      </c>
      <c r="G24" s="14"/>
      <c r="H24" s="25">
        <v>12</v>
      </c>
    </row>
    <row r="25" spans="5:8" x14ac:dyDescent="0.25">
      <c r="E25" s="3">
        <v>44295</v>
      </c>
      <c r="F25" s="13">
        <v>807</v>
      </c>
      <c r="G25" s="14"/>
      <c r="H25" s="25">
        <v>5.0999999999999996</v>
      </c>
    </row>
    <row r="26" spans="5:8" x14ac:dyDescent="0.25">
      <c r="E26" s="3">
        <v>44296</v>
      </c>
      <c r="F26" s="13">
        <v>771</v>
      </c>
      <c r="G26" s="14"/>
      <c r="H26" s="25">
        <v>16</v>
      </c>
    </row>
    <row r="27" spans="5:8" x14ac:dyDescent="0.25">
      <c r="E27" s="3">
        <v>44297</v>
      </c>
      <c r="F27" s="13">
        <v>602</v>
      </c>
      <c r="G27" s="14"/>
      <c r="H27" s="25">
        <v>30.285714285714299</v>
      </c>
    </row>
    <row r="28" spans="5:8" x14ac:dyDescent="0.25">
      <c r="E28" s="3">
        <v>44298</v>
      </c>
      <c r="F28" s="13">
        <v>502</v>
      </c>
      <c r="G28" s="14"/>
      <c r="H28" s="25">
        <v>20.4444444444444</v>
      </c>
    </row>
    <row r="29" spans="5:8" x14ac:dyDescent="0.25">
      <c r="E29" s="3">
        <v>44299</v>
      </c>
      <c r="F29" s="13">
        <v>630</v>
      </c>
      <c r="G29" s="14"/>
      <c r="H29" s="25">
        <v>18</v>
      </c>
    </row>
    <row r="30" spans="5:8" x14ac:dyDescent="0.25">
      <c r="E30" s="3">
        <v>44300</v>
      </c>
      <c r="F30" s="13">
        <v>759</v>
      </c>
      <c r="G30" s="14"/>
      <c r="H30" s="25">
        <v>13.7777777777778</v>
      </c>
    </row>
    <row r="31" spans="5:8" x14ac:dyDescent="0.25">
      <c r="E31" s="3">
        <v>44301</v>
      </c>
      <c r="F31" s="13">
        <v>780</v>
      </c>
      <c r="G31" s="14"/>
      <c r="H31" s="25">
        <v>10.4444444444444</v>
      </c>
    </row>
    <row r="32" spans="5:8" x14ac:dyDescent="0.25">
      <c r="E32" s="3">
        <v>44302</v>
      </c>
      <c r="F32" s="13">
        <v>898</v>
      </c>
      <c r="G32" s="14"/>
      <c r="H32" s="25">
        <v>6.4</v>
      </c>
    </row>
    <row r="33" spans="5:8" x14ac:dyDescent="0.25">
      <c r="E33" s="3">
        <v>44303</v>
      </c>
      <c r="F33" s="13">
        <v>714</v>
      </c>
      <c r="G33" s="14"/>
      <c r="H33" s="25">
        <v>14.4285714285714</v>
      </c>
    </row>
    <row r="34" spans="5:8" x14ac:dyDescent="0.25">
      <c r="E34" s="3">
        <v>44304</v>
      </c>
      <c r="F34" s="13">
        <v>587</v>
      </c>
      <c r="G34" s="14"/>
      <c r="H34" s="25">
        <v>19</v>
      </c>
    </row>
    <row r="35" spans="5:8" x14ac:dyDescent="0.25">
      <c r="E35" s="3">
        <v>44305</v>
      </c>
      <c r="F35" s="13">
        <v>568</v>
      </c>
      <c r="G35" s="14"/>
      <c r="H35" s="25">
        <v>12.3333333333333</v>
      </c>
    </row>
    <row r="36" spans="5:8" x14ac:dyDescent="0.25">
      <c r="E36" s="3">
        <v>44306</v>
      </c>
      <c r="F36" s="13">
        <v>788</v>
      </c>
      <c r="G36" s="14"/>
      <c r="H36" s="25">
        <v>15.25</v>
      </c>
    </row>
    <row r="37" spans="5:8" x14ac:dyDescent="0.25">
      <c r="E37" s="3">
        <v>44307</v>
      </c>
      <c r="F37" s="13">
        <v>695</v>
      </c>
      <c r="G37" s="14"/>
      <c r="H37" s="25">
        <v>9.5555555555555607</v>
      </c>
    </row>
    <row r="38" spans="5:8" x14ac:dyDescent="0.25">
      <c r="E38" s="3">
        <v>44308</v>
      </c>
      <c r="F38" s="13">
        <v>825</v>
      </c>
      <c r="G38" s="14"/>
      <c r="H38" s="25">
        <v>5.5555555555555598</v>
      </c>
    </row>
    <row r="39" spans="5:8" x14ac:dyDescent="0.25">
      <c r="E39" s="3">
        <v>44309</v>
      </c>
      <c r="F39" s="13">
        <v>797</v>
      </c>
      <c r="G39" s="14"/>
      <c r="H39" s="25">
        <v>2.2000000000000002</v>
      </c>
    </row>
    <row r="40" spans="5:8" x14ac:dyDescent="0.25">
      <c r="E40" s="3">
        <v>44310</v>
      </c>
      <c r="F40" s="13">
        <v>549</v>
      </c>
      <c r="G40" s="14"/>
      <c r="H40" s="25">
        <v>11</v>
      </c>
    </row>
    <row r="41" spans="5:8" x14ac:dyDescent="0.25">
      <c r="E41" s="3">
        <v>44311</v>
      </c>
      <c r="F41" s="13">
        <v>427</v>
      </c>
      <c r="G41" s="14"/>
      <c r="H41" s="25">
        <v>22.428571428571399</v>
      </c>
    </row>
    <row r="42" spans="5:8" x14ac:dyDescent="0.25">
      <c r="E42" s="3">
        <v>44312</v>
      </c>
      <c r="F42" s="13">
        <v>574</v>
      </c>
      <c r="G42" s="14"/>
      <c r="H42" s="25">
        <v>15.7777777777778</v>
      </c>
    </row>
    <row r="43" spans="5:8" x14ac:dyDescent="0.25">
      <c r="E43" s="3">
        <v>44313</v>
      </c>
      <c r="F43" s="13">
        <v>589</v>
      </c>
      <c r="G43" s="14"/>
      <c r="H43" s="25">
        <v>18</v>
      </c>
    </row>
    <row r="44" spans="5:8" x14ac:dyDescent="0.25">
      <c r="E44" s="3">
        <v>44314</v>
      </c>
      <c r="F44" s="13">
        <v>646</v>
      </c>
      <c r="G44" s="14"/>
      <c r="H44" s="25">
        <v>16.2222222222222</v>
      </c>
    </row>
    <row r="45" spans="5:8" x14ac:dyDescent="0.25">
      <c r="E45" s="3">
        <v>44315</v>
      </c>
      <c r="F45" s="13">
        <v>663</v>
      </c>
      <c r="G45" s="14"/>
      <c r="H45" s="25">
        <v>21.4444444444444</v>
      </c>
    </row>
    <row r="46" spans="5:8" x14ac:dyDescent="0.25">
      <c r="E46" s="3">
        <v>44316</v>
      </c>
      <c r="F46" s="13">
        <v>587</v>
      </c>
      <c r="G46" s="14"/>
      <c r="H46" s="25">
        <v>4.0999999999999996</v>
      </c>
    </row>
    <row r="47" spans="5:8" x14ac:dyDescent="0.25">
      <c r="E47" s="3">
        <v>44317</v>
      </c>
      <c r="F47" s="13">
        <v>582</v>
      </c>
      <c r="G47" s="14"/>
      <c r="H47" s="25">
        <v>-25.3333333333333</v>
      </c>
    </row>
    <row r="48" spans="5:8" x14ac:dyDescent="0.25">
      <c r="E48" s="3">
        <v>44318</v>
      </c>
      <c r="F48" s="13">
        <v>374</v>
      </c>
      <c r="G48" s="14"/>
      <c r="H48" s="25">
        <v>28.1428571428571</v>
      </c>
    </row>
    <row r="49" spans="5:8" x14ac:dyDescent="0.25">
      <c r="E49" s="3">
        <v>44319</v>
      </c>
      <c r="F49" s="13">
        <v>359</v>
      </c>
      <c r="G49" s="14"/>
      <c r="H49" s="25">
        <v>10.3333333333333</v>
      </c>
    </row>
    <row r="50" spans="5:8" x14ac:dyDescent="0.25">
      <c r="E50" s="3">
        <v>44320</v>
      </c>
      <c r="F50" s="13">
        <v>689</v>
      </c>
      <c r="G50" s="14"/>
      <c r="H50" s="25">
        <v>7.5</v>
      </c>
    </row>
    <row r="51" spans="5:8" x14ac:dyDescent="0.25">
      <c r="E51" s="3">
        <v>44321</v>
      </c>
      <c r="F51" s="13">
        <v>619</v>
      </c>
      <c r="G51" s="14"/>
      <c r="H51" s="25">
        <v>16.5555555555556</v>
      </c>
    </row>
    <row r="52" spans="5:8" x14ac:dyDescent="0.25">
      <c r="E52" s="3">
        <v>44322</v>
      </c>
      <c r="F52" s="13">
        <v>603</v>
      </c>
      <c r="G52" s="14"/>
      <c r="H52" s="25">
        <v>17.6666666666667</v>
      </c>
    </row>
    <row r="53" spans="5:8" x14ac:dyDescent="0.25">
      <c r="E53" s="3">
        <v>44323</v>
      </c>
      <c r="F53" s="13">
        <v>612</v>
      </c>
      <c r="G53" s="14"/>
      <c r="H53" s="25">
        <v>17.399999999999999</v>
      </c>
    </row>
    <row r="54" spans="5:8" x14ac:dyDescent="0.25">
      <c r="E54" s="3">
        <v>44324</v>
      </c>
      <c r="F54" s="13">
        <v>558</v>
      </c>
      <c r="G54" s="14"/>
      <c r="H54" s="25">
        <v>26.714285714285701</v>
      </c>
    </row>
    <row r="55" spans="5:8" x14ac:dyDescent="0.25">
      <c r="E55" s="3">
        <v>44325</v>
      </c>
      <c r="F55" s="13">
        <v>433</v>
      </c>
      <c r="G55" s="14"/>
      <c r="H55" s="25">
        <v>31.714285714285701</v>
      </c>
    </row>
    <row r="56" spans="5:8" x14ac:dyDescent="0.25">
      <c r="E56" s="3">
        <v>44326</v>
      </c>
      <c r="F56" s="13">
        <v>586</v>
      </c>
      <c r="G56" s="14"/>
      <c r="H56" s="25">
        <v>21.2222222222222</v>
      </c>
    </row>
    <row r="57" spans="5:8" x14ac:dyDescent="0.25">
      <c r="E57" s="3">
        <v>44327</v>
      </c>
      <c r="F57" s="13">
        <v>707</v>
      </c>
      <c r="G57" s="14"/>
      <c r="H57" s="25">
        <v>24.75</v>
      </c>
    </row>
    <row r="58" spans="5:8" x14ac:dyDescent="0.25">
      <c r="E58" s="3">
        <v>44328</v>
      </c>
      <c r="F58" s="13">
        <v>690</v>
      </c>
      <c r="G58" s="15"/>
      <c r="H58" s="25">
        <v>28</v>
      </c>
    </row>
    <row r="59" spans="5:8" x14ac:dyDescent="0.25">
      <c r="E59" s="3">
        <v>44329</v>
      </c>
      <c r="F59" s="13">
        <v>849</v>
      </c>
      <c r="G59" s="15"/>
      <c r="H59" s="25">
        <v>12.8</v>
      </c>
    </row>
    <row r="60" spans="5:8" x14ac:dyDescent="0.25">
      <c r="E60" s="3">
        <v>44330</v>
      </c>
      <c r="F60" s="13">
        <v>838</v>
      </c>
      <c r="G60" s="17">
        <v>627</v>
      </c>
      <c r="H60" s="25">
        <v>16.600000000000001</v>
      </c>
    </row>
    <row r="61" spans="5:8" x14ac:dyDescent="0.25">
      <c r="E61" s="3">
        <v>44331</v>
      </c>
      <c r="F61" s="13">
        <v>754</v>
      </c>
      <c r="G61" s="17">
        <v>637.49142175999998</v>
      </c>
      <c r="H61" s="25">
        <v>26</v>
      </c>
    </row>
    <row r="62" spans="5:8" x14ac:dyDescent="0.25">
      <c r="E62" s="3">
        <v>44332</v>
      </c>
      <c r="F62" s="13">
        <v>632</v>
      </c>
      <c r="G62" s="17">
        <v>621.20775651999998</v>
      </c>
      <c r="H62" s="25">
        <v>28.428571428571399</v>
      </c>
    </row>
    <row r="63" spans="5:8" x14ac:dyDescent="0.25">
      <c r="E63" s="3">
        <v>44333</v>
      </c>
      <c r="F63" s="13">
        <v>668</v>
      </c>
      <c r="G63" s="17">
        <v>725.41151773499996</v>
      </c>
      <c r="H63" s="25">
        <v>19</v>
      </c>
    </row>
    <row r="64" spans="5:8" x14ac:dyDescent="0.25">
      <c r="E64" s="3">
        <v>44334</v>
      </c>
      <c r="F64" s="13">
        <v>963</v>
      </c>
      <c r="G64" s="17">
        <v>731.63240989500002</v>
      </c>
      <c r="H64" s="25">
        <v>20.125</v>
      </c>
    </row>
    <row r="65" spans="5:8" x14ac:dyDescent="0.25">
      <c r="E65" s="3">
        <v>44335</v>
      </c>
      <c r="F65" s="13">
        <v>925</v>
      </c>
      <c r="G65" s="17">
        <v>758.49753674999999</v>
      </c>
      <c r="H65" s="25">
        <v>18.4444444444444</v>
      </c>
    </row>
    <row r="66" spans="5:8" x14ac:dyDescent="0.25">
      <c r="E66" s="3">
        <v>44336</v>
      </c>
      <c r="F66" s="13">
        <v>1032</v>
      </c>
      <c r="G66" s="17">
        <v>792.50640926999995</v>
      </c>
      <c r="H66" s="25">
        <v>19.7777777777778</v>
      </c>
    </row>
    <row r="67" spans="5:8" x14ac:dyDescent="0.25">
      <c r="E67" s="3">
        <v>44337</v>
      </c>
      <c r="F67" s="13">
        <v>1109</v>
      </c>
      <c r="G67" s="17">
        <v>743.81847850999998</v>
      </c>
      <c r="H67" s="25">
        <v>14.3</v>
      </c>
    </row>
    <row r="68" spans="5:8" x14ac:dyDescent="0.25">
      <c r="E68" s="3">
        <v>44338</v>
      </c>
      <c r="F68" s="13">
        <v>964</v>
      </c>
      <c r="G68" s="17">
        <v>785.91870867499995</v>
      </c>
      <c r="H68" s="25">
        <v>10.4285714285714</v>
      </c>
    </row>
    <row r="69" spans="5:8" x14ac:dyDescent="0.25">
      <c r="E69" s="3">
        <v>44339</v>
      </c>
      <c r="F69" s="13">
        <v>998</v>
      </c>
      <c r="G69" s="17">
        <v>786.78823859500005</v>
      </c>
      <c r="H69" s="25">
        <v>4</v>
      </c>
    </row>
    <row r="70" spans="5:8" x14ac:dyDescent="0.25">
      <c r="E70" s="3">
        <v>44340</v>
      </c>
      <c r="F70" s="13">
        <v>628</v>
      </c>
      <c r="G70" s="17">
        <v>885.88026447499999</v>
      </c>
      <c r="H70" s="25">
        <v>-15.3333333333333</v>
      </c>
    </row>
    <row r="71" spans="5:8" x14ac:dyDescent="0.25">
      <c r="E71" s="3">
        <v>44341</v>
      </c>
      <c r="F71" s="13">
        <v>819</v>
      </c>
      <c r="G71" s="17">
        <v>875.17153954000003</v>
      </c>
      <c r="H71" s="25">
        <v>-6</v>
      </c>
    </row>
    <row r="72" spans="5:8" x14ac:dyDescent="0.25">
      <c r="E72" s="3">
        <v>44342</v>
      </c>
      <c r="F72" s="13">
        <v>753</v>
      </c>
      <c r="G72" s="17">
        <v>891.68518517500002</v>
      </c>
      <c r="H72" s="25">
        <v>11.6666666666667</v>
      </c>
    </row>
    <row r="73" spans="5:8" x14ac:dyDescent="0.25">
      <c r="E73" s="3">
        <v>44343</v>
      </c>
      <c r="F73" s="13">
        <v>1199</v>
      </c>
      <c r="G73" s="17">
        <v>994.41027627999995</v>
      </c>
      <c r="H73" s="25">
        <v>9</v>
      </c>
    </row>
    <row r="74" spans="5:8" x14ac:dyDescent="0.25">
      <c r="E74" s="3">
        <v>44344</v>
      </c>
      <c r="F74" s="13">
        <v>1288</v>
      </c>
      <c r="G74" s="17">
        <v>984.19336776</v>
      </c>
      <c r="H74" s="25">
        <v>7.1</v>
      </c>
    </row>
    <row r="75" spans="5:8" x14ac:dyDescent="0.25">
      <c r="E75" s="3">
        <v>44345</v>
      </c>
      <c r="F75" s="13">
        <v>1266</v>
      </c>
      <c r="G75" s="17">
        <v>1099.9614548</v>
      </c>
      <c r="H75" s="25">
        <v>19.714285714285701</v>
      </c>
    </row>
    <row r="76" spans="5:8" x14ac:dyDescent="0.25">
      <c r="E76" s="3">
        <v>44346</v>
      </c>
      <c r="F76" s="13">
        <v>988</v>
      </c>
      <c r="G76" s="17">
        <v>1100.8309847200001</v>
      </c>
      <c r="H76" s="25">
        <v>21.285714285714299</v>
      </c>
    </row>
    <row r="77" spans="5:8" x14ac:dyDescent="0.25">
      <c r="E77" s="3">
        <v>44347</v>
      </c>
      <c r="F77" s="13">
        <v>943</v>
      </c>
      <c r="G77" s="17">
        <v>1102.4283556</v>
      </c>
      <c r="H77" s="25">
        <v>20.7777777777778</v>
      </c>
    </row>
    <row r="78" spans="5:8" x14ac:dyDescent="0.25">
      <c r="E78" s="3">
        <v>44348</v>
      </c>
      <c r="F78" s="13">
        <v>1203</v>
      </c>
      <c r="G78" s="17">
        <v>1138.6476474399999</v>
      </c>
      <c r="H78" s="25">
        <v>24.5</v>
      </c>
    </row>
    <row r="79" spans="5:8" x14ac:dyDescent="0.25">
      <c r="E79" s="3">
        <v>44349</v>
      </c>
      <c r="F79" s="13">
        <v>1245</v>
      </c>
      <c r="G79" s="17">
        <v>1178.3330966349999</v>
      </c>
      <c r="H79" s="25">
        <v>20.5555555555556</v>
      </c>
    </row>
    <row r="80" spans="5:8" x14ac:dyDescent="0.25">
      <c r="E80" s="3">
        <v>44350</v>
      </c>
      <c r="F80" s="13">
        <v>1185</v>
      </c>
      <c r="G80" s="17">
        <v>1178.1298173150001</v>
      </c>
      <c r="H80" s="25">
        <v>15.7777777777778</v>
      </c>
    </row>
    <row r="81" spans="5:8" x14ac:dyDescent="0.25">
      <c r="E81" s="3">
        <v>44351</v>
      </c>
      <c r="F81" s="13">
        <v>1485</v>
      </c>
      <c r="G81" s="17">
        <v>1192.3778713950001</v>
      </c>
      <c r="H81" s="25">
        <v>16.399999999999999</v>
      </c>
    </row>
    <row r="82" spans="5:8" x14ac:dyDescent="0.25">
      <c r="E82" s="3">
        <v>44352</v>
      </c>
      <c r="F82" s="13">
        <v>1179</v>
      </c>
      <c r="G82" s="17">
        <v>1205.8960316099999</v>
      </c>
      <c r="H82" s="25">
        <v>29.714285714285701</v>
      </c>
    </row>
    <row r="83" spans="5:8" x14ac:dyDescent="0.25">
      <c r="E83" s="3">
        <v>44353</v>
      </c>
      <c r="F83" s="13">
        <v>1002</v>
      </c>
      <c r="G83" s="17">
        <v>1211.7126236500001</v>
      </c>
      <c r="H83" s="25">
        <v>34.142857142857103</v>
      </c>
    </row>
    <row r="84" spans="5:8" x14ac:dyDescent="0.25">
      <c r="E84" s="3">
        <v>44354</v>
      </c>
      <c r="F84" s="13">
        <v>1098</v>
      </c>
      <c r="G84" s="17">
        <v>1233.704495385</v>
      </c>
      <c r="H84" s="25">
        <v>27.7777777777778</v>
      </c>
    </row>
    <row r="85" spans="5:8" x14ac:dyDescent="0.25">
      <c r="E85" s="3">
        <v>44355</v>
      </c>
      <c r="F85" s="13">
        <v>1452</v>
      </c>
      <c r="G85" s="17">
        <v>1238.9216682700001</v>
      </c>
      <c r="H85" s="25">
        <v>21.8888888888889</v>
      </c>
    </row>
    <row r="86" spans="5:8" x14ac:dyDescent="0.25">
      <c r="E86" s="3">
        <v>44356</v>
      </c>
      <c r="F86" s="13">
        <v>1114</v>
      </c>
      <c r="G86" s="17">
        <v>1247.4376674749999</v>
      </c>
      <c r="H86" s="25">
        <v>28.6666666666667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Resultados MRPR</vt:lpstr>
      <vt:lpstr>Datos Predichos 2021</vt:lpstr>
      <vt:lpstr>MAPE</vt:lpstr>
      <vt:lpstr>Datos de Figura 2</vt:lpstr>
      <vt:lpstr>Figura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Agustin Mendoza</dc:creator>
  <cp:lastModifiedBy>Compu</cp:lastModifiedBy>
  <cp:revision>1</cp:revision>
  <dcterms:created xsi:type="dcterms:W3CDTF">2021-08-18T02:01:57Z</dcterms:created>
  <dcterms:modified xsi:type="dcterms:W3CDTF">2021-11-02T05:52:16Z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