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guch\Downloads\cheques para el portfolio\"/>
    </mc:Choice>
  </mc:AlternateContent>
  <xr:revisionPtr revIDLastSave="0" documentId="13_ncr:1_{400A6F71-49CB-4E78-BD59-B60BEA4AFEF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. Cheques" sheetId="1" r:id="rId1"/>
    <sheet name="2. No cobrados" sheetId="2" r:id="rId2"/>
    <sheet name="3. Pivot Tables" sheetId="7" r:id="rId3"/>
    <sheet name="4.Paid 2023" sheetId="11" r:id="rId4"/>
  </sheets>
  <definedNames>
    <definedName name="_xlnm._FilterDatabase" localSheetId="0" hidden="1">'1. Cheques'!$A$2:$K$532</definedName>
    <definedName name="_xlnm._FilterDatabase" localSheetId="3" hidden="1">'4.Paid 2023'!$A$1:$E$450</definedName>
    <definedName name="_xlchart.v1.0" hidden="1">'1. Cheques'!$C$1</definedName>
    <definedName name="_xlchart.v1.1" hidden="1">'1. Cheques'!$C$2:$C$532</definedName>
    <definedName name="SegmentaciónDeDatos_Anio_Yea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sgqt3HMCOJuAzPkWIX9zKMFic0eRLRWGafpNbCVZnLI="/>
    </ext>
  </extLst>
</workbook>
</file>

<file path=xl/calcChain.xml><?xml version="1.0" encoding="utf-8"?>
<calcChain xmlns="http://schemas.openxmlformats.org/spreadsheetml/2006/main">
  <c r="F24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6" i="1"/>
  <c r="G5" i="1"/>
  <c r="G4" i="1"/>
  <c r="G3" i="1"/>
  <c r="H303" i="1"/>
  <c r="E276" i="1"/>
  <c r="F276" i="1" s="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E340" i="1" s="1"/>
  <c r="F340" i="1" s="1"/>
  <c r="D4" i="11"/>
  <c r="D3" i="11"/>
  <c r="E30" i="1" s="1"/>
  <c r="F30" i="1" s="1"/>
  <c r="D2" i="11"/>
  <c r="H5" i="1"/>
  <c r="H7" i="1"/>
  <c r="H10" i="1"/>
  <c r="H15" i="1"/>
  <c r="H17" i="1"/>
  <c r="H18" i="1"/>
  <c r="H11" i="1"/>
  <c r="H19" i="1"/>
  <c r="H4" i="1"/>
  <c r="H8" i="1"/>
  <c r="H26" i="1"/>
  <c r="H12" i="1"/>
  <c r="H28" i="1"/>
  <c r="H32" i="1"/>
  <c r="H29" i="1"/>
  <c r="H30" i="1"/>
  <c r="H25" i="1"/>
  <c r="H33" i="1"/>
  <c r="H34" i="1"/>
  <c r="H37" i="1"/>
  <c r="H16" i="1"/>
  <c r="H20" i="1"/>
  <c r="H27" i="1"/>
  <c r="H6" i="1"/>
  <c r="H9" i="1"/>
  <c r="H13" i="1"/>
  <c r="H35" i="1"/>
  <c r="H38" i="1"/>
  <c r="H21" i="1"/>
  <c r="H22" i="1"/>
  <c r="H23" i="1"/>
  <c r="H31" i="1"/>
  <c r="H45" i="1"/>
  <c r="H40" i="1"/>
  <c r="H41" i="1"/>
  <c r="H3" i="1"/>
  <c r="H14" i="1"/>
  <c r="H42" i="1"/>
  <c r="H62" i="1"/>
  <c r="H49" i="1"/>
  <c r="H43" i="1"/>
  <c r="H44" i="1"/>
  <c r="H47" i="1"/>
  <c r="H50" i="1"/>
  <c r="H36" i="1"/>
  <c r="H52" i="1"/>
  <c r="H53" i="1"/>
  <c r="H54" i="1"/>
  <c r="H51" i="1"/>
  <c r="H57" i="1"/>
  <c r="H58" i="1"/>
  <c r="H56" i="1"/>
  <c r="H61" i="1"/>
  <c r="H39" i="1"/>
  <c r="H65" i="1"/>
  <c r="H60" i="1"/>
  <c r="H55" i="1"/>
  <c r="H63" i="1"/>
  <c r="H64" i="1"/>
  <c r="H66" i="1"/>
  <c r="H71" i="1"/>
  <c r="H68" i="1"/>
  <c r="H69" i="1"/>
  <c r="H48" i="1"/>
  <c r="H72" i="1"/>
  <c r="H77" i="1"/>
  <c r="H76" i="1"/>
  <c r="H78" i="1"/>
  <c r="H73" i="1"/>
  <c r="H79" i="1"/>
  <c r="H59" i="1"/>
  <c r="H67" i="1"/>
  <c r="H80" i="1"/>
  <c r="H81" i="1"/>
  <c r="H83" i="1"/>
  <c r="H84" i="1"/>
  <c r="H86" i="1"/>
  <c r="H85" i="1"/>
  <c r="H70" i="1"/>
  <c r="H87" i="1"/>
  <c r="H88" i="1"/>
  <c r="H91" i="1"/>
  <c r="H90" i="1"/>
  <c r="H92" i="1"/>
  <c r="H93" i="1"/>
  <c r="H94" i="1"/>
  <c r="H74" i="1"/>
  <c r="H95" i="1"/>
  <c r="H97" i="1"/>
  <c r="H98" i="1"/>
  <c r="H105" i="1"/>
  <c r="H100" i="1"/>
  <c r="H101" i="1"/>
  <c r="H102" i="1"/>
  <c r="H103" i="1"/>
  <c r="H106" i="1"/>
  <c r="H99" i="1"/>
  <c r="H104" i="1"/>
  <c r="H89" i="1"/>
  <c r="H96" i="1"/>
  <c r="H127" i="1"/>
  <c r="H110" i="1"/>
  <c r="H111" i="1"/>
  <c r="H112" i="1"/>
  <c r="H82" i="1"/>
  <c r="H107" i="1"/>
  <c r="H114" i="1"/>
  <c r="H108" i="1"/>
  <c r="H116" i="1"/>
  <c r="H118" i="1"/>
  <c r="H113" i="1"/>
  <c r="H117" i="1"/>
  <c r="H121" i="1"/>
  <c r="H122" i="1"/>
  <c r="H126" i="1"/>
  <c r="H123" i="1"/>
  <c r="H124" i="1"/>
  <c r="H115" i="1"/>
  <c r="H125" i="1"/>
  <c r="H119" i="1"/>
  <c r="H138" i="1"/>
  <c r="H109" i="1"/>
  <c r="H131" i="1"/>
  <c r="H132" i="1"/>
  <c r="H133" i="1"/>
  <c r="H134" i="1"/>
  <c r="H129" i="1"/>
  <c r="H135" i="1"/>
  <c r="H136" i="1"/>
  <c r="H137" i="1"/>
  <c r="H128" i="1"/>
  <c r="H140" i="1"/>
  <c r="H120" i="1"/>
  <c r="H142" i="1"/>
  <c r="H145" i="1"/>
  <c r="H146" i="1"/>
  <c r="H147" i="1"/>
  <c r="H148" i="1"/>
  <c r="H178" i="1"/>
  <c r="H150" i="1"/>
  <c r="H139" i="1"/>
  <c r="H151" i="1"/>
  <c r="H152" i="1"/>
  <c r="H157" i="1"/>
  <c r="H130" i="1"/>
  <c r="H163" i="1"/>
  <c r="H159" i="1"/>
  <c r="H156" i="1"/>
  <c r="H153" i="1"/>
  <c r="H155" i="1"/>
  <c r="H158" i="1"/>
  <c r="H161" i="1"/>
  <c r="H160" i="1"/>
  <c r="H162" i="1"/>
  <c r="H149" i="1"/>
  <c r="H165" i="1"/>
  <c r="H141" i="1"/>
  <c r="H143" i="1"/>
  <c r="H166" i="1"/>
  <c r="H168" i="1"/>
  <c r="H144" i="1"/>
  <c r="H154" i="1"/>
  <c r="H171" i="1"/>
  <c r="H170" i="1"/>
  <c r="H169" i="1"/>
  <c r="H172" i="1"/>
  <c r="H164" i="1"/>
  <c r="H173" i="1"/>
  <c r="H174" i="1"/>
  <c r="H175" i="1"/>
  <c r="H176" i="1"/>
  <c r="H177" i="1"/>
  <c r="H167" i="1"/>
  <c r="H179" i="1"/>
  <c r="H188" i="1"/>
  <c r="H184" i="1"/>
  <c r="H183" i="1"/>
  <c r="H185" i="1"/>
  <c r="H186" i="1"/>
  <c r="H180" i="1"/>
  <c r="H181" i="1"/>
  <c r="H189" i="1"/>
  <c r="H192" i="1"/>
  <c r="H193" i="1"/>
  <c r="H190" i="1"/>
  <c r="H191" i="1"/>
  <c r="H197" i="1"/>
  <c r="H194" i="1"/>
  <c r="H195" i="1"/>
  <c r="H204" i="1"/>
  <c r="H199" i="1"/>
  <c r="H200" i="1"/>
  <c r="H205" i="1"/>
  <c r="H201" i="1"/>
  <c r="H207" i="1"/>
  <c r="H206" i="1"/>
  <c r="H182" i="1"/>
  <c r="H264" i="1"/>
  <c r="H209" i="1"/>
  <c r="H210" i="1"/>
  <c r="H211" i="1"/>
  <c r="H212" i="1"/>
  <c r="H196" i="1"/>
  <c r="H214" i="1"/>
  <c r="H187" i="1"/>
  <c r="H202" i="1"/>
  <c r="H215" i="1"/>
  <c r="H216" i="1"/>
  <c r="H213" i="1"/>
  <c r="H219" i="1"/>
  <c r="H208" i="1"/>
  <c r="H227" i="1"/>
  <c r="H198" i="1"/>
  <c r="H220" i="1"/>
  <c r="H221" i="1"/>
  <c r="H222" i="1"/>
  <c r="H231" i="1"/>
  <c r="H203" i="1"/>
  <c r="H228" i="1"/>
  <c r="H223" i="1"/>
  <c r="H226" i="1"/>
  <c r="H229" i="1"/>
  <c r="H233" i="1"/>
  <c r="H232" i="1"/>
  <c r="H236" i="1"/>
  <c r="H234" i="1"/>
  <c r="H230" i="1"/>
  <c r="H235" i="1"/>
  <c r="H217" i="1"/>
  <c r="H218" i="1"/>
  <c r="H224" i="1"/>
  <c r="H225" i="1"/>
  <c r="H237" i="1"/>
  <c r="H240" i="1"/>
  <c r="H239" i="1"/>
  <c r="H241" i="1"/>
  <c r="H242" i="1"/>
  <c r="H243" i="1"/>
  <c r="H244" i="1"/>
  <c r="H245" i="1"/>
  <c r="H249" i="1"/>
  <c r="H250" i="1"/>
  <c r="H251" i="1"/>
  <c r="H252" i="1"/>
  <c r="H257" i="1"/>
  <c r="H253" i="1"/>
  <c r="H259" i="1"/>
  <c r="H254" i="1"/>
  <c r="H255" i="1"/>
  <c r="H258" i="1"/>
  <c r="H248" i="1"/>
  <c r="H260" i="1"/>
  <c r="H262" i="1"/>
  <c r="H238" i="1"/>
  <c r="H265" i="1"/>
  <c r="H266" i="1"/>
  <c r="H263" i="1"/>
  <c r="H268" i="1"/>
  <c r="H267" i="1"/>
  <c r="H306" i="1"/>
  <c r="H270" i="1"/>
  <c r="H274" i="1"/>
  <c r="H271" i="1"/>
  <c r="H276" i="1"/>
  <c r="H273" i="1"/>
  <c r="H277" i="1"/>
  <c r="H246" i="1"/>
  <c r="H278" i="1"/>
  <c r="H305" i="1"/>
  <c r="H279" i="1"/>
  <c r="H269" i="1"/>
  <c r="H256" i="1"/>
  <c r="H280" i="1"/>
  <c r="H282" i="1"/>
  <c r="H283" i="1"/>
  <c r="H286" i="1"/>
  <c r="H287" i="1"/>
  <c r="H275" i="1"/>
  <c r="H288" i="1"/>
  <c r="H289" i="1"/>
  <c r="H261" i="1"/>
  <c r="H292" i="1"/>
  <c r="H325" i="1"/>
  <c r="H284" i="1"/>
  <c r="H293" i="1"/>
  <c r="H294" i="1"/>
  <c r="H295" i="1"/>
  <c r="H296" i="1"/>
  <c r="H290" i="1"/>
  <c r="H307" i="1"/>
  <c r="H365" i="1"/>
  <c r="H371" i="1"/>
  <c r="H297" i="1"/>
  <c r="H375" i="1"/>
  <c r="H376" i="1"/>
  <c r="H299" i="1"/>
  <c r="H302" i="1"/>
  <c r="H348" i="1"/>
  <c r="H378" i="1"/>
  <c r="H304" i="1"/>
  <c r="H369" i="1"/>
  <c r="H300" i="1"/>
  <c r="H357" i="1"/>
  <c r="H272" i="1"/>
  <c r="H379" i="1"/>
  <c r="H298" i="1"/>
  <c r="H308" i="1"/>
  <c r="H377" i="1"/>
  <c r="H380" i="1"/>
  <c r="H381" i="1"/>
  <c r="H281" i="1"/>
  <c r="H291" i="1"/>
  <c r="H374" i="1"/>
  <c r="H373" i="1"/>
  <c r="H382" i="1"/>
  <c r="H310" i="1"/>
  <c r="H383" i="1"/>
  <c r="H311" i="1"/>
  <c r="H312" i="1"/>
  <c r="H313" i="1"/>
  <c r="H361" i="1"/>
  <c r="H314" i="1"/>
  <c r="H285" i="1"/>
  <c r="H301" i="1"/>
  <c r="H317" i="1"/>
  <c r="H315" i="1"/>
  <c r="H318" i="1"/>
  <c r="H319" i="1"/>
  <c r="H320" i="1"/>
  <c r="H309" i="1"/>
  <c r="H321" i="1"/>
  <c r="H316" i="1"/>
  <c r="H322" i="1"/>
  <c r="H323" i="1"/>
  <c r="H324" i="1"/>
  <c r="H326" i="1"/>
  <c r="H330" i="1"/>
  <c r="H327" i="1"/>
  <c r="H329" i="1"/>
  <c r="H331" i="1"/>
  <c r="H332" i="1"/>
  <c r="H328" i="1"/>
  <c r="H337" i="1"/>
  <c r="H342" i="1"/>
  <c r="H345" i="1"/>
  <c r="H346" i="1"/>
  <c r="H333" i="1"/>
  <c r="H335" i="1"/>
  <c r="H334" i="1"/>
  <c r="H339" i="1"/>
  <c r="H340" i="1"/>
  <c r="H341" i="1"/>
  <c r="H336" i="1"/>
  <c r="H343" i="1"/>
  <c r="H344" i="1"/>
  <c r="H349" i="1"/>
  <c r="H352" i="1"/>
  <c r="H353" i="1"/>
  <c r="H354" i="1"/>
  <c r="H338" i="1"/>
  <c r="H355" i="1"/>
  <c r="H358" i="1"/>
  <c r="H362" i="1"/>
  <c r="H347" i="1"/>
  <c r="H350" i="1"/>
  <c r="H351" i="1"/>
  <c r="H356" i="1"/>
  <c r="H359" i="1"/>
  <c r="H363" i="1"/>
  <c r="H366" i="1"/>
  <c r="H360" i="1"/>
  <c r="H364" i="1"/>
  <c r="H367" i="1"/>
  <c r="H384" i="1"/>
  <c r="H385" i="1"/>
  <c r="H368" i="1"/>
  <c r="H370" i="1"/>
  <c r="H388" i="1"/>
  <c r="H389" i="1"/>
  <c r="H24" i="1"/>
  <c r="H75" i="1"/>
  <c r="H247" i="1"/>
  <c r="H372" i="1"/>
  <c r="H386" i="1"/>
  <c r="H387" i="1"/>
  <c r="H391" i="1"/>
  <c r="H390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46" i="1"/>
  <c r="F9" i="2"/>
  <c r="I532" i="1"/>
  <c r="I500" i="1"/>
  <c r="A17" i="2"/>
  <c r="C17" i="2" s="1"/>
  <c r="A16" i="2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C16" i="2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0" i="1"/>
  <c r="I511" i="1"/>
  <c r="I509" i="1"/>
  <c r="I508" i="1"/>
  <c r="I507" i="1"/>
  <c r="I506" i="1"/>
  <c r="I505" i="1"/>
  <c r="I504" i="1"/>
  <c r="I503" i="1"/>
  <c r="I502" i="1"/>
  <c r="I501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0" i="1"/>
  <c r="I391" i="1"/>
  <c r="I389" i="1"/>
  <c r="I388" i="1"/>
  <c r="I387" i="1"/>
  <c r="I386" i="1"/>
  <c r="I383" i="1"/>
  <c r="I385" i="1"/>
  <c r="I384" i="1"/>
  <c r="I382" i="1"/>
  <c r="I381" i="1"/>
  <c r="I379" i="1"/>
  <c r="I380" i="1"/>
  <c r="I377" i="1"/>
  <c r="I378" i="1"/>
  <c r="I376" i="1"/>
  <c r="I375" i="1"/>
  <c r="I373" i="1"/>
  <c r="I374" i="1"/>
  <c r="I372" i="1"/>
  <c r="I371" i="1"/>
  <c r="I369" i="1"/>
  <c r="I370" i="1"/>
  <c r="I368" i="1"/>
  <c r="I367" i="1"/>
  <c r="I366" i="1"/>
  <c r="I365" i="1"/>
  <c r="I361" i="1"/>
  <c r="I362" i="1"/>
  <c r="I363" i="1"/>
  <c r="I364" i="1"/>
  <c r="I358" i="1"/>
  <c r="I359" i="1"/>
  <c r="I360" i="1"/>
  <c r="I357" i="1"/>
  <c r="I356" i="1"/>
  <c r="I355" i="1"/>
  <c r="I353" i="1"/>
  <c r="I354" i="1"/>
  <c r="I352" i="1"/>
  <c r="I350" i="1"/>
  <c r="I351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2" i="1"/>
  <c r="I333" i="1"/>
  <c r="I331" i="1"/>
  <c r="I330" i="1"/>
  <c r="I329" i="1"/>
  <c r="I326" i="1"/>
  <c r="I325" i="1"/>
  <c r="I327" i="1"/>
  <c r="I328" i="1"/>
  <c r="I324" i="1"/>
  <c r="I323" i="1"/>
  <c r="I322" i="1"/>
  <c r="I320" i="1"/>
  <c r="I319" i="1"/>
  <c r="I321" i="1"/>
  <c r="I318" i="1"/>
  <c r="I317" i="1"/>
  <c r="I316" i="1"/>
  <c r="I314" i="1"/>
  <c r="I315" i="1"/>
  <c r="I313" i="1"/>
  <c r="I312" i="1"/>
  <c r="I311" i="1"/>
  <c r="I310" i="1"/>
  <c r="I309" i="1"/>
  <c r="I308" i="1"/>
  <c r="I307" i="1"/>
  <c r="I306" i="1"/>
  <c r="I305" i="1"/>
  <c r="I304" i="1"/>
  <c r="I302" i="1"/>
  <c r="I303" i="1"/>
  <c r="I301" i="1"/>
  <c r="I300" i="1"/>
  <c r="I299" i="1"/>
  <c r="I298" i="1"/>
  <c r="I297" i="1"/>
  <c r="I296" i="1"/>
  <c r="I295" i="1"/>
  <c r="I294" i="1"/>
  <c r="I292" i="1"/>
  <c r="I293" i="1"/>
  <c r="I291" i="1"/>
  <c r="I290" i="1"/>
  <c r="I289" i="1"/>
  <c r="I288" i="1"/>
  <c r="I287" i="1"/>
  <c r="I286" i="1"/>
  <c r="I283" i="1"/>
  <c r="I284" i="1"/>
  <c r="I285" i="1"/>
  <c r="I282" i="1"/>
  <c r="I281" i="1"/>
  <c r="I280" i="1"/>
  <c r="I279" i="1"/>
  <c r="I278" i="1"/>
  <c r="I276" i="1"/>
  <c r="I277" i="1"/>
  <c r="I274" i="1"/>
  <c r="I275" i="1"/>
  <c r="I273" i="1"/>
  <c r="I270" i="1"/>
  <c r="I272" i="1"/>
  <c r="I271" i="1"/>
  <c r="I269" i="1"/>
  <c r="I268" i="1"/>
  <c r="I265" i="1"/>
  <c r="I267" i="1"/>
  <c r="I266" i="1"/>
  <c r="I264" i="1"/>
  <c r="I262" i="1"/>
  <c r="I263" i="1"/>
  <c r="I260" i="1"/>
  <c r="I261" i="1"/>
  <c r="I259" i="1"/>
  <c r="I257" i="1"/>
  <c r="I258" i="1"/>
  <c r="I253" i="1"/>
  <c r="I250" i="1"/>
  <c r="I252" i="1"/>
  <c r="I255" i="1"/>
  <c r="I251" i="1"/>
  <c r="I254" i="1"/>
  <c r="I256" i="1"/>
  <c r="I249" i="1"/>
  <c r="I248" i="1"/>
  <c r="I242" i="1"/>
  <c r="I241" i="1"/>
  <c r="I243" i="1"/>
  <c r="I246" i="1"/>
  <c r="I244" i="1"/>
  <c r="I247" i="1"/>
  <c r="I245" i="1"/>
  <c r="I240" i="1"/>
  <c r="I239" i="1"/>
  <c r="I238" i="1"/>
  <c r="I237" i="1"/>
  <c r="I236" i="1"/>
  <c r="I234" i="1"/>
  <c r="I233" i="1"/>
  <c r="I235" i="1"/>
  <c r="I232" i="1"/>
  <c r="I228" i="1"/>
  <c r="I230" i="1"/>
  <c r="I231" i="1"/>
  <c r="I229" i="1"/>
  <c r="I227" i="1"/>
  <c r="I226" i="1"/>
  <c r="I223" i="1"/>
  <c r="I224" i="1"/>
  <c r="I222" i="1"/>
  <c r="I225" i="1"/>
  <c r="I221" i="1"/>
  <c r="I219" i="1"/>
  <c r="I220" i="1"/>
  <c r="I218" i="1"/>
  <c r="I217" i="1"/>
  <c r="I215" i="1"/>
  <c r="I216" i="1"/>
  <c r="I214" i="1"/>
  <c r="I213" i="1"/>
  <c r="I210" i="1"/>
  <c r="I209" i="1"/>
  <c r="I212" i="1"/>
  <c r="I211" i="1"/>
  <c r="I208" i="1"/>
  <c r="I206" i="1"/>
  <c r="I207" i="1"/>
  <c r="I204" i="1"/>
  <c r="I205" i="1"/>
  <c r="I199" i="1"/>
  <c r="I203" i="1"/>
  <c r="I202" i="1"/>
  <c r="I200" i="1"/>
  <c r="I201" i="1"/>
  <c r="I198" i="1"/>
  <c r="I195" i="1"/>
  <c r="I196" i="1"/>
  <c r="I194" i="1"/>
  <c r="I197" i="1"/>
  <c r="I192" i="1"/>
  <c r="I193" i="1"/>
  <c r="I190" i="1"/>
  <c r="I191" i="1"/>
  <c r="I189" i="1"/>
  <c r="I187" i="1"/>
  <c r="I186" i="1"/>
  <c r="I188" i="1"/>
  <c r="I184" i="1"/>
  <c r="I185" i="1"/>
  <c r="I183" i="1"/>
  <c r="I182" i="1"/>
  <c r="I181" i="1"/>
  <c r="I180" i="1"/>
  <c r="I178" i="1"/>
  <c r="I179" i="1"/>
  <c r="I177" i="1"/>
  <c r="I174" i="1"/>
  <c r="I173" i="1"/>
  <c r="I172" i="1"/>
  <c r="I175" i="1"/>
  <c r="I176" i="1"/>
  <c r="I171" i="1"/>
  <c r="I170" i="1"/>
  <c r="I169" i="1"/>
  <c r="I166" i="1"/>
  <c r="I167" i="1"/>
  <c r="I168" i="1"/>
  <c r="I165" i="1"/>
  <c r="I164" i="1"/>
  <c r="I163" i="1"/>
  <c r="I162" i="1"/>
  <c r="I161" i="1"/>
  <c r="I159" i="1"/>
  <c r="I160" i="1"/>
  <c r="I158" i="1"/>
  <c r="I156" i="1"/>
  <c r="I157" i="1"/>
  <c r="I155" i="1"/>
  <c r="I154" i="1"/>
  <c r="I152" i="1"/>
  <c r="I153" i="1"/>
  <c r="I151" i="1"/>
  <c r="I150" i="1"/>
  <c r="I149" i="1"/>
  <c r="I147" i="1"/>
  <c r="I148" i="1"/>
  <c r="I146" i="1"/>
  <c r="I145" i="1"/>
  <c r="I144" i="1"/>
  <c r="I143" i="1"/>
  <c r="I142" i="1"/>
  <c r="I141" i="1"/>
  <c r="I140" i="1"/>
  <c r="I138" i="1"/>
  <c r="I139" i="1"/>
  <c r="I135" i="1"/>
  <c r="I134" i="1"/>
  <c r="I133" i="1"/>
  <c r="I132" i="1"/>
  <c r="I137" i="1"/>
  <c r="I136" i="1"/>
  <c r="I131" i="1"/>
  <c r="I129" i="1"/>
  <c r="I130" i="1"/>
  <c r="I128" i="1"/>
  <c r="I126" i="1"/>
  <c r="I127" i="1"/>
  <c r="I125" i="1"/>
  <c r="I124" i="1"/>
  <c r="I122" i="1"/>
  <c r="I121" i="1"/>
  <c r="I123" i="1"/>
  <c r="I118" i="1"/>
  <c r="I120" i="1"/>
  <c r="I119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3" i="1"/>
  <c r="I102" i="1"/>
  <c r="I101" i="1"/>
  <c r="I104" i="1"/>
  <c r="I100" i="1"/>
  <c r="I105" i="1"/>
  <c r="I98" i="1"/>
  <c r="I97" i="1"/>
  <c r="I99" i="1"/>
  <c r="I96" i="1"/>
  <c r="I95" i="1"/>
  <c r="I94" i="1"/>
  <c r="I93" i="1"/>
  <c r="I92" i="1"/>
  <c r="I91" i="1"/>
  <c r="I90" i="1"/>
  <c r="I88" i="1"/>
  <c r="I89" i="1"/>
  <c r="I87" i="1"/>
  <c r="I85" i="1"/>
  <c r="I86" i="1"/>
  <c r="I83" i="1"/>
  <c r="I84" i="1"/>
  <c r="I81" i="1"/>
  <c r="I82" i="1"/>
  <c r="I80" i="1"/>
  <c r="I79" i="1"/>
  <c r="I78" i="1"/>
  <c r="I76" i="1"/>
  <c r="I77" i="1"/>
  <c r="I75" i="1"/>
  <c r="I72" i="1"/>
  <c r="I73" i="1"/>
  <c r="I74" i="1"/>
  <c r="I70" i="1"/>
  <c r="I69" i="1"/>
  <c r="I68" i="1"/>
  <c r="I71" i="1"/>
  <c r="I66" i="1"/>
  <c r="I67" i="1"/>
  <c r="I65" i="1"/>
  <c r="I64" i="1"/>
  <c r="I63" i="1"/>
  <c r="I61" i="1"/>
  <c r="I62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3" i="1"/>
  <c r="I41" i="1"/>
  <c r="I42" i="1"/>
  <c r="I40" i="1"/>
  <c r="I44" i="1"/>
  <c r="I46" i="1"/>
  <c r="I45" i="1"/>
  <c r="I39" i="1"/>
  <c r="I38" i="1"/>
  <c r="I37" i="1"/>
  <c r="I36" i="1"/>
  <c r="I35" i="1"/>
  <c r="I34" i="1"/>
  <c r="I33" i="1"/>
  <c r="I30" i="1"/>
  <c r="I29" i="1"/>
  <c r="I31" i="1"/>
  <c r="I32" i="1"/>
  <c r="I28" i="1"/>
  <c r="I26" i="1"/>
  <c r="I27" i="1"/>
  <c r="I25" i="1"/>
  <c r="I23" i="1"/>
  <c r="I19" i="1"/>
  <c r="I18" i="1"/>
  <c r="I17" i="1"/>
  <c r="I24" i="1"/>
  <c r="I22" i="1"/>
  <c r="I21" i="1"/>
  <c r="I20" i="1"/>
  <c r="I16" i="1"/>
  <c r="I15" i="1"/>
  <c r="I12" i="1"/>
  <c r="I11" i="1"/>
  <c r="I14" i="1"/>
  <c r="I10" i="1"/>
  <c r="I13" i="1"/>
  <c r="I9" i="1"/>
  <c r="I8" i="1"/>
  <c r="I7" i="1"/>
  <c r="I6" i="1"/>
  <c r="I5" i="1"/>
  <c r="I4" i="1"/>
  <c r="I3" i="1"/>
  <c r="E532" i="1" l="1"/>
  <c r="F532" i="1" s="1"/>
  <c r="E488" i="1"/>
  <c r="F488" i="1" s="1"/>
  <c r="E468" i="1"/>
  <c r="F468" i="1" s="1"/>
  <c r="E447" i="1"/>
  <c r="F447" i="1" s="1"/>
  <c r="E424" i="1"/>
  <c r="F424" i="1" s="1"/>
  <c r="E404" i="1"/>
  <c r="F404" i="1" s="1"/>
  <c r="E383" i="1"/>
  <c r="F383" i="1" s="1"/>
  <c r="E255" i="1"/>
  <c r="F255" i="1" s="1"/>
  <c r="E232" i="1"/>
  <c r="F232" i="1" s="1"/>
  <c r="E212" i="1"/>
  <c r="F212" i="1" s="1"/>
  <c r="E191" i="1"/>
  <c r="F191" i="1" s="1"/>
  <c r="E168" i="1"/>
  <c r="F168" i="1" s="1"/>
  <c r="E148" i="1"/>
  <c r="F148" i="1" s="1"/>
  <c r="E119" i="1"/>
  <c r="F119" i="1" s="1"/>
  <c r="E87" i="1"/>
  <c r="F87" i="1" s="1"/>
  <c r="E54" i="1"/>
  <c r="F54" i="1" s="1"/>
  <c r="E21" i="1"/>
  <c r="F21" i="1" s="1"/>
  <c r="E528" i="1"/>
  <c r="F528" i="1" s="1"/>
  <c r="E508" i="1"/>
  <c r="F508" i="1" s="1"/>
  <c r="E487" i="1"/>
  <c r="F487" i="1" s="1"/>
  <c r="E464" i="1"/>
  <c r="F464" i="1" s="1"/>
  <c r="E444" i="1"/>
  <c r="F444" i="1" s="1"/>
  <c r="E423" i="1"/>
  <c r="F423" i="1" s="1"/>
  <c r="E400" i="1"/>
  <c r="F400" i="1" s="1"/>
  <c r="E380" i="1"/>
  <c r="F380" i="1" s="1"/>
  <c r="E359" i="1"/>
  <c r="F359" i="1" s="1"/>
  <c r="E336" i="1"/>
  <c r="F336" i="1" s="1"/>
  <c r="E316" i="1"/>
  <c r="F316" i="1" s="1"/>
  <c r="E295" i="1"/>
  <c r="F295" i="1" s="1"/>
  <c r="E272" i="1"/>
  <c r="F272" i="1" s="1"/>
  <c r="E252" i="1"/>
  <c r="F252" i="1" s="1"/>
  <c r="E231" i="1"/>
  <c r="F231" i="1" s="1"/>
  <c r="E208" i="1"/>
  <c r="F208" i="1" s="1"/>
  <c r="E188" i="1"/>
  <c r="F188" i="1" s="1"/>
  <c r="E167" i="1"/>
  <c r="F167" i="1" s="1"/>
  <c r="E144" i="1"/>
  <c r="F144" i="1" s="1"/>
  <c r="E112" i="1"/>
  <c r="F112" i="1" s="1"/>
  <c r="E80" i="1"/>
  <c r="F80" i="1" s="1"/>
  <c r="E47" i="1"/>
  <c r="F47" i="1" s="1"/>
  <c r="E14" i="1"/>
  <c r="F14" i="1" s="1"/>
  <c r="E319" i="1"/>
  <c r="F319" i="1" s="1"/>
  <c r="E484" i="1"/>
  <c r="F484" i="1" s="1"/>
  <c r="E420" i="1"/>
  <c r="F420" i="1" s="1"/>
  <c r="E356" i="1"/>
  <c r="F356" i="1" s="1"/>
  <c r="E312" i="1"/>
  <c r="F312" i="1" s="1"/>
  <c r="E271" i="1"/>
  <c r="F271" i="1" s="1"/>
  <c r="E228" i="1"/>
  <c r="F228" i="1" s="1"/>
  <c r="E184" i="1"/>
  <c r="F184" i="1" s="1"/>
  <c r="E143" i="1"/>
  <c r="F143" i="1" s="1"/>
  <c r="E45" i="1"/>
  <c r="F45" i="1" s="1"/>
  <c r="E524" i="1"/>
  <c r="F524" i="1" s="1"/>
  <c r="E503" i="1"/>
  <c r="F503" i="1" s="1"/>
  <c r="E480" i="1"/>
  <c r="F480" i="1" s="1"/>
  <c r="E460" i="1"/>
  <c r="F460" i="1" s="1"/>
  <c r="E439" i="1"/>
  <c r="F439" i="1" s="1"/>
  <c r="E416" i="1"/>
  <c r="F416" i="1" s="1"/>
  <c r="E396" i="1"/>
  <c r="F396" i="1" s="1"/>
  <c r="E375" i="1"/>
  <c r="F375" i="1" s="1"/>
  <c r="E352" i="1"/>
  <c r="F352" i="1" s="1"/>
  <c r="E332" i="1"/>
  <c r="F332" i="1" s="1"/>
  <c r="E311" i="1"/>
  <c r="F311" i="1" s="1"/>
  <c r="E288" i="1"/>
  <c r="F288" i="1" s="1"/>
  <c r="E268" i="1"/>
  <c r="F268" i="1" s="1"/>
  <c r="E247" i="1"/>
  <c r="F247" i="1" s="1"/>
  <c r="E224" i="1"/>
  <c r="F224" i="1" s="1"/>
  <c r="E204" i="1"/>
  <c r="F204" i="1" s="1"/>
  <c r="E183" i="1"/>
  <c r="F183" i="1" s="1"/>
  <c r="E160" i="1"/>
  <c r="F160" i="1" s="1"/>
  <c r="E136" i="1"/>
  <c r="F136" i="1" s="1"/>
  <c r="E104" i="1"/>
  <c r="F104" i="1" s="1"/>
  <c r="E72" i="1"/>
  <c r="F72" i="1" s="1"/>
  <c r="E38" i="1"/>
  <c r="F38" i="1" s="1"/>
  <c r="E6" i="1"/>
  <c r="F6" i="1" s="1"/>
  <c r="E360" i="1"/>
  <c r="F360" i="1" s="1"/>
  <c r="E527" i="1"/>
  <c r="F527" i="1" s="1"/>
  <c r="E463" i="1"/>
  <c r="F463" i="1" s="1"/>
  <c r="E399" i="1"/>
  <c r="F399" i="1" s="1"/>
  <c r="E335" i="1"/>
  <c r="F335" i="1" s="1"/>
  <c r="E292" i="1"/>
  <c r="F292" i="1" s="1"/>
  <c r="E248" i="1"/>
  <c r="F248" i="1" s="1"/>
  <c r="E207" i="1"/>
  <c r="F207" i="1" s="1"/>
  <c r="E164" i="1"/>
  <c r="F164" i="1" s="1"/>
  <c r="E13" i="1"/>
  <c r="F13" i="1" s="1"/>
  <c r="E520" i="1"/>
  <c r="F520" i="1" s="1"/>
  <c r="E500" i="1"/>
  <c r="F500" i="1" s="1"/>
  <c r="E479" i="1"/>
  <c r="F479" i="1" s="1"/>
  <c r="E456" i="1"/>
  <c r="F456" i="1" s="1"/>
  <c r="E436" i="1"/>
  <c r="F436" i="1" s="1"/>
  <c r="E415" i="1"/>
  <c r="F415" i="1" s="1"/>
  <c r="E392" i="1"/>
  <c r="F392" i="1" s="1"/>
  <c r="E372" i="1"/>
  <c r="F372" i="1" s="1"/>
  <c r="E351" i="1"/>
  <c r="F351" i="1" s="1"/>
  <c r="E328" i="1"/>
  <c r="F328" i="1" s="1"/>
  <c r="E308" i="1"/>
  <c r="F308" i="1" s="1"/>
  <c r="E287" i="1"/>
  <c r="F287" i="1" s="1"/>
  <c r="E264" i="1"/>
  <c r="F264" i="1" s="1"/>
  <c r="E244" i="1"/>
  <c r="F244" i="1" s="1"/>
  <c r="E223" i="1"/>
  <c r="F223" i="1" s="1"/>
  <c r="E200" i="1"/>
  <c r="F200" i="1" s="1"/>
  <c r="E180" i="1"/>
  <c r="F180" i="1" s="1"/>
  <c r="E159" i="1"/>
  <c r="F159" i="1" s="1"/>
  <c r="E135" i="1"/>
  <c r="F135" i="1" s="1"/>
  <c r="E103" i="1"/>
  <c r="F103" i="1" s="1"/>
  <c r="E71" i="1"/>
  <c r="F71" i="1" s="1"/>
  <c r="E37" i="1"/>
  <c r="F37" i="1" s="1"/>
  <c r="E4" i="1"/>
  <c r="F4" i="1" s="1"/>
  <c r="E79" i="1"/>
  <c r="F79" i="1" s="1"/>
  <c r="E7" i="1"/>
  <c r="F7" i="1" s="1"/>
  <c r="E519" i="1"/>
  <c r="F519" i="1" s="1"/>
  <c r="E496" i="1"/>
  <c r="F496" i="1" s="1"/>
  <c r="E476" i="1"/>
  <c r="F476" i="1" s="1"/>
  <c r="E455" i="1"/>
  <c r="F455" i="1" s="1"/>
  <c r="E432" i="1"/>
  <c r="F432" i="1" s="1"/>
  <c r="E412" i="1"/>
  <c r="F412" i="1" s="1"/>
  <c r="E391" i="1"/>
  <c r="F391" i="1" s="1"/>
  <c r="E368" i="1"/>
  <c r="F368" i="1" s="1"/>
  <c r="E348" i="1"/>
  <c r="F348" i="1" s="1"/>
  <c r="E327" i="1"/>
  <c r="F327" i="1" s="1"/>
  <c r="E304" i="1"/>
  <c r="F304" i="1" s="1"/>
  <c r="E284" i="1"/>
  <c r="F284" i="1" s="1"/>
  <c r="E263" i="1"/>
  <c r="F263" i="1" s="1"/>
  <c r="E240" i="1"/>
  <c r="F240" i="1" s="1"/>
  <c r="E220" i="1"/>
  <c r="F220" i="1" s="1"/>
  <c r="E199" i="1"/>
  <c r="F199" i="1" s="1"/>
  <c r="E176" i="1"/>
  <c r="F176" i="1" s="1"/>
  <c r="E156" i="1"/>
  <c r="F156" i="1" s="1"/>
  <c r="E128" i="1"/>
  <c r="F128" i="1" s="1"/>
  <c r="E96" i="1"/>
  <c r="F96" i="1" s="1"/>
  <c r="E64" i="1"/>
  <c r="F64" i="1" s="1"/>
  <c r="E511" i="1"/>
  <c r="F511" i="1" s="1"/>
  <c r="E296" i="1"/>
  <c r="F296" i="1" s="1"/>
  <c r="E504" i="1"/>
  <c r="F504" i="1" s="1"/>
  <c r="E440" i="1"/>
  <c r="F440" i="1" s="1"/>
  <c r="E376" i="1"/>
  <c r="F376" i="1" s="1"/>
  <c r="E111" i="1"/>
  <c r="F111" i="1" s="1"/>
  <c r="E132" i="1"/>
  <c r="F132" i="1" s="1"/>
  <c r="E140" i="1"/>
  <c r="F140" i="1" s="1"/>
  <c r="E516" i="1"/>
  <c r="F516" i="1" s="1"/>
  <c r="E495" i="1"/>
  <c r="F495" i="1" s="1"/>
  <c r="E472" i="1"/>
  <c r="F472" i="1" s="1"/>
  <c r="E452" i="1"/>
  <c r="F452" i="1" s="1"/>
  <c r="E431" i="1"/>
  <c r="F431" i="1" s="1"/>
  <c r="E408" i="1"/>
  <c r="F408" i="1" s="1"/>
  <c r="E388" i="1"/>
  <c r="F388" i="1" s="1"/>
  <c r="E367" i="1"/>
  <c r="F367" i="1" s="1"/>
  <c r="E344" i="1"/>
  <c r="F344" i="1" s="1"/>
  <c r="E324" i="1"/>
  <c r="F324" i="1" s="1"/>
  <c r="E303" i="1"/>
  <c r="F303" i="1" s="1"/>
  <c r="E280" i="1"/>
  <c r="F280" i="1" s="1"/>
  <c r="E260" i="1"/>
  <c r="F260" i="1" s="1"/>
  <c r="E239" i="1"/>
  <c r="F239" i="1" s="1"/>
  <c r="E216" i="1"/>
  <c r="F216" i="1" s="1"/>
  <c r="E196" i="1"/>
  <c r="F196" i="1" s="1"/>
  <c r="E175" i="1"/>
  <c r="F175" i="1" s="1"/>
  <c r="E152" i="1"/>
  <c r="F152" i="1" s="1"/>
  <c r="E127" i="1"/>
  <c r="F127" i="1" s="1"/>
  <c r="E95" i="1"/>
  <c r="F95" i="1" s="1"/>
  <c r="E63" i="1"/>
  <c r="F63" i="1" s="1"/>
  <c r="E29" i="1"/>
  <c r="F29" i="1" s="1"/>
  <c r="E512" i="1"/>
  <c r="F512" i="1" s="1"/>
  <c r="E492" i="1"/>
  <c r="F492" i="1" s="1"/>
  <c r="E471" i="1"/>
  <c r="F471" i="1" s="1"/>
  <c r="E448" i="1"/>
  <c r="F448" i="1" s="1"/>
  <c r="E428" i="1"/>
  <c r="F428" i="1" s="1"/>
  <c r="E407" i="1"/>
  <c r="F407" i="1" s="1"/>
  <c r="E384" i="1"/>
  <c r="F384" i="1" s="1"/>
  <c r="E364" i="1"/>
  <c r="F364" i="1" s="1"/>
  <c r="E343" i="1"/>
  <c r="F343" i="1" s="1"/>
  <c r="E320" i="1"/>
  <c r="F320" i="1" s="1"/>
  <c r="E300" i="1"/>
  <c r="F300" i="1" s="1"/>
  <c r="E279" i="1"/>
  <c r="F279" i="1" s="1"/>
  <c r="E256" i="1"/>
  <c r="F256" i="1" s="1"/>
  <c r="E236" i="1"/>
  <c r="F236" i="1" s="1"/>
  <c r="E215" i="1"/>
  <c r="F215" i="1" s="1"/>
  <c r="E192" i="1"/>
  <c r="F192" i="1" s="1"/>
  <c r="E172" i="1"/>
  <c r="F172" i="1" s="1"/>
  <c r="E151" i="1"/>
  <c r="F151" i="1" s="1"/>
  <c r="E120" i="1"/>
  <c r="F120" i="1" s="1"/>
  <c r="E88" i="1"/>
  <c r="F88" i="1" s="1"/>
  <c r="E55" i="1"/>
  <c r="F55" i="1" s="1"/>
  <c r="E22" i="1"/>
  <c r="F22" i="1" s="1"/>
  <c r="E526" i="1"/>
  <c r="F526" i="1" s="1"/>
  <c r="E518" i="1"/>
  <c r="F518" i="1" s="1"/>
  <c r="E510" i="1"/>
  <c r="F510" i="1" s="1"/>
  <c r="E502" i="1"/>
  <c r="F502" i="1" s="1"/>
  <c r="E494" i="1"/>
  <c r="F494" i="1" s="1"/>
  <c r="E486" i="1"/>
  <c r="F486" i="1" s="1"/>
  <c r="E478" i="1"/>
  <c r="F478" i="1" s="1"/>
  <c r="E470" i="1"/>
  <c r="F470" i="1" s="1"/>
  <c r="E462" i="1"/>
  <c r="F462" i="1" s="1"/>
  <c r="E454" i="1"/>
  <c r="F454" i="1" s="1"/>
  <c r="E446" i="1"/>
  <c r="F446" i="1" s="1"/>
  <c r="E438" i="1"/>
  <c r="F438" i="1" s="1"/>
  <c r="E430" i="1"/>
  <c r="F430" i="1" s="1"/>
  <c r="E422" i="1"/>
  <c r="F422" i="1" s="1"/>
  <c r="E414" i="1"/>
  <c r="F414" i="1" s="1"/>
  <c r="E406" i="1"/>
  <c r="F406" i="1" s="1"/>
  <c r="E398" i="1"/>
  <c r="F398" i="1" s="1"/>
  <c r="E390" i="1"/>
  <c r="F390" i="1" s="1"/>
  <c r="E382" i="1"/>
  <c r="F382" i="1" s="1"/>
  <c r="E374" i="1"/>
  <c r="F374" i="1" s="1"/>
  <c r="E366" i="1"/>
  <c r="F366" i="1" s="1"/>
  <c r="E358" i="1"/>
  <c r="F358" i="1" s="1"/>
  <c r="E350" i="1"/>
  <c r="F350" i="1" s="1"/>
  <c r="E342" i="1"/>
  <c r="F342" i="1" s="1"/>
  <c r="E334" i="1"/>
  <c r="F334" i="1" s="1"/>
  <c r="E326" i="1"/>
  <c r="F326" i="1" s="1"/>
  <c r="E318" i="1"/>
  <c r="F318" i="1" s="1"/>
  <c r="E310" i="1"/>
  <c r="F310" i="1" s="1"/>
  <c r="E302" i="1"/>
  <c r="F302" i="1" s="1"/>
  <c r="E294" i="1"/>
  <c r="F294" i="1" s="1"/>
  <c r="E286" i="1"/>
  <c r="F286" i="1" s="1"/>
  <c r="E278" i="1"/>
  <c r="F278" i="1" s="1"/>
  <c r="E270" i="1"/>
  <c r="F270" i="1" s="1"/>
  <c r="E262" i="1"/>
  <c r="F262" i="1" s="1"/>
  <c r="E254" i="1"/>
  <c r="F254" i="1" s="1"/>
  <c r="E246" i="1"/>
  <c r="F246" i="1" s="1"/>
  <c r="E238" i="1"/>
  <c r="F238" i="1" s="1"/>
  <c r="E230" i="1"/>
  <c r="F230" i="1" s="1"/>
  <c r="E222" i="1"/>
  <c r="F222" i="1" s="1"/>
  <c r="E214" i="1"/>
  <c r="F214" i="1" s="1"/>
  <c r="E206" i="1"/>
  <c r="F206" i="1" s="1"/>
  <c r="E198" i="1"/>
  <c r="F198" i="1" s="1"/>
  <c r="E190" i="1"/>
  <c r="F190" i="1" s="1"/>
  <c r="E182" i="1"/>
  <c r="F182" i="1" s="1"/>
  <c r="E174" i="1"/>
  <c r="F174" i="1" s="1"/>
  <c r="E166" i="1"/>
  <c r="F166" i="1" s="1"/>
  <c r="E158" i="1"/>
  <c r="F158" i="1" s="1"/>
  <c r="E150" i="1"/>
  <c r="F150" i="1" s="1"/>
  <c r="E142" i="1"/>
  <c r="F142" i="1" s="1"/>
  <c r="E134" i="1"/>
  <c r="F134" i="1" s="1"/>
  <c r="E126" i="1"/>
  <c r="F126" i="1" s="1"/>
  <c r="E118" i="1"/>
  <c r="F118" i="1" s="1"/>
  <c r="E110" i="1"/>
  <c r="F110" i="1" s="1"/>
  <c r="E102" i="1"/>
  <c r="F102" i="1" s="1"/>
  <c r="E94" i="1"/>
  <c r="F94" i="1" s="1"/>
  <c r="E86" i="1"/>
  <c r="F86" i="1" s="1"/>
  <c r="E78" i="1"/>
  <c r="F78" i="1" s="1"/>
  <c r="E70" i="1"/>
  <c r="F70" i="1" s="1"/>
  <c r="E61" i="1"/>
  <c r="F61" i="1" s="1"/>
  <c r="E53" i="1"/>
  <c r="F53" i="1" s="1"/>
  <c r="E44" i="1"/>
  <c r="F44" i="1" s="1"/>
  <c r="E36" i="1"/>
  <c r="F36" i="1" s="1"/>
  <c r="E28" i="1"/>
  <c r="F28" i="1" s="1"/>
  <c r="E20" i="1"/>
  <c r="F20" i="1" s="1"/>
  <c r="E12" i="1"/>
  <c r="F12" i="1" s="1"/>
  <c r="E62" i="1"/>
  <c r="F62" i="1" s="1"/>
  <c r="E3" i="1"/>
  <c r="F3" i="1" s="1"/>
  <c r="E525" i="1"/>
  <c r="F525" i="1" s="1"/>
  <c r="E517" i="1"/>
  <c r="F517" i="1" s="1"/>
  <c r="E509" i="1"/>
  <c r="F509" i="1" s="1"/>
  <c r="E501" i="1"/>
  <c r="F501" i="1" s="1"/>
  <c r="E493" i="1"/>
  <c r="F493" i="1" s="1"/>
  <c r="E485" i="1"/>
  <c r="F485" i="1" s="1"/>
  <c r="E477" i="1"/>
  <c r="F477" i="1" s="1"/>
  <c r="E469" i="1"/>
  <c r="F469" i="1" s="1"/>
  <c r="E461" i="1"/>
  <c r="F461" i="1" s="1"/>
  <c r="E453" i="1"/>
  <c r="F453" i="1" s="1"/>
  <c r="E445" i="1"/>
  <c r="F445" i="1" s="1"/>
  <c r="E437" i="1"/>
  <c r="F437" i="1" s="1"/>
  <c r="E429" i="1"/>
  <c r="F429" i="1" s="1"/>
  <c r="E421" i="1"/>
  <c r="F421" i="1" s="1"/>
  <c r="E413" i="1"/>
  <c r="F413" i="1" s="1"/>
  <c r="E405" i="1"/>
  <c r="F405" i="1" s="1"/>
  <c r="E397" i="1"/>
  <c r="F397" i="1" s="1"/>
  <c r="E389" i="1"/>
  <c r="F389" i="1" s="1"/>
  <c r="E381" i="1"/>
  <c r="F381" i="1" s="1"/>
  <c r="E373" i="1"/>
  <c r="F373" i="1" s="1"/>
  <c r="E365" i="1"/>
  <c r="F365" i="1" s="1"/>
  <c r="E357" i="1"/>
  <c r="F357" i="1" s="1"/>
  <c r="E349" i="1"/>
  <c r="F349" i="1" s="1"/>
  <c r="E341" i="1"/>
  <c r="F341" i="1" s="1"/>
  <c r="E333" i="1"/>
  <c r="F333" i="1" s="1"/>
  <c r="E325" i="1"/>
  <c r="F325" i="1" s="1"/>
  <c r="E317" i="1"/>
  <c r="F317" i="1" s="1"/>
  <c r="E309" i="1"/>
  <c r="F309" i="1" s="1"/>
  <c r="E301" i="1"/>
  <c r="F301" i="1" s="1"/>
  <c r="E293" i="1"/>
  <c r="F293" i="1" s="1"/>
  <c r="E285" i="1"/>
  <c r="F285" i="1" s="1"/>
  <c r="E277" i="1"/>
  <c r="F277" i="1" s="1"/>
  <c r="E269" i="1"/>
  <c r="F269" i="1" s="1"/>
  <c r="E261" i="1"/>
  <c r="F261" i="1" s="1"/>
  <c r="E253" i="1"/>
  <c r="F253" i="1" s="1"/>
  <c r="E245" i="1"/>
  <c r="F245" i="1" s="1"/>
  <c r="E237" i="1"/>
  <c r="F237" i="1" s="1"/>
  <c r="E229" i="1"/>
  <c r="F229" i="1" s="1"/>
  <c r="E221" i="1"/>
  <c r="F221" i="1" s="1"/>
  <c r="E213" i="1"/>
  <c r="F213" i="1" s="1"/>
  <c r="E205" i="1"/>
  <c r="F205" i="1" s="1"/>
  <c r="E197" i="1"/>
  <c r="F197" i="1" s="1"/>
  <c r="E189" i="1"/>
  <c r="F189" i="1" s="1"/>
  <c r="E181" i="1"/>
  <c r="F181" i="1" s="1"/>
  <c r="E173" i="1"/>
  <c r="F173" i="1" s="1"/>
  <c r="E165" i="1"/>
  <c r="F165" i="1" s="1"/>
  <c r="E157" i="1"/>
  <c r="F157" i="1" s="1"/>
  <c r="E149" i="1"/>
  <c r="F149" i="1" s="1"/>
  <c r="E141" i="1"/>
  <c r="F141" i="1" s="1"/>
  <c r="E133" i="1"/>
  <c r="F133" i="1" s="1"/>
  <c r="E125" i="1"/>
  <c r="F125" i="1" s="1"/>
  <c r="E117" i="1"/>
  <c r="F117" i="1" s="1"/>
  <c r="E109" i="1"/>
  <c r="F109" i="1" s="1"/>
  <c r="E101" i="1"/>
  <c r="F101" i="1" s="1"/>
  <c r="E93" i="1"/>
  <c r="F93" i="1" s="1"/>
  <c r="E85" i="1"/>
  <c r="F85" i="1" s="1"/>
  <c r="E77" i="1"/>
  <c r="F77" i="1" s="1"/>
  <c r="E69" i="1"/>
  <c r="F69" i="1" s="1"/>
  <c r="E60" i="1"/>
  <c r="F60" i="1" s="1"/>
  <c r="E52" i="1"/>
  <c r="F52" i="1" s="1"/>
  <c r="E43" i="1"/>
  <c r="F43" i="1" s="1"/>
  <c r="E35" i="1"/>
  <c r="F35" i="1" s="1"/>
  <c r="E27" i="1"/>
  <c r="F27" i="1" s="1"/>
  <c r="E19" i="1"/>
  <c r="F19" i="1" s="1"/>
  <c r="E11" i="1"/>
  <c r="F11" i="1" s="1"/>
  <c r="E46" i="1"/>
  <c r="E124" i="1"/>
  <c r="F124" i="1" s="1"/>
  <c r="E116" i="1"/>
  <c r="F116" i="1" s="1"/>
  <c r="E108" i="1"/>
  <c r="F108" i="1" s="1"/>
  <c r="E100" i="1"/>
  <c r="F100" i="1" s="1"/>
  <c r="E92" i="1"/>
  <c r="F92" i="1" s="1"/>
  <c r="E84" i="1"/>
  <c r="F84" i="1" s="1"/>
  <c r="E76" i="1"/>
  <c r="F76" i="1" s="1"/>
  <c r="E68" i="1"/>
  <c r="F68" i="1" s="1"/>
  <c r="E59" i="1"/>
  <c r="F59" i="1" s="1"/>
  <c r="E51" i="1"/>
  <c r="F51" i="1" s="1"/>
  <c r="E42" i="1"/>
  <c r="F42" i="1" s="1"/>
  <c r="E34" i="1"/>
  <c r="F34" i="1" s="1"/>
  <c r="E26" i="1"/>
  <c r="F26" i="1" s="1"/>
  <c r="E18" i="1"/>
  <c r="F18" i="1" s="1"/>
  <c r="E10" i="1"/>
  <c r="F10" i="1" s="1"/>
  <c r="E5" i="1"/>
  <c r="E531" i="1"/>
  <c r="F531" i="1" s="1"/>
  <c r="E523" i="1"/>
  <c r="F523" i="1" s="1"/>
  <c r="E515" i="1"/>
  <c r="F515" i="1" s="1"/>
  <c r="E507" i="1"/>
  <c r="F507" i="1" s="1"/>
  <c r="E499" i="1"/>
  <c r="F499" i="1" s="1"/>
  <c r="E491" i="1"/>
  <c r="F491" i="1" s="1"/>
  <c r="E483" i="1"/>
  <c r="F483" i="1" s="1"/>
  <c r="E475" i="1"/>
  <c r="F475" i="1" s="1"/>
  <c r="E467" i="1"/>
  <c r="F467" i="1" s="1"/>
  <c r="E459" i="1"/>
  <c r="F459" i="1" s="1"/>
  <c r="E451" i="1"/>
  <c r="F451" i="1" s="1"/>
  <c r="E443" i="1"/>
  <c r="F443" i="1" s="1"/>
  <c r="E435" i="1"/>
  <c r="F435" i="1" s="1"/>
  <c r="E427" i="1"/>
  <c r="F427" i="1" s="1"/>
  <c r="E419" i="1"/>
  <c r="F419" i="1" s="1"/>
  <c r="E411" i="1"/>
  <c r="F411" i="1" s="1"/>
  <c r="E403" i="1"/>
  <c r="F403" i="1" s="1"/>
  <c r="E395" i="1"/>
  <c r="F395" i="1" s="1"/>
  <c r="E387" i="1"/>
  <c r="F387" i="1" s="1"/>
  <c r="E379" i="1"/>
  <c r="F379" i="1" s="1"/>
  <c r="E371" i="1"/>
  <c r="F371" i="1" s="1"/>
  <c r="E363" i="1"/>
  <c r="F363" i="1" s="1"/>
  <c r="E355" i="1"/>
  <c r="F355" i="1" s="1"/>
  <c r="E347" i="1"/>
  <c r="F347" i="1" s="1"/>
  <c r="E339" i="1"/>
  <c r="F339" i="1" s="1"/>
  <c r="E331" i="1"/>
  <c r="F331" i="1" s="1"/>
  <c r="E323" i="1"/>
  <c r="F323" i="1" s="1"/>
  <c r="E315" i="1"/>
  <c r="F315" i="1" s="1"/>
  <c r="E307" i="1"/>
  <c r="F307" i="1" s="1"/>
  <c r="E299" i="1"/>
  <c r="F299" i="1" s="1"/>
  <c r="E291" i="1"/>
  <c r="F291" i="1" s="1"/>
  <c r="E283" i="1"/>
  <c r="F283" i="1" s="1"/>
  <c r="E275" i="1"/>
  <c r="F275" i="1" s="1"/>
  <c r="E267" i="1"/>
  <c r="F267" i="1" s="1"/>
  <c r="E259" i="1"/>
  <c r="F259" i="1" s="1"/>
  <c r="E251" i="1"/>
  <c r="F251" i="1" s="1"/>
  <c r="E243" i="1"/>
  <c r="F243" i="1" s="1"/>
  <c r="E235" i="1"/>
  <c r="F235" i="1" s="1"/>
  <c r="E227" i="1"/>
  <c r="F227" i="1" s="1"/>
  <c r="E219" i="1"/>
  <c r="F219" i="1" s="1"/>
  <c r="E211" i="1"/>
  <c r="F211" i="1" s="1"/>
  <c r="E203" i="1"/>
  <c r="F203" i="1" s="1"/>
  <c r="E195" i="1"/>
  <c r="F195" i="1" s="1"/>
  <c r="E187" i="1"/>
  <c r="F187" i="1" s="1"/>
  <c r="E179" i="1"/>
  <c r="F179" i="1" s="1"/>
  <c r="E171" i="1"/>
  <c r="F171" i="1" s="1"/>
  <c r="E163" i="1"/>
  <c r="F163" i="1" s="1"/>
  <c r="E155" i="1"/>
  <c r="F155" i="1" s="1"/>
  <c r="E147" i="1"/>
  <c r="F147" i="1" s="1"/>
  <c r="E139" i="1"/>
  <c r="F139" i="1" s="1"/>
  <c r="E131" i="1"/>
  <c r="F131" i="1" s="1"/>
  <c r="E123" i="1"/>
  <c r="F123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8" i="1"/>
  <c r="F58" i="1" s="1"/>
  <c r="E50" i="1"/>
  <c r="F50" i="1" s="1"/>
  <c r="E41" i="1"/>
  <c r="F41" i="1" s="1"/>
  <c r="E33" i="1"/>
  <c r="F33" i="1" s="1"/>
  <c r="E25" i="1"/>
  <c r="F25" i="1" s="1"/>
  <c r="E17" i="1"/>
  <c r="F17" i="1" s="1"/>
  <c r="E9" i="1"/>
  <c r="F9" i="1" s="1"/>
  <c r="E530" i="1"/>
  <c r="F530" i="1" s="1"/>
  <c r="E522" i="1"/>
  <c r="F522" i="1" s="1"/>
  <c r="E514" i="1"/>
  <c r="F514" i="1" s="1"/>
  <c r="E506" i="1"/>
  <c r="F506" i="1" s="1"/>
  <c r="E498" i="1"/>
  <c r="F498" i="1" s="1"/>
  <c r="E490" i="1"/>
  <c r="F490" i="1" s="1"/>
  <c r="E482" i="1"/>
  <c r="F482" i="1" s="1"/>
  <c r="E474" i="1"/>
  <c r="F474" i="1" s="1"/>
  <c r="E466" i="1"/>
  <c r="F466" i="1" s="1"/>
  <c r="E458" i="1"/>
  <c r="F458" i="1" s="1"/>
  <c r="E450" i="1"/>
  <c r="F450" i="1" s="1"/>
  <c r="E442" i="1"/>
  <c r="F442" i="1" s="1"/>
  <c r="E434" i="1"/>
  <c r="F434" i="1" s="1"/>
  <c r="E426" i="1"/>
  <c r="F426" i="1" s="1"/>
  <c r="E418" i="1"/>
  <c r="F418" i="1" s="1"/>
  <c r="E410" i="1"/>
  <c r="F410" i="1" s="1"/>
  <c r="E402" i="1"/>
  <c r="F402" i="1" s="1"/>
  <c r="E394" i="1"/>
  <c r="F394" i="1" s="1"/>
  <c r="E386" i="1"/>
  <c r="F386" i="1" s="1"/>
  <c r="E378" i="1"/>
  <c r="F378" i="1" s="1"/>
  <c r="E370" i="1"/>
  <c r="F370" i="1" s="1"/>
  <c r="E362" i="1"/>
  <c r="F362" i="1" s="1"/>
  <c r="E354" i="1"/>
  <c r="F354" i="1" s="1"/>
  <c r="E346" i="1"/>
  <c r="F346" i="1" s="1"/>
  <c r="E338" i="1"/>
  <c r="F338" i="1" s="1"/>
  <c r="E330" i="1"/>
  <c r="F330" i="1" s="1"/>
  <c r="E322" i="1"/>
  <c r="F322" i="1" s="1"/>
  <c r="E314" i="1"/>
  <c r="F314" i="1" s="1"/>
  <c r="E306" i="1"/>
  <c r="F306" i="1" s="1"/>
  <c r="E298" i="1"/>
  <c r="F298" i="1" s="1"/>
  <c r="E290" i="1"/>
  <c r="F290" i="1" s="1"/>
  <c r="E282" i="1"/>
  <c r="F282" i="1" s="1"/>
  <c r="E274" i="1"/>
  <c r="F274" i="1" s="1"/>
  <c r="E266" i="1"/>
  <c r="F266" i="1" s="1"/>
  <c r="E258" i="1"/>
  <c r="F258" i="1" s="1"/>
  <c r="E250" i="1"/>
  <c r="F250" i="1" s="1"/>
  <c r="E242" i="1"/>
  <c r="F242" i="1" s="1"/>
  <c r="E234" i="1"/>
  <c r="F234" i="1" s="1"/>
  <c r="E226" i="1"/>
  <c r="F226" i="1" s="1"/>
  <c r="E218" i="1"/>
  <c r="F218" i="1" s="1"/>
  <c r="E210" i="1"/>
  <c r="F210" i="1" s="1"/>
  <c r="E202" i="1"/>
  <c r="F202" i="1" s="1"/>
  <c r="E194" i="1"/>
  <c r="F194" i="1" s="1"/>
  <c r="E186" i="1"/>
  <c r="F186" i="1" s="1"/>
  <c r="E178" i="1"/>
  <c r="F178" i="1" s="1"/>
  <c r="E170" i="1"/>
  <c r="F170" i="1" s="1"/>
  <c r="E162" i="1"/>
  <c r="F162" i="1" s="1"/>
  <c r="E154" i="1"/>
  <c r="F154" i="1" s="1"/>
  <c r="E146" i="1"/>
  <c r="F146" i="1" s="1"/>
  <c r="E138" i="1"/>
  <c r="F138" i="1" s="1"/>
  <c r="E130" i="1"/>
  <c r="F130" i="1" s="1"/>
  <c r="E122" i="1"/>
  <c r="F122" i="1" s="1"/>
  <c r="E114" i="1"/>
  <c r="F114" i="1" s="1"/>
  <c r="E106" i="1"/>
  <c r="F106" i="1" s="1"/>
  <c r="E98" i="1"/>
  <c r="F98" i="1" s="1"/>
  <c r="E90" i="1"/>
  <c r="F90" i="1" s="1"/>
  <c r="E82" i="1"/>
  <c r="F82" i="1" s="1"/>
  <c r="E74" i="1"/>
  <c r="F74" i="1" s="1"/>
  <c r="E66" i="1"/>
  <c r="F66" i="1" s="1"/>
  <c r="E57" i="1"/>
  <c r="F57" i="1" s="1"/>
  <c r="E49" i="1"/>
  <c r="F49" i="1" s="1"/>
  <c r="E40" i="1"/>
  <c r="F40" i="1" s="1"/>
  <c r="E32" i="1"/>
  <c r="F32" i="1" s="1"/>
  <c r="E24" i="1"/>
  <c r="E16" i="1"/>
  <c r="F16" i="1" s="1"/>
  <c r="E8" i="1"/>
  <c r="F8" i="1" s="1"/>
  <c r="E529" i="1"/>
  <c r="F529" i="1" s="1"/>
  <c r="E521" i="1"/>
  <c r="F521" i="1" s="1"/>
  <c r="E513" i="1"/>
  <c r="F513" i="1" s="1"/>
  <c r="E505" i="1"/>
  <c r="F505" i="1" s="1"/>
  <c r="E497" i="1"/>
  <c r="F497" i="1" s="1"/>
  <c r="E489" i="1"/>
  <c r="F489" i="1" s="1"/>
  <c r="E481" i="1"/>
  <c r="F481" i="1" s="1"/>
  <c r="E473" i="1"/>
  <c r="F473" i="1" s="1"/>
  <c r="E465" i="1"/>
  <c r="F465" i="1" s="1"/>
  <c r="E457" i="1"/>
  <c r="F457" i="1" s="1"/>
  <c r="E449" i="1"/>
  <c r="F449" i="1" s="1"/>
  <c r="E441" i="1"/>
  <c r="F441" i="1" s="1"/>
  <c r="E433" i="1"/>
  <c r="F433" i="1" s="1"/>
  <c r="E425" i="1"/>
  <c r="F425" i="1" s="1"/>
  <c r="E417" i="1"/>
  <c r="F417" i="1" s="1"/>
  <c r="E409" i="1"/>
  <c r="F409" i="1" s="1"/>
  <c r="E401" i="1"/>
  <c r="F401" i="1" s="1"/>
  <c r="E393" i="1"/>
  <c r="F393" i="1" s="1"/>
  <c r="E385" i="1"/>
  <c r="F385" i="1" s="1"/>
  <c r="E377" i="1"/>
  <c r="F377" i="1" s="1"/>
  <c r="E369" i="1"/>
  <c r="F369" i="1" s="1"/>
  <c r="E361" i="1"/>
  <c r="F361" i="1" s="1"/>
  <c r="E353" i="1"/>
  <c r="F353" i="1" s="1"/>
  <c r="E345" i="1"/>
  <c r="F345" i="1" s="1"/>
  <c r="E337" i="1"/>
  <c r="F337" i="1" s="1"/>
  <c r="E329" i="1"/>
  <c r="F329" i="1" s="1"/>
  <c r="E321" i="1"/>
  <c r="F321" i="1" s="1"/>
  <c r="E313" i="1"/>
  <c r="F313" i="1" s="1"/>
  <c r="E305" i="1"/>
  <c r="F305" i="1" s="1"/>
  <c r="E297" i="1"/>
  <c r="F297" i="1" s="1"/>
  <c r="E289" i="1"/>
  <c r="F289" i="1" s="1"/>
  <c r="E281" i="1"/>
  <c r="F281" i="1" s="1"/>
  <c r="E273" i="1"/>
  <c r="F273" i="1" s="1"/>
  <c r="E265" i="1"/>
  <c r="F265" i="1" s="1"/>
  <c r="E257" i="1"/>
  <c r="F257" i="1" s="1"/>
  <c r="E249" i="1"/>
  <c r="F249" i="1" s="1"/>
  <c r="E241" i="1"/>
  <c r="F241" i="1" s="1"/>
  <c r="E233" i="1"/>
  <c r="F233" i="1" s="1"/>
  <c r="E225" i="1"/>
  <c r="F225" i="1" s="1"/>
  <c r="E217" i="1"/>
  <c r="F217" i="1" s="1"/>
  <c r="E209" i="1"/>
  <c r="F209" i="1" s="1"/>
  <c r="E201" i="1"/>
  <c r="F201" i="1" s="1"/>
  <c r="E193" i="1"/>
  <c r="F193" i="1" s="1"/>
  <c r="E185" i="1"/>
  <c r="F185" i="1" s="1"/>
  <c r="E177" i="1"/>
  <c r="F177" i="1" s="1"/>
  <c r="E169" i="1"/>
  <c r="F169" i="1" s="1"/>
  <c r="E161" i="1"/>
  <c r="F161" i="1" s="1"/>
  <c r="E153" i="1"/>
  <c r="F153" i="1" s="1"/>
  <c r="E145" i="1"/>
  <c r="F145" i="1" s="1"/>
  <c r="E137" i="1"/>
  <c r="F137" i="1" s="1"/>
  <c r="E129" i="1"/>
  <c r="F129" i="1" s="1"/>
  <c r="E121" i="1"/>
  <c r="F121" i="1" s="1"/>
  <c r="E113" i="1"/>
  <c r="F113" i="1" s="1"/>
  <c r="E105" i="1"/>
  <c r="F105" i="1" s="1"/>
  <c r="E97" i="1"/>
  <c r="F97" i="1" s="1"/>
  <c r="E89" i="1"/>
  <c r="F89" i="1" s="1"/>
  <c r="E81" i="1"/>
  <c r="F81" i="1" s="1"/>
  <c r="E73" i="1"/>
  <c r="F73" i="1" s="1"/>
  <c r="E65" i="1"/>
  <c r="F65" i="1" s="1"/>
  <c r="E56" i="1"/>
  <c r="F56" i="1" s="1"/>
  <c r="E48" i="1"/>
  <c r="F48" i="1" s="1"/>
  <c r="E39" i="1"/>
  <c r="F39" i="1" s="1"/>
  <c r="E31" i="1"/>
  <c r="F31" i="1" s="1"/>
  <c r="E23" i="1"/>
  <c r="F23" i="1" s="1"/>
  <c r="E15" i="1"/>
  <c r="F15" i="1" s="1"/>
  <c r="F46" i="1"/>
  <c r="F5" i="1"/>
  <c r="G5" i="2"/>
  <c r="G9" i="2"/>
  <c r="D10" i="2"/>
  <c r="D12" i="2"/>
  <c r="D14" i="2"/>
  <c r="D16" i="2"/>
  <c r="D9" i="2"/>
  <c r="D11" i="2"/>
  <c r="D13" i="2"/>
  <c r="D15" i="2"/>
  <c r="D17" i="2"/>
  <c r="F10" i="2"/>
  <c r="F11" i="2" l="1"/>
  <c r="G10" i="2"/>
  <c r="G11" i="2" l="1"/>
  <c r="F12" i="2"/>
  <c r="G12" i="2" l="1"/>
  <c r="F13" i="2"/>
  <c r="F14" i="2" l="1"/>
  <c r="G13" i="2"/>
  <c r="G14" i="2" l="1"/>
  <c r="F15" i="2"/>
  <c r="F16" i="2" l="1"/>
  <c r="G15" i="2"/>
  <c r="F17" i="2" l="1"/>
  <c r="G16" i="2"/>
  <c r="G17" i="2" l="1"/>
  <c r="F18" i="2"/>
  <c r="F19" i="2" l="1"/>
  <c r="G19" i="2" s="1"/>
  <c r="G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tc={B1593A64-4B83-4C90-BED5-5A0C8A9E2AF5}</author>
  </authors>
  <commentList>
    <comment ref="F5" authorId="0" shapeId="0" xr:uid="{B1593A64-4B83-4C90-BED5-5A0C8A9E2A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Escriba su fecha de interés - Write down the date of interest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1648E8-50FD-4747-A0E0-163BEA67E97E}" keepAlive="1" name="Consulta - Anexar1" description="Conexión a la consulta 'Anexar1' en el libro." type="5" refreshedVersion="8" background="1" saveData="1">
    <dbPr connection="Provider=Microsoft.Mashup.OleDb.1;Data Source=$Workbook$;Location=Anexar1;Extended Properties=&quot;&quot;" command="SELECT * FROM [Anexar1]"/>
  </connection>
  <connection id="2" xr16:uid="{8B592A19-60CB-46F2-98D2-3F54993B667F}" keepAlive="1" name="Consulta - Table002 (Page 1)" description="Conexión a la consulta 'Table002 (Page 1)' en el libro." type="5" refreshedVersion="0" background="1">
    <dbPr connection="Provider=Microsoft.Mashup.OleDb.1;Data Source=$Workbook$;Location=&quot;Table002 (Page 1)&quot;;Extended Properties=&quot;&quot;" command="SELECT * FROM [Table002 (Page 1)]"/>
  </connection>
  <connection id="3" xr16:uid="{1DA4B370-043E-492E-8D7F-7A2B1B1E789E}" keepAlive="1" name="Consulta - Table004 (Page 2)" description="Conexión a la consulta 'Table004 (Page 2)' en el libro." type="5" refreshedVersion="0" background="1">
    <dbPr connection="Provider=Microsoft.Mashup.OleDb.1;Data Source=$Workbook$;Location=&quot;Table004 (Page 2)&quot;;Extended Properties=&quot;&quot;" command="SELECT * FROM [Table004 (Page 2)]"/>
  </connection>
  <connection id="4" xr16:uid="{58767BE6-0D4B-477B-97A8-08BAC335541B}" keepAlive="1" name="Consulta - Table006 (Page 3)" description="Conexión a la consulta 'Table006 (Page 3)' en el libro." type="5" refreshedVersion="0" background="1">
    <dbPr connection="Provider=Microsoft.Mashup.OleDb.1;Data Source=$Workbook$;Location=&quot;Table006 (Page 3)&quot;;Extended Properties=&quot;&quot;" command="SELECT * FROM [Table006 (Page 3)]"/>
  </connection>
  <connection id="5" xr16:uid="{ECD7B785-00DD-4AD7-8FE8-98C659EAF8B7}" keepAlive="1" name="Consulta - Table008 (Page 4)" description="Conexión a la consulta 'Table008 (Page 4)' en el libro." type="5" refreshedVersion="0" background="1">
    <dbPr connection="Provider=Microsoft.Mashup.OleDb.1;Data Source=$Workbook$;Location=&quot;Table008 (Page 4)&quot;;Extended Properties=&quot;&quot;" command="SELECT * FROM [Table008 (Page 4)]"/>
  </connection>
  <connection id="6" xr16:uid="{B091BAD7-D922-44B7-9463-B56C48FF0886}" keepAlive="1" name="Consulta - Table010 (Page 5)" description="Conexión a la consulta 'Table010 (Page 5)' en el libro." type="5" refreshedVersion="0" background="1">
    <dbPr connection="Provider=Microsoft.Mashup.OleDb.1;Data Source=$Workbook$;Location=&quot;Table010 (Page 5)&quot;;Extended Properties=&quot;&quot;" command="SELECT * FROM [Table010 (Page 5)]"/>
  </connection>
  <connection id="7" xr16:uid="{C88039EE-7BB3-479A-8DD7-2A2689000038}" keepAlive="1" name="Consulta - Table012 (Page 6)" description="Conexión a la consulta 'Table012 (Page 6)' en el libro." type="5" refreshedVersion="0" background="1">
    <dbPr connection="Provider=Microsoft.Mashup.OleDb.1;Data Source=$Workbook$;Location=&quot;Table012 (Page 6)&quot;;Extended Properties=&quot;&quot;" command="SELECT * FROM [Table012 (Page 6)]"/>
  </connection>
  <connection id="8" xr16:uid="{8D5CECCA-079D-45EA-B604-3BB00F3C02D6}" keepAlive="1" name="Consulta - Table014 (Page 7)" description="Conexión a la consulta 'Table014 (Page 7)' en el libro." type="5" refreshedVersion="0" background="1">
    <dbPr connection="Provider=Microsoft.Mashup.OleDb.1;Data Source=$Workbook$;Location=&quot;Table014 (Page 7)&quot;;Extended Properties=&quot;&quot;" command="SELECT * FROM [Table014 (Page 7)]"/>
  </connection>
  <connection id="9" xr16:uid="{AE3D5BF1-5D10-4430-AD0C-3A9DAB2703E8}" keepAlive="1" name="Consulta - Table016 (Page 8)" description="Conexión a la consulta 'Table016 (Page 8)' en el libro." type="5" refreshedVersion="0" background="1">
    <dbPr connection="Provider=Microsoft.Mashup.OleDb.1;Data Source=$Workbook$;Location=&quot;Table016 (Page 8)&quot;;Extended Properties=&quot;&quot;" command="SELECT * FROM [Table016 (Page 8)]"/>
  </connection>
  <connection id="10" xr16:uid="{27B2684E-06CA-4872-B468-353133F3620E}" keepAlive="1" name="Consulta - Table018 (Page 9)" description="Conexión a la consulta 'Table018 (Page 9)' en el libro." type="5" refreshedVersion="0" background="1">
    <dbPr connection="Provider=Microsoft.Mashup.OleDb.1;Data Source=$Workbook$;Location=&quot;Table018 (Page 9)&quot;;Extended Properties=&quot;&quot;" command="SELECT * FROM [Table018 (Page 9)]"/>
  </connection>
  <connection id="11" xr16:uid="{92700BDB-494C-4214-9A79-746D9FE8136B}" keepAlive="1" name="Consulta - Table020 (Page 10)" description="Conexión a la consulta 'Table020 (Page 10)' en el libro." type="5" refreshedVersion="0" background="1">
    <dbPr connection="Provider=Microsoft.Mashup.OleDb.1;Data Source=$Workbook$;Location=&quot;Table020 (Page 10)&quot;;Extended Properties=&quot;&quot;" command="SELECT * FROM [Table020 (Page 10)]"/>
  </connection>
  <connection id="12" xr16:uid="{613FC9B1-0685-4C82-935E-3F10F2C86CDC}" keepAlive="1" name="Consulta - Table022 (Page 11)" description="Conexión a la consulta 'Table022 (Page 11)' en el libro." type="5" refreshedVersion="0" background="1">
    <dbPr connection="Provider=Microsoft.Mashup.OleDb.1;Data Source=$Workbook$;Location=&quot;Table022 (Page 11)&quot;;Extended Properties=&quot;&quot;" command="SELECT * FROM [Table022 (Page 11)]"/>
  </connection>
  <connection id="13" xr16:uid="{9B6969A5-7659-40AB-9B14-2D6C7E54199F}" keepAlive="1" name="Consulta - Table024 (Page 12)" description="Conexión a la consulta 'Table024 (Page 12)' en el libro." type="5" refreshedVersion="0" background="1">
    <dbPr connection="Provider=Microsoft.Mashup.OleDb.1;Data Source=$Workbook$;Location=&quot;Table024 (Page 12)&quot;;Extended Properties=&quot;&quot;" command="SELECT * FROM [Table024 (Page 12)]"/>
  </connection>
  <connection id="14" xr16:uid="{485932FD-5741-4577-8751-1E6D8C0C5F77}" keepAlive="1" name="Consulta - Table026 (Page 13)" description="Conexión a la consulta 'Table026 (Page 13)' en el libro." type="5" refreshedVersion="0" background="1">
    <dbPr connection="Provider=Microsoft.Mashup.OleDb.1;Data Source=$Workbook$;Location=&quot;Table026 (Page 13)&quot;;Extended Properties=&quot;&quot;" command="SELECT * FROM [Table026 (Page 13)]"/>
  </connection>
  <connection id="15" xr16:uid="{C970BA77-3C6A-4EC5-9D12-BDC9FA6D8A14}" keepAlive="1" name="Consulta - Table028 (Page 14)" description="Conexión a la consulta 'Table028 (Page 14)' en el libro." type="5" refreshedVersion="0" background="1">
    <dbPr connection="Provider=Microsoft.Mashup.OleDb.1;Data Source=$Workbook$;Location=&quot;Table028 (Page 14)&quot;;Extended Properties=&quot;&quot;" command="SELECT * FROM [Table028 (Page 14)]"/>
  </connection>
  <connection id="16" xr16:uid="{8BBDDBBB-67BB-4D8B-B437-A313FE58FC86}" keepAlive="1" name="Consulta - Table030 (Page 15)" description="Conexión a la consulta 'Table030 (Page 15)' en el libro." type="5" refreshedVersion="0" background="1">
    <dbPr connection="Provider=Microsoft.Mashup.OleDb.1;Data Source=$Workbook$;Location=&quot;Table030 (Page 15)&quot;;Extended Properties=&quot;&quot;" command="SELECT * FROM [Table030 (Page 15)]"/>
  </connection>
  <connection id="17" xr16:uid="{C5189D19-8B12-46EC-AF76-FE799840F808}" keepAlive="1" name="Consulta - Table032 (Page 16)" description="Conexión a la consulta 'Table032 (Page 16)' en el libro." type="5" refreshedVersion="0" background="1">
    <dbPr connection="Provider=Microsoft.Mashup.OleDb.1;Data Source=$Workbook$;Location=&quot;Table032 (Page 16)&quot;;Extended Properties=&quot;&quot;" command="SELECT * FROM [Table032 (Page 16)]"/>
  </connection>
  <connection id="18" xr16:uid="{4C5D43F6-AFFB-4201-94A0-2EF9C54D0CAB}" keepAlive="1" name="Consulta - Table034 (Page 17)" description="Conexión a la consulta 'Table034 (Page 17)' en el libro." type="5" refreshedVersion="0" background="1">
    <dbPr connection="Provider=Microsoft.Mashup.OleDb.1;Data Source=$Workbook$;Location=&quot;Table034 (Page 17)&quot;;Extended Properties=&quot;&quot;" command="SELECT * FROM [Table034 (Page 17)]"/>
  </connection>
  <connection id="19" xr16:uid="{B4DFAF8C-ED37-432A-A74F-27BA994B1A8E}" keepAlive="1" name="Consulta - Table036 (Page 18)" description="Conexión a la consulta 'Table036 (Page 18)' en el libro." type="5" refreshedVersion="0" background="1">
    <dbPr connection="Provider=Microsoft.Mashup.OleDb.1;Data Source=$Workbook$;Location=&quot;Table036 (Page 18)&quot;;Extended Properties=&quot;&quot;" command="SELECT * FROM [Table036 (Page 18)]"/>
  </connection>
  <connection id="20" xr16:uid="{A1A9F894-3D6F-4367-98EE-DF21B81774F5}" keepAlive="1" name="Consulta - Table038 (Page 19)" description="Conexión a la consulta 'Table038 (Page 19)' en el libro." type="5" refreshedVersion="0" background="1">
    <dbPr connection="Provider=Microsoft.Mashup.OleDb.1;Data Source=$Workbook$;Location=&quot;Table038 (Page 19)&quot;;Extended Properties=&quot;&quot;" command="SELECT * FROM [Table038 (Page 19)]"/>
  </connection>
  <connection id="21" xr16:uid="{A8AFD513-CE7F-41D7-A422-962ED701E27A}" keepAlive="1" name="Consulta - Table040 (Page 20)" description="Conexión a la consulta 'Table040 (Page 20)' en el libro." type="5" refreshedVersion="0" background="1">
    <dbPr connection="Provider=Microsoft.Mashup.OleDb.1;Data Source=$Workbook$;Location=&quot;Table040 (Page 20)&quot;;Extended Properties=&quot;&quot;" command="SELECT * FROM [Table040 (Page 20)]"/>
  </connection>
  <connection id="22" xr16:uid="{C5E7CE97-8549-41D3-B28B-1958EC8A4C89}" keepAlive="1" name="Consulta - Table042 (Page 21)" description="Conexión a la consulta 'Table042 (Page 21)' en el libro." type="5" refreshedVersion="0" background="1">
    <dbPr connection="Provider=Microsoft.Mashup.OleDb.1;Data Source=$Workbook$;Location=&quot;Table042 (Page 21)&quot;;Extended Properties=&quot;&quot;" command="SELECT * FROM [Table042 (Page 21)]"/>
  </connection>
  <connection id="23" xr16:uid="{CF6AB030-CF75-425A-A2B5-AF2F8205323B}" keepAlive="1" name="Consulta - Table044 (Page 22)" description="Conexión a la consulta 'Table044 (Page 22)' en el libro." type="5" refreshedVersion="0" background="1">
    <dbPr connection="Provider=Microsoft.Mashup.OleDb.1;Data Source=$Workbook$;Location=&quot;Table044 (Page 22)&quot;;Extended Properties=&quot;&quot;" command="SELECT * FROM [Table044 (Page 22)]"/>
  </connection>
  <connection id="24" xr16:uid="{14312321-5F83-45AA-9DDD-4E36F0C3DC26}" keepAlive="1" name="Consulta - Table046 (Page 23)" description="Conexión a la consulta 'Table046 (Page 23)' en el libro." type="5" refreshedVersion="0" background="1">
    <dbPr connection="Provider=Microsoft.Mashup.OleDb.1;Data Source=$Workbook$;Location=&quot;Table046 (Page 23)&quot;;Extended Properties=&quot;&quot;" command="SELECT * FROM [Table046 (Page 23)]"/>
  </connection>
  <connection id="25" xr16:uid="{81FBB21B-3BCD-4572-86D3-35DF8F700D4D}" keepAlive="1" name="Consulta - Table048 (Page 24)" description="Conexión a la consulta 'Table048 (Page 24)' en el libro." type="5" refreshedVersion="0" background="1">
    <dbPr connection="Provider=Microsoft.Mashup.OleDb.1;Data Source=$Workbook$;Location=&quot;Table048 (Page 24)&quot;;Extended Properties=&quot;&quot;" command="SELECT * FROM [Table048 (Page 24)]"/>
  </connection>
  <connection id="26" xr16:uid="{82CEFC95-82A1-44D4-98C6-B9FDE9A30CEF}" keepAlive="1" name="Consulta - Table050 (Page 25)" description="Conexión a la consulta 'Table050 (Page 25)' en el libro." type="5" refreshedVersion="0" background="1">
    <dbPr connection="Provider=Microsoft.Mashup.OleDb.1;Data Source=$Workbook$;Location=&quot;Table050 (Page 25)&quot;;Extended Properties=&quot;&quot;" command="SELECT * FROM [Table050 (Page 25)]"/>
  </connection>
  <connection id="27" xr16:uid="{ED8B0FDC-A697-4775-9075-54041559526E}" keepAlive="1" name="Consulta - Table052 (Page 26)" description="Conexión a la consulta 'Table052 (Page 26)' en el libro." type="5" refreshedVersion="0" background="1">
    <dbPr connection="Provider=Microsoft.Mashup.OleDb.1;Data Source=$Workbook$;Location=&quot;Table052 (Page 26)&quot;;Extended Properties=&quot;&quot;" command="SELECT * FROM [Table052 (Page 26)]"/>
  </connection>
  <connection id="28" xr16:uid="{77460A8F-D036-4747-8B84-C47E1BB117C1}" keepAlive="1" name="Consulta - Table054 (Page 27)" description="Conexión a la consulta 'Table054 (Page 27)' en el libro." type="5" refreshedVersion="0" background="1">
    <dbPr connection="Provider=Microsoft.Mashup.OleDb.1;Data Source=$Workbook$;Location=&quot;Table054 (Page 27)&quot;;Extended Properties=&quot;&quot;" command="SELECT * FROM [Table054 (Page 27)]"/>
  </connection>
  <connection id="29" xr16:uid="{95E6943E-F23B-4B02-BA49-8064C43D06C2}" keepAlive="1" name="Consulta - Table056 (Page 28)" description="Conexión a la consulta 'Table056 (Page 28)' en el libro." type="5" refreshedVersion="0" background="1">
    <dbPr connection="Provider=Microsoft.Mashup.OleDb.1;Data Source=$Workbook$;Location=&quot;Table056 (Page 28)&quot;;Extended Properties=&quot;&quot;" command="SELECT * FROM [Table056 (Page 28)]"/>
  </connection>
  <connection id="30" xr16:uid="{F287A31C-5550-4E47-9410-683B6F7B87BA}" keepAlive="1" name="Consulta - Table058 (Page 29)" description="Conexión a la consulta 'Table058 (Page 29)' en el libro." type="5" refreshedVersion="0" background="1">
    <dbPr connection="Provider=Microsoft.Mashup.OleDb.1;Data Source=$Workbook$;Location=&quot;Table058 (Page 29)&quot;;Extended Properties=&quot;&quot;" command="SELECT * FROM [Table058 (Page 29)]"/>
  </connection>
  <connection id="31" xr16:uid="{AEB8C7F4-C45F-4137-AB28-6DCD5061D177}" keepAlive="1" name="Consulta - Table060 (Page 30)" description="Conexión a la consulta 'Table060 (Page 30)' en el libro." type="5" refreshedVersion="0" background="1">
    <dbPr connection="Provider=Microsoft.Mashup.OleDb.1;Data Source=$Workbook$;Location=&quot;Table060 (Page 30)&quot;;Extended Properties=&quot;&quot;" command="SELECT * FROM [Table060 (Page 30)]"/>
  </connection>
  <connection id="32" xr16:uid="{3E807D48-ED14-4B43-B5BE-AD333A96EF7D}" keepAlive="1" name="Consulta - Table062 (Page 31)" description="Conexión a la consulta 'Table062 (Page 31)' en el libro." type="5" refreshedVersion="0" background="1">
    <dbPr connection="Provider=Microsoft.Mashup.OleDb.1;Data Source=$Workbook$;Location=&quot;Table062 (Page 31)&quot;;Extended Properties=&quot;&quot;" command="SELECT * FROM [Table062 (Page 31)]"/>
  </connection>
  <connection id="33" xr16:uid="{5A71C7E6-070E-459D-9628-1EA5E582F3D6}" keepAlive="1" name="Consulta - Table064 (Page 32)" description="Conexión a la consulta 'Table064 (Page 32)' en el libro." type="5" refreshedVersion="0" background="1">
    <dbPr connection="Provider=Microsoft.Mashup.OleDb.1;Data Source=$Workbook$;Location=&quot;Table064 (Page 32)&quot;;Extended Properties=&quot;&quot;" command="SELECT * FROM [Table064 (Page 32)]"/>
  </connection>
  <connection id="34" xr16:uid="{8889E2FF-D8C0-4FBB-915B-82D9BC32354D}" keepAlive="1" name="Consulta - Table066 (Page 33)" description="Conexión a la consulta 'Table066 (Page 33)' en el libro." type="5" refreshedVersion="0" background="1">
    <dbPr connection="Provider=Microsoft.Mashup.OleDb.1;Data Source=$Workbook$;Location=&quot;Table066 (Page 33)&quot;;Extended Properties=&quot;&quot;" command="SELECT * FROM [Table066 (Page 33)]"/>
  </connection>
  <connection id="35" xr16:uid="{B8A871D0-9ACA-4CF4-918C-9719D62D545F}" keepAlive="1" name="Consulta - Table068 (Page 34)" description="Conexión a la consulta 'Table068 (Page 34)' en el libro." type="5" refreshedVersion="0" background="1">
    <dbPr connection="Provider=Microsoft.Mashup.OleDb.1;Data Source=$Workbook$;Location=&quot;Table068 (Page 34)&quot;;Extended Properties=&quot;&quot;" command="SELECT * FROM [Table068 (Page 34)]"/>
  </connection>
  <connection id="36" xr16:uid="{7C5D2F9A-AF99-4329-84D9-B6FF52EEA260}" keepAlive="1" name="Consulta - Table070 (Page 35)" description="Conexión a la consulta 'Table070 (Page 35)' en el libro." type="5" refreshedVersion="0" background="1">
    <dbPr connection="Provider=Microsoft.Mashup.OleDb.1;Data Source=$Workbook$;Location=&quot;Table070 (Page 35)&quot;;Extended Properties=&quot;&quot;" command="SELECT * FROM [Table070 (Page 35)]"/>
  </connection>
  <connection id="37" xr16:uid="{94A230BF-1B17-401D-9F39-34857C6C8673}" keepAlive="1" name="Consulta - Table072 (Page 36)" description="Conexión a la consulta 'Table072 (Page 36)' en el libro." type="5" refreshedVersion="0" background="1">
    <dbPr connection="Provider=Microsoft.Mashup.OleDb.1;Data Source=$Workbook$;Location=&quot;Table072 (Page 36)&quot;;Extended Properties=&quot;&quot;" command="SELECT * FROM [Table072 (Page 36)]"/>
  </connection>
  <connection id="38" xr16:uid="{BB4D8EA2-B3A5-4AFA-B6D5-33E00CB55977}" keepAlive="1" name="Consulta - Table074 (Page 37)" description="Conexión a la consulta 'Table074 (Page 37)' en el libro." type="5" refreshedVersion="0" background="1">
    <dbPr connection="Provider=Microsoft.Mashup.OleDb.1;Data Source=$Workbook$;Location=&quot;Table074 (Page 37)&quot;;Extended Properties=&quot;&quot;" command="SELECT * FROM [Table074 (Page 37)]"/>
  </connection>
  <connection id="39" xr16:uid="{2A8C5EC9-1203-4F69-8C28-D37E2BCB1111}" keepAlive="1" name="Consulta - Table076 (Page 38)" description="Conexión a la consulta 'Table076 (Page 38)' en el libro." type="5" refreshedVersion="0" background="1">
    <dbPr connection="Provider=Microsoft.Mashup.OleDb.1;Data Source=$Workbook$;Location=&quot;Table076 (Page 38)&quot;;Extended Properties=&quot;&quot;" command="SELECT * FROM [Table076 (Page 38)]"/>
  </connection>
  <connection id="40" xr16:uid="{4633A08B-AC50-406D-8F66-03F4AC43F870}" keepAlive="1" name="Consulta - Table078 (Page 39)" description="Conexión a la consulta 'Table078 (Page 39)' en el libro." type="5" refreshedVersion="0" background="1">
    <dbPr connection="Provider=Microsoft.Mashup.OleDb.1;Data Source=$Workbook$;Location=&quot;Table078 (Page 39)&quot;;Extended Properties=&quot;&quot;" command="SELECT * FROM [Table078 (Page 39)]"/>
  </connection>
  <connection id="41" xr16:uid="{21DEFC30-D4A8-4813-B31E-7B42B994A238}" keepAlive="1" name="Consulta - Table080 (Page 40)" description="Conexión a la consulta 'Table080 (Page 40)' en el libro." type="5" refreshedVersion="0" background="1">
    <dbPr connection="Provider=Microsoft.Mashup.OleDb.1;Data Source=$Workbook$;Location=&quot;Table080 (Page 40)&quot;;Extended Properties=&quot;&quot;" command="SELECT * FROM [Table080 (Page 40)]"/>
  </connection>
  <connection id="42" xr16:uid="{820E7D49-1B0D-4E0B-8105-390D6F5D4C85}" keepAlive="1" name="Consulta - Table082 (Page 41)" description="Conexión a la consulta 'Table082 (Page 41)' en el libro." type="5" refreshedVersion="0" background="1">
    <dbPr connection="Provider=Microsoft.Mashup.OleDb.1;Data Source=$Workbook$;Location=&quot;Table082 (Page 41)&quot;;Extended Properties=&quot;&quot;" command="SELECT * FROM [Table082 (Page 41)]"/>
  </connection>
  <connection id="43" xr16:uid="{CF35C20C-FD07-4A5E-B317-3A7E5620CB24}" keepAlive="1" name="Consulta - Table084 (Page 42)" description="Conexión a la consulta 'Table084 (Page 42)' en el libro." type="5" refreshedVersion="0" background="1">
    <dbPr connection="Provider=Microsoft.Mashup.OleDb.1;Data Source=$Workbook$;Location=&quot;Table084 (Page 42)&quot;;Extended Properties=&quot;&quot;" command="SELECT * FROM [Table084 (Page 42)]"/>
  </connection>
  <connection id="44" xr16:uid="{31B48C98-C89F-497D-8A99-6CA042F38361}" keepAlive="1" name="Consulta - Table086 (Page 43)" description="Conexión a la consulta 'Table086 (Page 43)' en el libro." type="5" refreshedVersion="0" background="1">
    <dbPr connection="Provider=Microsoft.Mashup.OleDb.1;Data Source=$Workbook$;Location=&quot;Table086 (Page 43)&quot;;Extended Properties=&quot;&quot;" command="SELECT * FROM [Table086 (Page 43)]"/>
  </connection>
  <connection id="45" xr16:uid="{8A048A22-145F-465A-9D6B-603A0A99C68F}" keepAlive="1" name="Consulta - Table088 (Page 44)" description="Conexión a la consulta 'Table088 (Page 44)' en el libro." type="5" refreshedVersion="0" background="1">
    <dbPr connection="Provider=Microsoft.Mashup.OleDb.1;Data Source=$Workbook$;Location=&quot;Table088 (Page 44)&quot;;Extended Properties=&quot;&quot;" command="SELECT * FROM [Table088 (Page 44)]"/>
  </connection>
  <connection id="46" xr16:uid="{74D748DF-0AE4-415C-A86D-640C1D379D21}" keepAlive="1" name="Consulta - Table090 (Page 45)" description="Conexión a la consulta 'Table090 (Page 45)' en el libro." type="5" refreshedVersion="0" background="1">
    <dbPr connection="Provider=Microsoft.Mashup.OleDb.1;Data Source=$Workbook$;Location=&quot;Table090 (Page 45)&quot;;Extended Properties=&quot;&quot;" command="SELECT * FROM [Table090 (Page 45)]"/>
  </connection>
  <connection id="47" xr16:uid="{B8FABA46-47E3-43F7-AAEE-9A08CC25CEC4}" keepAlive="1" name="Consulta - Table092 (Page 46)" description="Conexión a la consulta 'Table092 (Page 46)' en el libro." type="5" refreshedVersion="0" background="1">
    <dbPr connection="Provider=Microsoft.Mashup.OleDb.1;Data Source=$Workbook$;Location=&quot;Table092 (Page 46)&quot;;Extended Properties=&quot;&quot;" command="SELECT * FROM [Table092 (Page 46)]"/>
  </connection>
  <connection id="48" xr16:uid="{D193A198-A0FE-4752-9A7E-DBB57F1DD8D0}" keepAlive="1" name="Consulta - Table094 (Page 47)" description="Conexión a la consulta 'Table094 (Page 47)' en el libro." type="5" refreshedVersion="0" background="1">
    <dbPr connection="Provider=Microsoft.Mashup.OleDb.1;Data Source=$Workbook$;Location=&quot;Table094 (Page 47)&quot;;Extended Properties=&quot;&quot;" command="SELECT * FROM [Table094 (Page 47)]"/>
  </connection>
  <connection id="49" xr16:uid="{F92C6B58-06EC-471F-B548-C41383516B6C}" keepAlive="1" name="Consulta - Table096 (Page 48)" description="Conexión a la consulta 'Table096 (Page 48)' en el libro." type="5" refreshedVersion="0" background="1">
    <dbPr connection="Provider=Microsoft.Mashup.OleDb.1;Data Source=$Workbook$;Location=&quot;Table096 (Page 48)&quot;;Extended Properties=&quot;&quot;" command="SELECT * FROM [Table096 (Page 48)]"/>
  </connection>
  <connection id="50" xr16:uid="{64A4EDD6-260B-4FD9-9ECC-AB28392E804D}" keepAlive="1" name="Consulta - Table098 (Page 49)" description="Conexión a la consulta 'Table098 (Page 49)' en el libro." type="5" refreshedVersion="0" background="1">
    <dbPr connection="Provider=Microsoft.Mashup.OleDb.1;Data Source=$Workbook$;Location=&quot;Table098 (Page 49)&quot;;Extended Properties=&quot;&quot;" command="SELECT * FROM [Table098 (Page 49)]"/>
  </connection>
  <connection id="51" xr16:uid="{29DFBBB8-8AC9-4BC6-8AD2-6DC737682DFC}" keepAlive="1" name="Consulta - Table100 (Page 50)" description="Conexión a la consulta 'Table100 (Page 50)' en el libro." type="5" refreshedVersion="0" background="1">
    <dbPr connection="Provider=Microsoft.Mashup.OleDb.1;Data Source=$Workbook$;Location=&quot;Table100 (Page 50)&quot;;Extended Properties=&quot;&quot;" command="SELECT * FROM [Table100 (Page 50)]"/>
  </connection>
  <connection id="52" xr16:uid="{FC04F872-EB66-4D0F-B744-84E4D9ACAF2F}" keepAlive="1" name="Consulta - Table102 (Page 51)" description="Conexión a la consulta 'Table102 (Page 51)' en el libro." type="5" refreshedVersion="0" background="1">
    <dbPr connection="Provider=Microsoft.Mashup.OleDb.1;Data Source=$Workbook$;Location=&quot;Table102 (Page 51)&quot;;Extended Properties=&quot;&quot;" command="SELECT * FROM [Table102 (Page 51)]"/>
  </connection>
  <connection id="53" xr16:uid="{CEC074F2-AC10-4A6C-A93E-7B6462E25E76}" keepAlive="1" name="Consulta - Table104 (Page 52)" description="Conexión a la consulta 'Table104 (Page 52)' en el libro." type="5" refreshedVersion="0" background="1">
    <dbPr connection="Provider=Microsoft.Mashup.OleDb.1;Data Source=$Workbook$;Location=&quot;Table104 (Page 52)&quot;;Extended Properties=&quot;&quot;" command="SELECT * FROM [Table104 (Page 52)]"/>
  </connection>
  <connection id="54" xr16:uid="{B7FDEA8F-82D4-47E4-9D1B-BF27CE7E6948}" keepAlive="1" name="Consulta - Table106 (Page 53)" description="Conexión a la consulta 'Table106 (Page 53)' en el libro." type="5" refreshedVersion="0" background="1">
    <dbPr connection="Provider=Microsoft.Mashup.OleDb.1;Data Source=$Workbook$;Location=&quot;Table106 (Page 53)&quot;;Extended Properties=&quot;&quot;" command="SELECT * FROM [Table106 (Page 53)]"/>
  </connection>
  <connection id="55" xr16:uid="{BDA60219-0917-49E8-9219-D5FADA53F608}" keepAlive="1" name="Consulta - Table108 (Page 54)" description="Conexión a la consulta 'Table108 (Page 54)' en el libro." type="5" refreshedVersion="0" background="1">
    <dbPr connection="Provider=Microsoft.Mashup.OleDb.1;Data Source=$Workbook$;Location=&quot;Table108 (Page 54)&quot;;Extended Properties=&quot;&quot;" command="SELECT * FROM [Table108 (Page 54)]"/>
  </connection>
  <connection id="56" xr16:uid="{337CD88A-DB03-426B-8DE8-97DD45CB875C}" keepAlive="1" name="Consulta - Table110 (Page 55)" description="Conexión a la consulta 'Table110 (Page 55)' en el libro." type="5" refreshedVersion="0" background="1">
    <dbPr connection="Provider=Microsoft.Mashup.OleDb.1;Data Source=$Workbook$;Location=&quot;Table110 (Page 55)&quot;;Extended Properties=&quot;&quot;" command="SELECT * FROM [Table110 (Page 55)]"/>
  </connection>
  <connection id="57" xr16:uid="{C34D4C4E-40D4-40FA-A36F-516ED7F1432B}" keepAlive="1" name="Consulta - Table112 (Page 56)" description="Conexión a la consulta 'Table112 (Page 56)' en el libro." type="5" refreshedVersion="0" background="1">
    <dbPr connection="Provider=Microsoft.Mashup.OleDb.1;Data Source=$Workbook$;Location=&quot;Table112 (Page 56)&quot;;Extended Properties=&quot;&quot;" command="SELECT * FROM [Table112 (Page 56)]"/>
  </connection>
  <connection id="58" xr16:uid="{7770B8E7-FE7C-47D9-857A-5CB4A31C84E1}" keepAlive="1" name="Consulta - Table114 (Page 57)" description="Conexión a la consulta 'Table114 (Page 57)' en el libro." type="5" refreshedVersion="0" background="1">
    <dbPr connection="Provider=Microsoft.Mashup.OleDb.1;Data Source=$Workbook$;Location=&quot;Table114 (Page 57)&quot;;Extended Properties=&quot;&quot;" command="SELECT * FROM [Table114 (Page 57)]"/>
  </connection>
  <connection id="59" xr16:uid="{467E5BE5-A2CE-4E69-816F-A00A5E10B84D}" keepAlive="1" name="Consulta - Table116 (Page 58)" description="Conexión a la consulta 'Table116 (Page 58)' en el libro." type="5" refreshedVersion="0" background="1">
    <dbPr connection="Provider=Microsoft.Mashup.OleDb.1;Data Source=$Workbook$;Location=&quot;Table116 (Page 58)&quot;;Extended Properties=&quot;&quot;" command="SELECT * FROM [Table116 (Page 58)]"/>
  </connection>
  <connection id="60" xr16:uid="{C2E8CCF0-F3CD-4779-9C41-146C5D1ECCCD}" keepAlive="1" name="Consulta - Table118 (Page 59)" description="Conexión a la consulta 'Table118 (Page 59)' en el libro." type="5" refreshedVersion="0" background="1">
    <dbPr connection="Provider=Microsoft.Mashup.OleDb.1;Data Source=$Workbook$;Location=&quot;Table118 (Page 59)&quot;;Extended Properties=&quot;&quot;" command="SELECT * FROM [Table118 (Page 59)]"/>
  </connection>
  <connection id="61" xr16:uid="{47BAEB6B-5C65-4A95-B628-535F55F8A95E}" keepAlive="1" name="Consulta - Table120 (Page 60)" description="Conexión a la consulta 'Table120 (Page 60)' en el libro." type="5" refreshedVersion="0" background="1">
    <dbPr connection="Provider=Microsoft.Mashup.OleDb.1;Data Source=$Workbook$;Location=&quot;Table120 (Page 60)&quot;;Extended Properties=&quot;&quot;" command="SELECT * FROM [Table120 (Page 60)]"/>
  </connection>
  <connection id="62" xr16:uid="{14D40694-BB9A-4248-8C5C-220557FFC246}" keepAlive="1" name="Consulta - Table122 (Page 61)" description="Conexión a la consulta 'Table122 (Page 61)' en el libro." type="5" refreshedVersion="0" background="1">
    <dbPr connection="Provider=Microsoft.Mashup.OleDb.1;Data Source=$Workbook$;Location=&quot;Table122 (Page 61)&quot;;Extended Properties=&quot;&quot;" command="SELECT * FROM [Table122 (Page 61)]"/>
  </connection>
  <connection id="63" xr16:uid="{C0EDE420-EA20-432E-A568-FAAEF0D8E4CB}" keepAlive="1" name="Consulta - Table124 (Page 62)" description="Conexión a la consulta 'Table124 (Page 62)' en el libro." type="5" refreshedVersion="0" background="1">
    <dbPr connection="Provider=Microsoft.Mashup.OleDb.1;Data Source=$Workbook$;Location=&quot;Table124 (Page 62)&quot;;Extended Properties=&quot;&quot;" command="SELECT * FROM [Table124 (Page 62)]"/>
  </connection>
  <connection id="64" xr16:uid="{9ABB3B18-9E86-465E-9955-9D559AAB0C88}" keepAlive="1" name="Consulta - Table126 (Page 63)" description="Conexión a la consulta 'Table126 (Page 63)' en el libro." type="5" refreshedVersion="0" background="1">
    <dbPr connection="Provider=Microsoft.Mashup.OleDb.1;Data Source=$Workbook$;Location=&quot;Table126 (Page 63)&quot;;Extended Properties=&quot;&quot;" command="SELECT * FROM [Table126 (Page 63)]"/>
  </connection>
  <connection id="65" xr16:uid="{08F682E9-B151-4BDF-ABE0-E82A5441E55F}" keepAlive="1" name="Consulta - Table128 (Page 64)" description="Conexión a la consulta 'Table128 (Page 64)' en el libro." type="5" refreshedVersion="0" background="1">
    <dbPr connection="Provider=Microsoft.Mashup.OleDb.1;Data Source=$Workbook$;Location=&quot;Table128 (Page 64)&quot;;Extended Properties=&quot;&quot;" command="SELECT * FROM [Table128 (Page 64)]"/>
  </connection>
  <connection id="66" xr16:uid="{773DD9D5-62B4-4F87-ADB1-45BBC7B44165}" keepAlive="1" name="Consulta - Table130 (Page 65)" description="Conexión a la consulta 'Table130 (Page 65)' en el libro." type="5" refreshedVersion="0" background="1">
    <dbPr connection="Provider=Microsoft.Mashup.OleDb.1;Data Source=$Workbook$;Location=&quot;Table130 (Page 65)&quot;;Extended Properties=&quot;&quot;" command="SELECT * FROM [Table130 (Page 65)]"/>
  </connection>
  <connection id="67" xr16:uid="{D9912CAB-D9DF-4B92-8989-549D0D8CD497}" keepAlive="1" name="Consulta - Table132 (Page 66)" description="Conexión a la consulta 'Table132 (Page 66)' en el libro." type="5" refreshedVersion="0" background="1">
    <dbPr connection="Provider=Microsoft.Mashup.OleDb.1;Data Source=$Workbook$;Location=&quot;Table132 (Page 66)&quot;;Extended Properties=&quot;&quot;" command="SELECT * FROM [Table132 (Page 66)]"/>
  </connection>
  <connection id="68" xr16:uid="{DDB79BD6-94D9-4C04-AA62-8AD4D02E7E37}" keepAlive="1" name="Consulta - Table134 (Page 67)" description="Conexión a la consulta 'Table134 (Page 67)' en el libro." type="5" refreshedVersion="0" background="1">
    <dbPr connection="Provider=Microsoft.Mashup.OleDb.1;Data Source=$Workbook$;Location=&quot;Table134 (Page 67)&quot;;Extended Properties=&quot;&quot;" command="SELECT * FROM [Table134 (Page 67)]"/>
  </connection>
  <connection id="69" xr16:uid="{24DD0A6C-3733-4723-81D7-08407101E333}" keepAlive="1" name="Consulta - Table136 (Page 68)" description="Conexión a la consulta 'Table136 (Page 68)' en el libro." type="5" refreshedVersion="0" background="1">
    <dbPr connection="Provider=Microsoft.Mashup.OleDb.1;Data Source=$Workbook$;Location=&quot;Table136 (Page 68)&quot;;Extended Properties=&quot;&quot;" command="SELECT * FROM [Table136 (Page 68)]"/>
  </connection>
  <connection id="70" xr16:uid="{66FAC29D-F36D-4356-9DEA-851247E09486}" keepAlive="1" name="Consulta - Table138 (Page 69)" description="Conexión a la consulta 'Table138 (Page 69)' en el libro." type="5" refreshedVersion="0" background="1">
    <dbPr connection="Provider=Microsoft.Mashup.OleDb.1;Data Source=$Workbook$;Location=&quot;Table138 (Page 69)&quot;;Extended Properties=&quot;&quot;" command="SELECT * FROM [Table138 (Page 69)]"/>
  </connection>
  <connection id="71" xr16:uid="{D4ABFA25-5CF1-4185-8289-2CD00370A59B}" keepAlive="1" name="Consulta - Table140 (Page 70)" description="Conexión a la consulta 'Table140 (Page 70)' en el libro." type="5" refreshedVersion="0" background="1">
    <dbPr connection="Provider=Microsoft.Mashup.OleDb.1;Data Source=$Workbook$;Location=&quot;Table140 (Page 70)&quot;;Extended Properties=&quot;&quot;" command="SELECT * FROM [Table140 (Page 70)]"/>
  </connection>
  <connection id="72" xr16:uid="{59E7E721-6415-4323-9643-37D6DFB3E066}" keepAlive="1" name="Consulta - Table142 (Page 71)" description="Conexión a la consulta 'Table142 (Page 71)' en el libro." type="5" refreshedVersion="0" background="1">
    <dbPr connection="Provider=Microsoft.Mashup.OleDb.1;Data Source=$Workbook$;Location=&quot;Table142 (Page 71)&quot;;Extended Properties=&quot;&quot;" command="SELECT * FROM [Table142 (Page 71)]"/>
  </connection>
  <connection id="73" xr16:uid="{5C07A7A5-A037-4F6F-93E5-AAD0EC6AF373}" keepAlive="1" name="Consulta - Table144 (Page 72)" description="Conexión a la consulta 'Table144 (Page 72)' en el libro." type="5" refreshedVersion="0" background="1">
    <dbPr connection="Provider=Microsoft.Mashup.OleDb.1;Data Source=$Workbook$;Location=&quot;Table144 (Page 72)&quot;;Extended Properties=&quot;&quot;" command="SELECT * FROM [Table144 (Page 72)]"/>
  </connection>
  <connection id="74" xr16:uid="{F7C07F2F-AF62-4FD4-AD89-C812E0C8836F}" keepAlive="1" name="Consulta - Table146 (Page 73)" description="Conexión a la consulta 'Table146 (Page 73)' en el libro." type="5" refreshedVersion="0" background="1">
    <dbPr connection="Provider=Microsoft.Mashup.OleDb.1;Data Source=$Workbook$;Location=&quot;Table146 (Page 73)&quot;;Extended Properties=&quot;&quot;" command="SELECT * FROM [Table146 (Page 73)]"/>
  </connection>
  <connection id="75" xr16:uid="{E555CBDC-227C-481C-B888-311A7699363D}" keepAlive="1" name="Consulta - Table148 (Page 74)" description="Conexión a la consulta 'Table148 (Page 74)' en el libro." type="5" refreshedVersion="0" background="1">
    <dbPr connection="Provider=Microsoft.Mashup.OleDb.1;Data Source=$Workbook$;Location=&quot;Table148 (Page 74)&quot;;Extended Properties=&quot;&quot;" command="SELECT * FROM [Table148 (Page 74)]"/>
  </connection>
  <connection id="76" xr16:uid="{00BDA0FB-12D1-4574-9AF4-DEED6F67000C}" keepAlive="1" name="Consulta - Table150 (Page 75)" description="Conexión a la consulta 'Table150 (Page 75)' en el libro." type="5" refreshedVersion="0" background="1">
    <dbPr connection="Provider=Microsoft.Mashup.OleDb.1;Data Source=$Workbook$;Location=&quot;Table150 (Page 75)&quot;;Extended Properties=&quot;&quot;" command="SELECT * FROM [Table150 (Page 75)]"/>
  </connection>
  <connection id="77" xr16:uid="{2080B4D4-54B6-4419-8509-2CB828308B6E}" keepAlive="1" name="Consulta - Table152 (Page 76)" description="Conexión a la consulta 'Table152 (Page 76)' en el libro." type="5" refreshedVersion="0" background="1">
    <dbPr connection="Provider=Microsoft.Mashup.OleDb.1;Data Source=$Workbook$;Location=&quot;Table152 (Page 76)&quot;;Extended Properties=&quot;&quot;" command="SELECT * FROM [Table152 (Page 76)]"/>
  </connection>
</connections>
</file>

<file path=xl/sharedStrings.xml><?xml version="1.0" encoding="utf-8"?>
<sst xmlns="http://schemas.openxmlformats.org/spreadsheetml/2006/main" count="3232" uniqueCount="1061">
  <si>
    <t>Vencimiento</t>
  </si>
  <si>
    <t>Cobrado el día</t>
  </si>
  <si>
    <t>Importe</t>
  </si>
  <si>
    <t>Término 33 días</t>
  </si>
  <si>
    <t>Tipo de Banco</t>
  </si>
  <si>
    <t>Banco Ctes</t>
  </si>
  <si>
    <t>Cobrado</t>
  </si>
  <si>
    <t>No cobrado</t>
  </si>
  <si>
    <t>Fecha</t>
  </si>
  <si>
    <t xml:space="preserve">Días </t>
  </si>
  <si>
    <t>Monto a pagar</t>
  </si>
  <si>
    <t>FECHA PARTICULAR</t>
  </si>
  <si>
    <t xml:space="preserve"> -</t>
  </si>
  <si>
    <t>Estado</t>
  </si>
  <si>
    <t>Data Entry</t>
  </si>
  <si>
    <t>Formulas</t>
  </si>
  <si>
    <t>Vencimiento - duedate</t>
  </si>
  <si>
    <t>Fecha - date</t>
  </si>
  <si>
    <t>Today - HOY</t>
  </si>
  <si>
    <t>Day-Dif</t>
  </si>
  <si>
    <t>Vencimientos intradiarios - Payment duedate daily view</t>
  </si>
  <si>
    <t>Today + dias</t>
  </si>
  <si>
    <t>Clasificador</t>
  </si>
  <si>
    <t>Total general</t>
  </si>
  <si>
    <t>Suma de Importe</t>
  </si>
  <si>
    <t>#5803</t>
  </si>
  <si>
    <t>#5807</t>
  </si>
  <si>
    <t>#5828</t>
  </si>
  <si>
    <t>#5809</t>
  </si>
  <si>
    <t>#5760</t>
  </si>
  <si>
    <t>#5777</t>
  </si>
  <si>
    <t>#5831</t>
  </si>
  <si>
    <t>#5771</t>
  </si>
  <si>
    <t>#5782</t>
  </si>
  <si>
    <t>#5789</t>
  </si>
  <si>
    <t>#5794</t>
  </si>
  <si>
    <t>#5821</t>
  </si>
  <si>
    <t>#5822</t>
  </si>
  <si>
    <t>#5767</t>
  </si>
  <si>
    <t>#5775</t>
  </si>
  <si>
    <t>#5781</t>
  </si>
  <si>
    <t>#5790</t>
  </si>
  <si>
    <t>#5793</t>
  </si>
  <si>
    <t>#5796</t>
  </si>
  <si>
    <t>#5797</t>
  </si>
  <si>
    <t>#5800</t>
  </si>
  <si>
    <t>#5824</t>
  </si>
  <si>
    <t>#5798</t>
  </si>
  <si>
    <t>#5784</t>
  </si>
  <si>
    <t>#5839</t>
  </si>
  <si>
    <t>#5801</t>
  </si>
  <si>
    <t>#5761</t>
  </si>
  <si>
    <t>#5791</t>
  </si>
  <si>
    <t>#5810</t>
  </si>
  <si>
    <t>#5833</t>
  </si>
  <si>
    <t>#5805</t>
  </si>
  <si>
    <t>#5820</t>
  </si>
  <si>
    <t>#5772</t>
  </si>
  <si>
    <t>#5841</t>
  </si>
  <si>
    <t>#5813</t>
  </si>
  <si>
    <t>#5816</t>
  </si>
  <si>
    <t>#5785</t>
  </si>
  <si>
    <t>#5762</t>
  </si>
  <si>
    <t>#5763</t>
  </si>
  <si>
    <t>#5823</t>
  </si>
  <si>
    <t>#5826</t>
  </si>
  <si>
    <t>#5830</t>
  </si>
  <si>
    <t>#5838</t>
  </si>
  <si>
    <t>#5817</t>
  </si>
  <si>
    <t>#5844</t>
  </si>
  <si>
    <t>#5786</t>
  </si>
  <si>
    <t>#5814</t>
  </si>
  <si>
    <t>#5845</t>
  </si>
  <si>
    <t>#5836</t>
  </si>
  <si>
    <t>#5834</t>
  </si>
  <si>
    <t>#5848</t>
  </si>
  <si>
    <t>#7287</t>
  </si>
  <si>
    <t>#7281</t>
  </si>
  <si>
    <t>#5849</t>
  </si>
  <si>
    <t>#5827</t>
  </si>
  <si>
    <t>#5829</t>
  </si>
  <si>
    <t>#5842</t>
  </si>
  <si>
    <t>#7310</t>
  </si>
  <si>
    <t>#5802</t>
  </si>
  <si>
    <t>#5840</t>
  </si>
  <si>
    <t>#5847</t>
  </si>
  <si>
    <t>#7288</t>
  </si>
  <si>
    <t>#5815</t>
  </si>
  <si>
    <t>#7299</t>
  </si>
  <si>
    <t>#5843</t>
  </si>
  <si>
    <t>#5850</t>
  </si>
  <si>
    <t>#7284</t>
  </si>
  <si>
    <t>#7285</t>
  </si>
  <si>
    <t>#7304</t>
  </si>
  <si>
    <t>#7300</t>
  </si>
  <si>
    <t>#7289</t>
  </si>
  <si>
    <t>#7282</t>
  </si>
  <si>
    <t>#7335</t>
  </si>
  <si>
    <t>#5818</t>
  </si>
  <si>
    <t>#7301</t>
  </si>
  <si>
    <t>#7302</t>
  </si>
  <si>
    <t>#7291</t>
  </si>
  <si>
    <t>#7286</t>
  </si>
  <si>
    <t>#7305</t>
  </si>
  <si>
    <t>#7295</t>
  </si>
  <si>
    <t>#7311</t>
  </si>
  <si>
    <t>#7303</t>
  </si>
  <si>
    <t>#5757</t>
  </si>
  <si>
    <t>#7309</t>
  </si>
  <si>
    <t>#7313</t>
  </si>
  <si>
    <t>#7306</t>
  </si>
  <si>
    <t>#7283</t>
  </si>
  <si>
    <t>#7346</t>
  </si>
  <si>
    <t>#7307</t>
  </si>
  <si>
    <t>#7296</t>
  </si>
  <si>
    <t>#7308</t>
  </si>
  <si>
    <t>#7319</t>
  </si>
  <si>
    <t>#7320</t>
  </si>
  <si>
    <t>#7332</t>
  </si>
  <si>
    <t>#7321</t>
  </si>
  <si>
    <t>#7350</t>
  </si>
  <si>
    <t>#7314</t>
  </si>
  <si>
    <t>#5819</t>
  </si>
  <si>
    <t>#7297</t>
  </si>
  <si>
    <t>#7322</t>
  </si>
  <si>
    <t>#7323</t>
  </si>
  <si>
    <t>#7333</t>
  </si>
  <si>
    <t>#7315</t>
  </si>
  <si>
    <t>#7329</t>
  </si>
  <si>
    <t>#7334</t>
  </si>
  <si>
    <t>#7351</t>
  </si>
  <si>
    <t>#7318</t>
  </si>
  <si>
    <t>#7312</t>
  </si>
  <si>
    <t>#7316</t>
  </si>
  <si>
    <t>#7293</t>
  </si>
  <si>
    <t>#7298</t>
  </si>
  <si>
    <t>#7326</t>
  </si>
  <si>
    <t>#7337</t>
  </si>
  <si>
    <t>#7330</t>
  </si>
  <si>
    <t>#7359</t>
  </si>
  <si>
    <t>#7380</t>
  </si>
  <si>
    <t>#7347</t>
  </si>
  <si>
    <t>#7353</t>
  </si>
  <si>
    <t>#7328</t>
  </si>
  <si>
    <t>#7338</t>
  </si>
  <si>
    <t>#7317</t>
  </si>
  <si>
    <t>#7360</t>
  </si>
  <si>
    <t>#7354</t>
  </si>
  <si>
    <t>#7342</t>
  </si>
  <si>
    <t>#7357</t>
  </si>
  <si>
    <t>#2136</t>
  </si>
  <si>
    <t>#7343</t>
  </si>
  <si>
    <t>#7339</t>
  </si>
  <si>
    <t>#7327</t>
  </si>
  <si>
    <t>#7362</t>
  </si>
  <si>
    <t>#7363</t>
  </si>
  <si>
    <t>#7375</t>
  </si>
  <si>
    <t>#7376</t>
  </si>
  <si>
    <t>#7358</t>
  </si>
  <si>
    <t>#7361</t>
  </si>
  <si>
    <t>#5909</t>
  </si>
  <si>
    <t>#5879</t>
  </si>
  <si>
    <t>#7294</t>
  </si>
  <si>
    <t>#7377</t>
  </si>
  <si>
    <t>#7378</t>
  </si>
  <si>
    <t>#2222</t>
  </si>
  <si>
    <t>#2189</t>
  </si>
  <si>
    <t>#2150</t>
  </si>
  <si>
    <t>#2177</t>
  </si>
  <si>
    <t>#2193</t>
  </si>
  <si>
    <t>#2223</t>
  </si>
  <si>
    <t>#5943</t>
  </si>
  <si>
    <t>#7368</t>
  </si>
  <si>
    <t>#7369</t>
  </si>
  <si>
    <t>#2156</t>
  </si>
  <si>
    <t>#2186</t>
  </si>
  <si>
    <t>#5893</t>
  </si>
  <si>
    <t>#2192</t>
  </si>
  <si>
    <t>#5894</t>
  </si>
  <si>
    <t>#7366</t>
  </si>
  <si>
    <t>#2132</t>
  </si>
  <si>
    <t>#7367</t>
  </si>
  <si>
    <t>#2169</t>
  </si>
  <si>
    <t>#2197</t>
  </si>
  <si>
    <t>#2158</t>
  </si>
  <si>
    <t>#7349</t>
  </si>
  <si>
    <t>#5891</t>
  </si>
  <si>
    <t>#2135</t>
  </si>
  <si>
    <t>#7370</t>
  </si>
  <si>
    <t>#2208</t>
  </si>
  <si>
    <t>#2210</t>
  </si>
  <si>
    <t>#5906</t>
  </si>
  <si>
    <t>#2140</t>
  </si>
  <si>
    <t>#2141</t>
  </si>
  <si>
    <t>#2142</t>
  </si>
  <si>
    <t>#2143</t>
  </si>
  <si>
    <t>#2144</t>
  </si>
  <si>
    <t>#2228</t>
  </si>
  <si>
    <t>#2229</t>
  </si>
  <si>
    <t>#2230</t>
  </si>
  <si>
    <t>#5871</t>
  </si>
  <si>
    <t>#5872</t>
  </si>
  <si>
    <t>#5889</t>
  </si>
  <si>
    <t>#5890</t>
  </si>
  <si>
    <t>#5873</t>
  </si>
  <si>
    <t>#2172</t>
  </si>
  <si>
    <t>#2173</t>
  </si>
  <si>
    <t>#2174</t>
  </si>
  <si>
    <t>#2176</t>
  </si>
  <si>
    <t>#2175</t>
  </si>
  <si>
    <t>#7371</t>
  </si>
  <si>
    <t>#7340</t>
  </si>
  <si>
    <t>#2146</t>
  </si>
  <si>
    <t>#2147</t>
  </si>
  <si>
    <t>#2159</t>
  </si>
  <si>
    <t>#2160</t>
  </si>
  <si>
    <t>#2213</t>
  </si>
  <si>
    <t>#2214</t>
  </si>
  <si>
    <t>#2215</t>
  </si>
  <si>
    <t>#2216</t>
  </si>
  <si>
    <t>#2217</t>
  </si>
  <si>
    <t>#5897</t>
  </si>
  <si>
    <t>#5900</t>
  </si>
  <si>
    <t>#5902</t>
  </si>
  <si>
    <t>#5903</t>
  </si>
  <si>
    <t>#5904</t>
  </si>
  <si>
    <t>#5922</t>
  </si>
  <si>
    <t>#5923</t>
  </si>
  <si>
    <t>#7379</t>
  </si>
  <si>
    <t>#2134</t>
  </si>
  <si>
    <t>#2133</t>
  </si>
  <si>
    <t>#2157</t>
  </si>
  <si>
    <t>#2198</t>
  </si>
  <si>
    <t>#7364</t>
  </si>
  <si>
    <t>#2153</t>
  </si>
  <si>
    <t>#2154</t>
  </si>
  <si>
    <t>#2187</t>
  </si>
  <si>
    <t>#2191</t>
  </si>
  <si>
    <t>#2188</t>
  </si>
  <si>
    <t>#5895</t>
  </si>
  <si>
    <t>#5913</t>
  </si>
  <si>
    <t>#2152</t>
  </si>
  <si>
    <t>#2196</t>
  </si>
  <si>
    <t>#5892</t>
  </si>
  <si>
    <t>#5948</t>
  </si>
  <si>
    <t>#2162</t>
  </si>
  <si>
    <t>#5881</t>
  </si>
  <si>
    <t>#5912</t>
  </si>
  <si>
    <t>#2145</t>
  </si>
  <si>
    <t>#2180</t>
  </si>
  <si>
    <t>#5888</t>
  </si>
  <si>
    <t>#5926</t>
  </si>
  <si>
    <t>#2168</t>
  </si>
  <si>
    <t>#2179</t>
  </si>
  <si>
    <t>#2212</t>
  </si>
  <si>
    <t>#5905</t>
  </si>
  <si>
    <t>#5947</t>
  </si>
  <si>
    <t>#2170</t>
  </si>
  <si>
    <t>#5901</t>
  </si>
  <si>
    <t>#2149</t>
  </si>
  <si>
    <t>#2178</t>
  </si>
  <si>
    <t>#2206</t>
  </si>
  <si>
    <t>#2163</t>
  </si>
  <si>
    <t>#2164</t>
  </si>
  <si>
    <t>#2165</t>
  </si>
  <si>
    <t>#2166</t>
  </si>
  <si>
    <t>#5899</t>
  </si>
  <si>
    <t>#2218</t>
  </si>
  <si>
    <t>#2219</t>
  </si>
  <si>
    <t>#5878</t>
  </si>
  <si>
    <t>#2171</t>
  </si>
  <si>
    <t>#2131</t>
  </si>
  <si>
    <t>#7355</t>
  </si>
  <si>
    <t>#7356</t>
  </si>
  <si>
    <t>#2190</t>
  </si>
  <si>
    <t>#2148</t>
  </si>
  <si>
    <t>#5910</t>
  </si>
  <si>
    <t>#5877</t>
  </si>
  <si>
    <t>#5875</t>
  </si>
  <si>
    <t>#2183</t>
  </si>
  <si>
    <t>#2184</t>
  </si>
  <si>
    <t>#2181</t>
  </si>
  <si>
    <t>#2199</t>
  </si>
  <si>
    <t>#2200</t>
  </si>
  <si>
    <t>#2201</t>
  </si>
  <si>
    <t>#2202</t>
  </si>
  <si>
    <t>#2203</t>
  </si>
  <si>
    <t>#2204</t>
  </si>
  <si>
    <t>#2182</t>
  </si>
  <si>
    <t>#2137</t>
  </si>
  <si>
    <t>#5882</t>
  </si>
  <si>
    <t>#5883</t>
  </si>
  <si>
    <t>#5884</t>
  </si>
  <si>
    <t>#5885</t>
  </si>
  <si>
    <t>#5886</t>
  </si>
  <si>
    <t>#5887</t>
  </si>
  <si>
    <t>#2224</t>
  </si>
  <si>
    <t>#2220</t>
  </si>
  <si>
    <t>#2225</t>
  </si>
  <si>
    <t>#2221</t>
  </si>
  <si>
    <t>#5915</t>
  </si>
  <si>
    <t>#7345</t>
  </si>
  <si>
    <t>#2151</t>
  </si>
  <si>
    <t>#5937</t>
  </si>
  <si>
    <t>#5916</t>
  </si>
  <si>
    <t>#5924</t>
  </si>
  <si>
    <t>#5939</t>
  </si>
  <si>
    <t>#5944</t>
  </si>
  <si>
    <t>#5876</t>
  </si>
  <si>
    <t>#5945</t>
  </si>
  <si>
    <t>#5914</t>
  </si>
  <si>
    <t>#5946</t>
  </si>
  <si>
    <t>#5970</t>
  </si>
  <si>
    <t>#5940</t>
  </si>
  <si>
    <t>#5941</t>
  </si>
  <si>
    <t>#5954</t>
  </si>
  <si>
    <t>#5927</t>
  </si>
  <si>
    <t>#5942</t>
  </si>
  <si>
    <t>#5917</t>
  </si>
  <si>
    <t>#5929</t>
  </si>
  <si>
    <t>#5967</t>
  </si>
  <si>
    <t>#5918</t>
  </si>
  <si>
    <t>#5935</t>
  </si>
  <si>
    <t>#5925</t>
  </si>
  <si>
    <t>#5931</t>
  </si>
  <si>
    <t>#5950</t>
  </si>
  <si>
    <t>#5919</t>
  </si>
  <si>
    <t>#5951</t>
  </si>
  <si>
    <t>#5955</t>
  </si>
  <si>
    <t>#5956</t>
  </si>
  <si>
    <t>#5920</t>
  </si>
  <si>
    <t>#5928</t>
  </si>
  <si>
    <t>#5965</t>
  </si>
  <si>
    <t>#5921</t>
  </si>
  <si>
    <t>#5932</t>
  </si>
  <si>
    <t>#5936</t>
  </si>
  <si>
    <t>#5958</t>
  </si>
  <si>
    <t>#5966</t>
  </si>
  <si>
    <t>#5968</t>
  </si>
  <si>
    <t>#4933</t>
  </si>
  <si>
    <t>#5969</t>
  </si>
  <si>
    <t>#4931</t>
  </si>
  <si>
    <t>#5957</t>
  </si>
  <si>
    <t>#5964</t>
  </si>
  <si>
    <t>#4934</t>
  </si>
  <si>
    <t>#4938</t>
  </si>
  <si>
    <t>#4932</t>
  </si>
  <si>
    <t>#4939</t>
  </si>
  <si>
    <t>#4941</t>
  </si>
  <si>
    <t>#5960</t>
  </si>
  <si>
    <t>#5961</t>
  </si>
  <si>
    <t>#4953</t>
  </si>
  <si>
    <t>#4936</t>
  </si>
  <si>
    <t>#4943</t>
  </si>
  <si>
    <t>#4935</t>
  </si>
  <si>
    <t>#4940</t>
  </si>
  <si>
    <t>#4951</t>
  </si>
  <si>
    <t>#4950</t>
  </si>
  <si>
    <t>#4952</t>
  </si>
  <si>
    <t>#4954</t>
  </si>
  <si>
    <t>#4967</t>
  </si>
  <si>
    <t>#4945</t>
  </si>
  <si>
    <t>#4960</t>
  </si>
  <si>
    <t>#4966</t>
  </si>
  <si>
    <t>#4946</t>
  </si>
  <si>
    <t>#4961</t>
  </si>
  <si>
    <t>#4979</t>
  </si>
  <si>
    <t>#4978</t>
  </si>
  <si>
    <t>#4947</t>
  </si>
  <si>
    <t>#4983</t>
  </si>
  <si>
    <t>#4955</t>
  </si>
  <si>
    <t>#4957</t>
  </si>
  <si>
    <t>#4974</t>
  </si>
  <si>
    <t>#4984</t>
  </si>
  <si>
    <t>#4956</t>
  </si>
  <si>
    <t>#4948</t>
  </si>
  <si>
    <t>#4971</t>
  </si>
  <si>
    <t>#4969</t>
  </si>
  <si>
    <t>#4986</t>
  </si>
  <si>
    <t>#4972</t>
  </si>
  <si>
    <t>#4976</t>
  </si>
  <si>
    <t>#4987</t>
  </si>
  <si>
    <t>#4990</t>
  </si>
  <si>
    <t>#4988</t>
  </si>
  <si>
    <t>#4989</t>
  </si>
  <si>
    <t>#5962</t>
  </si>
  <si>
    <t>#5963</t>
  </si>
  <si>
    <t>#4942</t>
  </si>
  <si>
    <t>#4963</t>
  </si>
  <si>
    <t>#4977</t>
  </si>
  <si>
    <t>#4980</t>
  </si>
  <si>
    <t>#4959</t>
  </si>
  <si>
    <t>#4991</t>
  </si>
  <si>
    <t>#4975</t>
  </si>
  <si>
    <t>#4993</t>
  </si>
  <si>
    <t>#4973</t>
  </si>
  <si>
    <t>#4992</t>
  </si>
  <si>
    <t>#5000</t>
  </si>
  <si>
    <t>#4970</t>
  </si>
  <si>
    <t>#4964</t>
  </si>
  <si>
    <t>#4994</t>
  </si>
  <si>
    <t>#4968</t>
  </si>
  <si>
    <t>#4981</t>
  </si>
  <si>
    <t>#5007</t>
  </si>
  <si>
    <t>#4995</t>
  </si>
  <si>
    <t>#4982</t>
  </si>
  <si>
    <t>#4985</t>
  </si>
  <si>
    <t>#5005</t>
  </si>
  <si>
    <t>#4958</t>
  </si>
  <si>
    <t>#5001</t>
  </si>
  <si>
    <t>#4998</t>
  </si>
  <si>
    <t>#4999</t>
  </si>
  <si>
    <t>#5002</t>
  </si>
  <si>
    <t>#5003</t>
  </si>
  <si>
    <t>#5006</t>
  </si>
  <si>
    <t>#4996</t>
  </si>
  <si>
    <t>#5008</t>
  </si>
  <si>
    <t>#5009</t>
  </si>
  <si>
    <t>#5010</t>
  </si>
  <si>
    <t>#5011</t>
  </si>
  <si>
    <t>#5004</t>
  </si>
  <si>
    <t>#5012</t>
  </si>
  <si>
    <t>#5017</t>
  </si>
  <si>
    <t>#5018</t>
  </si>
  <si>
    <t>#5013</t>
  </si>
  <si>
    <t>#5014</t>
  </si>
  <si>
    <t>#5015</t>
  </si>
  <si>
    <t>#5019</t>
  </si>
  <si>
    <t>#5016</t>
  </si>
  <si>
    <t>#5021</t>
  </si>
  <si>
    <t>#5023</t>
  </si>
  <si>
    <t>#5025</t>
  </si>
  <si>
    <t>#5020</t>
  </si>
  <si>
    <t>#5024</t>
  </si>
  <si>
    <t>#5027</t>
  </si>
  <si>
    <t>#2332</t>
  </si>
  <si>
    <t>#5030</t>
  </si>
  <si>
    <t>#4997</t>
  </si>
  <si>
    <t>#2331</t>
  </si>
  <si>
    <t>#2335</t>
  </si>
  <si>
    <t>#2334</t>
  </si>
  <si>
    <t>#2339</t>
  </si>
  <si>
    <t>#2340</t>
  </si>
  <si>
    <t>#5028</t>
  </si>
  <si>
    <t>#2333</t>
  </si>
  <si>
    <t>#2338</t>
  </si>
  <si>
    <t>#2354</t>
  </si>
  <si>
    <t>#2336</t>
  </si>
  <si>
    <t>#2337</t>
  </si>
  <si>
    <t>#2341</t>
  </si>
  <si>
    <t>#2348</t>
  </si>
  <si>
    <t>#2345</t>
  </si>
  <si>
    <t>#2346</t>
  </si>
  <si>
    <t>#2353</t>
  </si>
  <si>
    <t>#5029</t>
  </si>
  <si>
    <t>#2349</t>
  </si>
  <si>
    <t>#2372</t>
  </si>
  <si>
    <t>#2373</t>
  </si>
  <si>
    <t>#2350</t>
  </si>
  <si>
    <t>#2342</t>
  </si>
  <si>
    <t>#2382</t>
  </si>
  <si>
    <t>#2347</t>
  </si>
  <si>
    <t>#2366</t>
  </si>
  <si>
    <t>#2369</t>
  </si>
  <si>
    <t>#2383</t>
  </si>
  <si>
    <t>#2394</t>
  </si>
  <si>
    <t>#2357</t>
  </si>
  <si>
    <t>#2370</t>
  </si>
  <si>
    <t>#2344</t>
  </si>
  <si>
    <t>#2351</t>
  </si>
  <si>
    <t>#2355</t>
  </si>
  <si>
    <t>#2361</t>
  </si>
  <si>
    <t>#2398</t>
  </si>
  <si>
    <t>#2343</t>
  </si>
  <si>
    <t>#2360</t>
  </si>
  <si>
    <t>#2367</t>
  </si>
  <si>
    <t>#2378</t>
  </si>
  <si>
    <t>#2384</t>
  </si>
  <si>
    <t>#2387</t>
  </si>
  <si>
    <t>#2356</t>
  </si>
  <si>
    <t>#2364</t>
  </si>
  <si>
    <t>#2399</t>
  </si>
  <si>
    <t>#2359</t>
  </si>
  <si>
    <t>#2365</t>
  </si>
  <si>
    <t>#2368</t>
  </si>
  <si>
    <t>#2379</t>
  </si>
  <si>
    <t>#2386</t>
  </si>
  <si>
    <t>#2395</t>
  </si>
  <si>
    <t>#2397</t>
  </si>
  <si>
    <t>#2371</t>
  </si>
  <si>
    <t>#2358</t>
  </si>
  <si>
    <t>#2374</t>
  </si>
  <si>
    <t>#2389</t>
  </si>
  <si>
    <t>#2362</t>
  </si>
  <si>
    <t>#2385</t>
  </si>
  <si>
    <t>#2363</t>
  </si>
  <si>
    <t>#2380</t>
  </si>
  <si>
    <t>#2352</t>
  </si>
  <si>
    <t>#2391</t>
  </si>
  <si>
    <t>#2392</t>
  </si>
  <si>
    <t>#2390</t>
  </si>
  <si>
    <t>#2393</t>
  </si>
  <si>
    <t>#2401</t>
  </si>
  <si>
    <t>#2414</t>
  </si>
  <si>
    <t>#2415</t>
  </si>
  <si>
    <t>#2381</t>
  </si>
  <si>
    <t>#2416</t>
  </si>
  <si>
    <t>#2417</t>
  </si>
  <si>
    <t>#2424</t>
  </si>
  <si>
    <t>#2428</t>
  </si>
  <si>
    <t>#2419</t>
  </si>
  <si>
    <t>#2422</t>
  </si>
  <si>
    <t>#2403</t>
  </si>
  <si>
    <t>#2420</t>
  </si>
  <si>
    <t>#2421</t>
  </si>
  <si>
    <t>#2409</t>
  </si>
  <si>
    <t>#2427</t>
  </si>
  <si>
    <t>#2408</t>
  </si>
  <si>
    <t>#2410</t>
  </si>
  <si>
    <t>#2411</t>
  </si>
  <si>
    <t>#2404</t>
  </si>
  <si>
    <t>#2418</t>
  </si>
  <si>
    <t>#2406</t>
  </si>
  <si>
    <t>#2412</t>
  </si>
  <si>
    <t>#2425</t>
  </si>
  <si>
    <t>#2413</t>
  </si>
  <si>
    <t>#294</t>
  </si>
  <si>
    <t>#295</t>
  </si>
  <si>
    <t>#2423</t>
  </si>
  <si>
    <t>#296</t>
  </si>
  <si>
    <t>#2426</t>
  </si>
  <si>
    <t>#2430</t>
  </si>
  <si>
    <t>#298</t>
  </si>
  <si>
    <t>#299</t>
  </si>
  <si>
    <t>#297</t>
  </si>
  <si>
    <t>#315</t>
  </si>
  <si>
    <t>#318</t>
  </si>
  <si>
    <t>#300</t>
  </si>
  <si>
    <t>#301</t>
  </si>
  <si>
    <t>#306</t>
  </si>
  <si>
    <t>#312</t>
  </si>
  <si>
    <t>#292</t>
  </si>
  <si>
    <t>#303</t>
  </si>
  <si>
    <t>#309</t>
  </si>
  <si>
    <t>#291</t>
  </si>
  <si>
    <t>#313</t>
  </si>
  <si>
    <t>#307</t>
  </si>
  <si>
    <t>#311</t>
  </si>
  <si>
    <t>#305</t>
  </si>
  <si>
    <t>#308</t>
  </si>
  <si>
    <t>#314</t>
  </si>
  <si>
    <t>#310</t>
  </si>
  <si>
    <t>#304</t>
  </si>
  <si>
    <t>#316</t>
  </si>
  <si>
    <t>#319</t>
  </si>
  <si>
    <t>Concepto</t>
  </si>
  <si>
    <t>ID cheque</t>
  </si>
  <si>
    <t>Monto</t>
  </si>
  <si>
    <t>Pago Cheque por Camara</t>
  </si>
  <si>
    <t>216,000.00</t>
  </si>
  <si>
    <t>223,966.86</t>
  </si>
  <si>
    <t>32,690.02</t>
  </si>
  <si>
    <t>36,832.28</t>
  </si>
  <si>
    <t>453,960.33</t>
  </si>
  <si>
    <t>12,201.69</t>
  </si>
  <si>
    <t>5,889.65</t>
  </si>
  <si>
    <t>Pago de Cheque</t>
  </si>
  <si>
    <t>499,000.00</t>
  </si>
  <si>
    <t>70,000.00</t>
  </si>
  <si>
    <t>498,000.00</t>
  </si>
  <si>
    <t>17,600.00</t>
  </si>
  <si>
    <t>9,507.15</t>
  </si>
  <si>
    <t>325,000.00</t>
  </si>
  <si>
    <t>497,000.00</t>
  </si>
  <si>
    <t>69,000.00</t>
  </si>
  <si>
    <t>101,000.00</t>
  </si>
  <si>
    <t>12,355.17</t>
  </si>
  <si>
    <t>480,000.00</t>
  </si>
  <si>
    <t>33,353.60</t>
  </si>
  <si>
    <t>25,485.24</t>
  </si>
  <si>
    <t>41,250.00</t>
  </si>
  <si>
    <t>33,687.26</t>
  </si>
  <si>
    <t>25,507.00</t>
  </si>
  <si>
    <t>175,000.00</t>
  </si>
  <si>
    <t>18,189.45</t>
  </si>
  <si>
    <t>34,034.00</t>
  </si>
  <si>
    <t>284,211.08</t>
  </si>
  <si>
    <t>33,000.00</t>
  </si>
  <si>
    <t>30,000.00</t>
  </si>
  <si>
    <t>42,108.00</t>
  </si>
  <si>
    <t>30,662.70</t>
  </si>
  <si>
    <t>495,000.00</t>
  </si>
  <si>
    <t>35,000.00</t>
  </si>
  <si>
    <t>189,856.00</t>
  </si>
  <si>
    <t>60,456.71</t>
  </si>
  <si>
    <t>324,000.00</t>
  </si>
  <si>
    <t>103,000.00</t>
  </si>
  <si>
    <t>51,000.00</t>
  </si>
  <si>
    <t>11,000.00</t>
  </si>
  <si>
    <t>8,371.84</t>
  </si>
  <si>
    <t>34,380.00</t>
  </si>
  <si>
    <t>6,100,000.00</t>
  </si>
  <si>
    <t>51,135.99</t>
  </si>
  <si>
    <t>214,000.00</t>
  </si>
  <si>
    <t>95,247.15</t>
  </si>
  <si>
    <t>148,000.00</t>
  </si>
  <si>
    <t>49,000.00</t>
  </si>
  <si>
    <t>104,000.00</t>
  </si>
  <si>
    <t>101,750.00</t>
  </si>
  <si>
    <t>5,524.00</t>
  </si>
  <si>
    <t>16,000.00</t>
  </si>
  <si>
    <t>329,816.73</t>
  </si>
  <si>
    <t>58,968.00</t>
  </si>
  <si>
    <t>127,000.00</t>
  </si>
  <si>
    <t>127,601.00</t>
  </si>
  <si>
    <t>116,613.00</t>
  </si>
  <si>
    <t>6,048.51</t>
  </si>
  <si>
    <t>338,881.29</t>
  </si>
  <si>
    <t>175,797.00</t>
  </si>
  <si>
    <t>125,000.00</t>
  </si>
  <si>
    <t>9,205.75</t>
  </si>
  <si>
    <t>190,000.00</t>
  </si>
  <si>
    <t>6,200,000.00</t>
  </si>
  <si>
    <t>81,427.50</t>
  </si>
  <si>
    <t>17,000.00</t>
  </si>
  <si>
    <t>109,281.97</t>
  </si>
  <si>
    <t>48,000.00</t>
  </si>
  <si>
    <t>25,876.07</t>
  </si>
  <si>
    <t>161,000.00</t>
  </si>
  <si>
    <t>26,500.00</t>
  </si>
  <si>
    <t>140,000.00</t>
  </si>
  <si>
    <t>58,706.90</t>
  </si>
  <si>
    <t>178,000.00</t>
  </si>
  <si>
    <t>58,920.00</t>
  </si>
  <si>
    <t>69,200.00</t>
  </si>
  <si>
    <t>30,714.31</t>
  </si>
  <si>
    <t>144,000.00</t>
  </si>
  <si>
    <t>6,216,314.37</t>
  </si>
  <si>
    <t>33,500.00</t>
  </si>
  <si>
    <t>7,425.00</t>
  </si>
  <si>
    <t>6,278.28</t>
  </si>
  <si>
    <t>187,932.73</t>
  </si>
  <si>
    <t>204,000.00</t>
  </si>
  <si>
    <t>13,733.70</t>
  </si>
  <si>
    <t>348,088.00</t>
  </si>
  <si>
    <t>48,804.00</t>
  </si>
  <si>
    <t>146,000.00</t>
  </si>
  <si>
    <t>206,000.00</t>
  </si>
  <si>
    <t>37,500.00</t>
  </si>
  <si>
    <t>205,000.00</t>
  </si>
  <si>
    <t>300,000.00</t>
  </si>
  <si>
    <t>221,000.00</t>
  </si>
  <si>
    <t>201,000.00</t>
  </si>
  <si>
    <t>247,876.32</t>
  </si>
  <si>
    <t>24,000.00</t>
  </si>
  <si>
    <t>172,000.00</t>
  </si>
  <si>
    <t>173,000.00</t>
  </si>
  <si>
    <t>76,858.56</t>
  </si>
  <si>
    <t>254,000.00</t>
  </si>
  <si>
    <t>65,000.00</t>
  </si>
  <si>
    <t>32,865.00</t>
  </si>
  <si>
    <t>193,317.45</t>
  </si>
  <si>
    <t>41,291.25</t>
  </si>
  <si>
    <t>21,251.00</t>
  </si>
  <si>
    <t>6,318.30</t>
  </si>
  <si>
    <t>38,600.00</t>
  </si>
  <si>
    <t>226,000.01</t>
  </si>
  <si>
    <t>253,000.00</t>
  </si>
  <si>
    <t>255,000.00</t>
  </si>
  <si>
    <t>7,500.00</t>
  </si>
  <si>
    <t>220,000.00</t>
  </si>
  <si>
    <t>210,000.00</t>
  </si>
  <si>
    <t>151,000.00</t>
  </si>
  <si>
    <t>258,000.00</t>
  </si>
  <si>
    <t>13,750.00</t>
  </si>
  <si>
    <t>28,670.00</t>
  </si>
  <si>
    <t>197,854.08</t>
  </si>
  <si>
    <t>142,319.22</t>
  </si>
  <si>
    <t>27,553.17</t>
  </si>
  <si>
    <t>150,500.00</t>
  </si>
  <si>
    <t>402,911.24</t>
  </si>
  <si>
    <t>70,800.00</t>
  </si>
  <si>
    <t>99,600.00</t>
  </si>
  <si>
    <t>217,000.01</t>
  </si>
  <si>
    <t>44,100.00</t>
  </si>
  <si>
    <t>130,286.00</t>
  </si>
  <si>
    <t>38,556.67</t>
  </si>
  <si>
    <t>99,500.00</t>
  </si>
  <si>
    <t>20,000.00</t>
  </si>
  <si>
    <t>215,000.00</t>
  </si>
  <si>
    <t>24,500.00</t>
  </si>
  <si>
    <t>75,900.00</t>
  </si>
  <si>
    <t>97,000.00</t>
  </si>
  <si>
    <t>226,000.00</t>
  </si>
  <si>
    <t>149,000.00</t>
  </si>
  <si>
    <t>99,390.00</t>
  </si>
  <si>
    <t>212,000.00</t>
  </si>
  <si>
    <t>74,021.00</t>
  </si>
  <si>
    <t>120,000.00</t>
  </si>
  <si>
    <t>219,000.00</t>
  </si>
  <si>
    <t>203,389.00</t>
  </si>
  <si>
    <t>22,857.00</t>
  </si>
  <si>
    <t>7,000.00</t>
  </si>
  <si>
    <t>950,000.00</t>
  </si>
  <si>
    <t>148,500.00</t>
  </si>
  <si>
    <t>19,711.00</t>
  </si>
  <si>
    <t>131,000.00</t>
  </si>
  <si>
    <t>15,683.00</t>
  </si>
  <si>
    <t>155,000.00</t>
  </si>
  <si>
    <t>118,632.00</t>
  </si>
  <si>
    <t>2,739.00</t>
  </si>
  <si>
    <t>30,640.00</t>
  </si>
  <si>
    <t>154,500.00</t>
  </si>
  <si>
    <t>208,000.00</t>
  </si>
  <si>
    <t>142,290.00</t>
  </si>
  <si>
    <t>17,360.00</t>
  </si>
  <si>
    <t>71,788.00</t>
  </si>
  <si>
    <t>348,122.00</t>
  </si>
  <si>
    <t>90,000.00</t>
  </si>
  <si>
    <t>57,720.00</t>
  </si>
  <si>
    <t>249,000.00</t>
  </si>
  <si>
    <t>155,190.00</t>
  </si>
  <si>
    <t>204,530.00</t>
  </si>
  <si>
    <t>23,730.49</t>
  </si>
  <si>
    <t>207,000.00</t>
  </si>
  <si>
    <t>6,900.00</t>
  </si>
  <si>
    <t>71,979.00</t>
  </si>
  <si>
    <t>278,844.00</t>
  </si>
  <si>
    <t>26,479.74</t>
  </si>
  <si>
    <t>97,871.00</t>
  </si>
  <si>
    <t>989,875.07</t>
  </si>
  <si>
    <t>102,184.50</t>
  </si>
  <si>
    <t>24,382.00</t>
  </si>
  <si>
    <t>174,456.97</t>
  </si>
  <si>
    <t>20,900.00</t>
  </si>
  <si>
    <t>125,679.49</t>
  </si>
  <si>
    <t>400,000.00</t>
  </si>
  <si>
    <t>405,414.40</t>
  </si>
  <si>
    <t>145,975.00</t>
  </si>
  <si>
    <t>132,000.00</t>
  </si>
  <si>
    <t>251,000.00</t>
  </si>
  <si>
    <t>1,008,729.83</t>
  </si>
  <si>
    <t>405,424.40</t>
  </si>
  <si>
    <t>152,979.49</t>
  </si>
  <si>
    <t>116,000.00</t>
  </si>
  <si>
    <t>177,400.00</t>
  </si>
  <si>
    <t>177,586.97</t>
  </si>
  <si>
    <t>296,562.21</t>
  </si>
  <si>
    <t>119,329.55</t>
  </si>
  <si>
    <t>9,107.00</t>
  </si>
  <si>
    <t>55,400.00</t>
  </si>
  <si>
    <t>Monto total por proveedor // Total amount by supplier</t>
  </si>
  <si>
    <t>Supplier / Proveedor</t>
  </si>
  <si>
    <t>Total $</t>
  </si>
  <si>
    <t>Total %</t>
  </si>
  <si>
    <t>EN TÉRMINO</t>
  </si>
  <si>
    <t>Range/Rango</t>
  </si>
  <si>
    <t>Anio/Year</t>
  </si>
  <si>
    <t>(Varios elementos)</t>
  </si>
  <si>
    <t>Monto total por rango // Total amount by range</t>
  </si>
  <si>
    <r>
      <t xml:space="preserve">Average delay in payment by range / Periodo medio de pago por rango in </t>
    </r>
    <r>
      <rPr>
        <sz val="11"/>
        <color theme="7" tint="-0.249977111117893"/>
        <rFont val="Calibri"/>
        <family val="2"/>
        <scheme val="minor"/>
      </rPr>
      <t>2023</t>
    </r>
  </si>
  <si>
    <t>ID corto</t>
  </si>
  <si>
    <t>342,587.51</t>
  </si>
  <si>
    <t>22,000.00</t>
  </si>
  <si>
    <t>11,231.22</t>
  </si>
  <si>
    <t>39,280.00</t>
  </si>
  <si>
    <t>31,054.46</t>
  </si>
  <si>
    <t>140,926.00</t>
  </si>
  <si>
    <t>254,864.52</t>
  </si>
  <si>
    <t>68,000.00</t>
  </si>
  <si>
    <t>69,500.00</t>
  </si>
  <si>
    <t>68,600.76</t>
  </si>
  <si>
    <t>92,838.00</t>
  </si>
  <si>
    <t>260,000.00</t>
  </si>
  <si>
    <t>262,848.85</t>
  </si>
  <si>
    <t>234,595.12</t>
  </si>
  <si>
    <t>122,512.50</t>
  </si>
  <si>
    <t>223,579.00</t>
  </si>
  <si>
    <t>230,000.00</t>
  </si>
  <si>
    <t>240,000.00</t>
  </si>
  <si>
    <t>250,000.00</t>
  </si>
  <si>
    <t>196,590.00</t>
  </si>
  <si>
    <t>121,722.23</t>
  </si>
  <si>
    <t>110,000.00</t>
  </si>
  <si>
    <t>93,470.00</t>
  </si>
  <si>
    <t>1,300.00</t>
  </si>
  <si>
    <t>126,076.00</t>
  </si>
  <si>
    <t>77,459.00</t>
  </si>
  <si>
    <t>8,628.00</t>
  </si>
  <si>
    <t>32,073.00</t>
  </si>
  <si>
    <t>189,000.00</t>
  </si>
  <si>
    <t>133,014.00</t>
  </si>
  <si>
    <t>246,600.00</t>
  </si>
  <si>
    <t>248,000.00</t>
  </si>
  <si>
    <t>245,000.00</t>
  </si>
  <si>
    <t>31,400.00</t>
  </si>
  <si>
    <t>116,360.00</t>
  </si>
  <si>
    <t>261,000.00</t>
  </si>
  <si>
    <t>259,000.00</t>
  </si>
  <si>
    <t>262,000.00</t>
  </si>
  <si>
    <t>41,500.00</t>
  </si>
  <si>
    <t>150,000.00</t>
  </si>
  <si>
    <t>159,474.08</t>
  </si>
  <si>
    <t>53,981.00</t>
  </si>
  <si>
    <t>141,983.00</t>
  </si>
  <si>
    <t>225,000.00</t>
  </si>
  <si>
    <t>224,000.00</t>
  </si>
  <si>
    <t>219,520.00</t>
  </si>
  <si>
    <t>127,799.06</t>
  </si>
  <si>
    <t>5,000.00</t>
  </si>
  <si>
    <t>170,000.00</t>
  </si>
  <si>
    <t>63,300.00</t>
  </si>
  <si>
    <t>195,000.00</t>
  </si>
  <si>
    <t>355,570.00</t>
  </si>
  <si>
    <t>24,755.00</t>
  </si>
  <si>
    <t>272,000.00</t>
  </si>
  <si>
    <t>271,655.00</t>
  </si>
  <si>
    <t>94,950.00</t>
  </si>
  <si>
    <t>305,000.00</t>
  </si>
  <si>
    <t>154,099.00</t>
  </si>
  <si>
    <t>179,658.00</t>
  </si>
  <si>
    <t>93,376.00</t>
  </si>
  <si>
    <t>16,141.00</t>
  </si>
  <si>
    <t>6,350.00</t>
  </si>
  <si>
    <t>53,406.00</t>
  </si>
  <si>
    <t>603,000.00</t>
  </si>
  <si>
    <t>598,000.00</t>
  </si>
  <si>
    <t>602,000.00</t>
  </si>
  <si>
    <t>604,000.00</t>
  </si>
  <si>
    <t>350,000.00</t>
  </si>
  <si>
    <t>357,893.56</t>
  </si>
  <si>
    <t>131,115.00</t>
  </si>
  <si>
    <t>395,554.54</t>
  </si>
  <si>
    <t>55,700.00</t>
  </si>
  <si>
    <t>380,000.00</t>
  </si>
  <si>
    <t>280,000.00</t>
  </si>
  <si>
    <t>654,400.73</t>
  </si>
  <si>
    <t>450,000.00</t>
  </si>
  <si>
    <t>445,000.00</t>
  </si>
  <si>
    <t>438,308.03</t>
  </si>
  <si>
    <t>79,264.00</t>
  </si>
  <si>
    <t>32,581.00</t>
  </si>
  <si>
    <t>31,499.99</t>
  </si>
  <si>
    <t>207,301.40</t>
  </si>
  <si>
    <t>1,553.00</t>
  </si>
  <si>
    <t>172,648.42</t>
  </si>
  <si>
    <t>95,000.00</t>
  </si>
  <si>
    <t>108,780.21</t>
  </si>
  <si>
    <t>472,195.24</t>
  </si>
  <si>
    <t>162,486.53</t>
  </si>
  <si>
    <t>149,090.00</t>
  </si>
  <si>
    <t>469,460.69</t>
  </si>
  <si>
    <t>117,751.80</t>
  </si>
  <si>
    <t>38,780.00</t>
  </si>
  <si>
    <t>201,817.35</t>
  </si>
  <si>
    <t>1,180,000.00</t>
  </si>
  <si>
    <t>66,712.40</t>
  </si>
  <si>
    <t>750,000.00</t>
  </si>
  <si>
    <t>26,420.05</t>
  </si>
  <si>
    <t>209,908.83</t>
  </si>
  <si>
    <t>55,950.00</t>
  </si>
  <si>
    <t>364,606.77</t>
  </si>
  <si>
    <t>50,000.00</t>
  </si>
  <si>
    <t>165,000.00</t>
  </si>
  <si>
    <t>14,014.00</t>
  </si>
  <si>
    <t>122,854.00</t>
  </si>
  <si>
    <t>190,339.30</t>
  </si>
  <si>
    <t>184,516.28</t>
  </si>
  <si>
    <t>130,000.00</t>
  </si>
  <si>
    <t>258,829.00</t>
  </si>
  <si>
    <t>76,800.00</t>
  </si>
  <si>
    <t>378,543.06</t>
  </si>
  <si>
    <t>378,000.00</t>
  </si>
  <si>
    <t>53,328.00</t>
  </si>
  <si>
    <t>264,970.48</t>
  </si>
  <si>
    <t>31,000.00</t>
  </si>
  <si>
    <t>15,800.00</t>
  </si>
  <si>
    <t>306,000.00</t>
  </si>
  <si>
    <t>352,000.00</t>
  </si>
  <si>
    <t>361,574.00</t>
  </si>
  <si>
    <t>222,000.00</t>
  </si>
  <si>
    <t>223,000.00</t>
  </si>
  <si>
    <t>306,640.00</t>
  </si>
  <si>
    <t>69,264.00</t>
  </si>
  <si>
    <t>116,365.00</t>
  </si>
  <si>
    <t>271,972.50</t>
  </si>
  <si>
    <t>195,340.00</t>
  </si>
  <si>
    <t>33,539.00</t>
  </si>
  <si>
    <t>218,000.00</t>
  </si>
  <si>
    <t>370,924.00</t>
  </si>
  <si>
    <t>197,493.00</t>
  </si>
  <si>
    <t>360,000.00</t>
  </si>
  <si>
    <t>193,000.00</t>
  </si>
  <si>
    <t>247,000.00</t>
  </si>
  <si>
    <t>220,560.00</t>
  </si>
  <si>
    <t>186,170.60</t>
  </si>
  <si>
    <t>221,500.00</t>
  </si>
  <si>
    <t>608,000.00</t>
  </si>
  <si>
    <t>310,000.00</t>
  </si>
  <si>
    <t>290,000.00</t>
  </si>
  <si>
    <t>268,813.00</t>
  </si>
  <si>
    <t>57,499.20</t>
  </si>
  <si>
    <t>102,090.00</t>
  </si>
  <si>
    <t>330,398.00</t>
  </si>
  <si>
    <t>154,050.00</t>
  </si>
  <si>
    <t>100,592.49</t>
  </si>
  <si>
    <t>607,000.00</t>
  </si>
  <si>
    <t>120,813.00</t>
  </si>
  <si>
    <t>109,000.00</t>
  </si>
  <si>
    <t>604,545.54</t>
  </si>
  <si>
    <t>650,000.00</t>
  </si>
  <si>
    <t>9,682.00</t>
  </si>
  <si>
    <t>274,664.64</t>
  </si>
  <si>
    <t>1,150,000.00</t>
  </si>
  <si>
    <t>135,392.00</t>
  </si>
  <si>
    <t>99,800.00</t>
  </si>
  <si>
    <t>220,144.00</t>
  </si>
  <si>
    <t>33,622.60</t>
  </si>
  <si>
    <t>328,327.02</t>
  </si>
  <si>
    <t>1,160,000.00</t>
  </si>
  <si>
    <t>413,123.00</t>
  </si>
  <si>
    <t>1,170,000.00</t>
  </si>
  <si>
    <t>3,768.00</t>
  </si>
  <si>
    <t>143,262.92</t>
  </si>
  <si>
    <t>408,467.63</t>
  </si>
  <si>
    <t>1,290,000.00</t>
  </si>
  <si>
    <t>59,000.00</t>
  </si>
  <si>
    <t>41,687.00</t>
  </si>
  <si>
    <t>133,550.00</t>
  </si>
  <si>
    <t>370,000.00</t>
  </si>
  <si>
    <t>1,270,995.00</t>
  </si>
  <si>
    <t>1,950,000.00</t>
  </si>
  <si>
    <t>154,156.33</t>
  </si>
  <si>
    <t>547,932.27</t>
  </si>
  <si>
    <t>800,000.00</t>
  </si>
  <si>
    <t>951,427.02</t>
  </si>
  <si>
    <t>420,000.00</t>
  </si>
  <si>
    <t>755,923.00</t>
  </si>
  <si>
    <t>184,791.01</t>
  </si>
  <si>
    <t>1,052,000.00</t>
  </si>
  <si>
    <t>1,003,781.21</t>
  </si>
  <si>
    <t>1,048,000.00</t>
  </si>
  <si>
    <t>119,418.58</t>
  </si>
  <si>
    <t>115,000.00</t>
  </si>
  <si>
    <t>305,074.00</t>
  </si>
  <si>
    <t>427,820.00</t>
  </si>
  <si>
    <t>235,823.00</t>
  </si>
  <si>
    <t>247,500.00</t>
  </si>
  <si>
    <t>386,337.00</t>
  </si>
  <si>
    <t>117,000.00</t>
  </si>
  <si>
    <t>174,200.00</t>
  </si>
  <si>
    <t>93,746.00</t>
  </si>
  <si>
    <t>173,550.00</t>
  </si>
  <si>
    <t>1,966,557.03</t>
  </si>
  <si>
    <t>162,647.00</t>
  </si>
  <si>
    <t>174,474.05</t>
  </si>
  <si>
    <t>251,867.25</t>
  </si>
  <si>
    <t>80,104.29</t>
  </si>
  <si>
    <t>18,500.00</t>
  </si>
  <si>
    <t>1,755,273.00</t>
  </si>
  <si>
    <t>1,795,000.00</t>
  </si>
  <si>
    <r>
      <t xml:space="preserve">Average delay in payment by suppliers / Periodo medio de pago por proveedores in </t>
    </r>
    <r>
      <rPr>
        <sz val="11"/>
        <color theme="7" tint="-0.249977111117893"/>
        <rFont val="Calibri"/>
        <family val="2"/>
        <scheme val="minor"/>
      </rPr>
      <t>2023</t>
    </r>
  </si>
  <si>
    <t>#a41</t>
  </si>
  <si>
    <t>#a42</t>
  </si>
  <si>
    <t>#a43</t>
  </si>
  <si>
    <t>#a44</t>
  </si>
  <si>
    <t>#a45</t>
  </si>
  <si>
    <t>#a46</t>
  </si>
  <si>
    <t>#a47</t>
  </si>
  <si>
    <t>#a48</t>
  </si>
  <si>
    <t>#a49</t>
  </si>
  <si>
    <t>#a50</t>
  </si>
  <si>
    <t>#a51</t>
  </si>
  <si>
    <t>#a52</t>
  </si>
  <si>
    <t>#a53</t>
  </si>
  <si>
    <t>#a54</t>
  </si>
  <si>
    <t>#a55</t>
  </si>
  <si>
    <t>#a56</t>
  </si>
  <si>
    <t>#a57</t>
  </si>
  <si>
    <t>#a58</t>
  </si>
  <si>
    <t>#a59</t>
  </si>
  <si>
    <t>#a60</t>
  </si>
  <si>
    <t>#a61</t>
  </si>
  <si>
    <t>#a62</t>
  </si>
  <si>
    <t>#a63</t>
  </si>
  <si>
    <t>#a64</t>
  </si>
  <si>
    <t>#a65</t>
  </si>
  <si>
    <t>#a66</t>
  </si>
  <si>
    <t>#a67</t>
  </si>
  <si>
    <t>#a68</t>
  </si>
  <si>
    <t>#a69</t>
  </si>
  <si>
    <t>#a70</t>
  </si>
  <si>
    <t>#a71</t>
  </si>
  <si>
    <t>#a72</t>
  </si>
  <si>
    <t>#a73</t>
  </si>
  <si>
    <t>#a74</t>
  </si>
  <si>
    <t>#a75</t>
  </si>
  <si>
    <t>#a76</t>
  </si>
  <si>
    <t>#a77</t>
  </si>
  <si>
    <t>#a78</t>
  </si>
  <si>
    <t>#a79</t>
  </si>
  <si>
    <t>#a80</t>
  </si>
  <si>
    <t>#a81</t>
  </si>
  <si>
    <t>#a82</t>
  </si>
  <si>
    <t>#a83</t>
  </si>
  <si>
    <t>#a84</t>
  </si>
  <si>
    <t>#a85</t>
  </si>
  <si>
    <t>#a86</t>
  </si>
  <si>
    <t>#a87</t>
  </si>
  <si>
    <t>#a88</t>
  </si>
  <si>
    <t>#a89</t>
  </si>
  <si>
    <t>#a90</t>
  </si>
  <si>
    <t>#a91</t>
  </si>
  <si>
    <t>#a92</t>
  </si>
  <si>
    <t>#a93</t>
  </si>
  <si>
    <t>#a94</t>
  </si>
  <si>
    <t>#a95</t>
  </si>
  <si>
    <t>#a96</t>
  </si>
  <si>
    <t>#a97</t>
  </si>
  <si>
    <t>#a98</t>
  </si>
  <si>
    <t>#a99</t>
  </si>
  <si>
    <t>#a100</t>
  </si>
  <si>
    <t>#a101</t>
  </si>
  <si>
    <t>#a102</t>
  </si>
  <si>
    <t>#a103</t>
  </si>
  <si>
    <t>#a104</t>
  </si>
  <si>
    <t>#a105</t>
  </si>
  <si>
    <t>#a106</t>
  </si>
  <si>
    <t>#a107</t>
  </si>
  <si>
    <t>#a108</t>
  </si>
  <si>
    <t>#a109</t>
  </si>
  <si>
    <t>#a110</t>
  </si>
  <si>
    <t>#a111</t>
  </si>
  <si>
    <t>#a112</t>
  </si>
  <si>
    <t>#a113</t>
  </si>
  <si>
    <t>#a114</t>
  </si>
  <si>
    <t>#a115</t>
  </si>
  <si>
    <t>#a116</t>
  </si>
  <si>
    <t>#a117</t>
  </si>
  <si>
    <t>#a118</t>
  </si>
  <si>
    <t>#a119</t>
  </si>
  <si>
    <t>#a120</t>
  </si>
  <si>
    <t>#a121</t>
  </si>
  <si>
    <t>#a122</t>
  </si>
  <si>
    <t>#a123</t>
  </si>
  <si>
    <t>#a124</t>
  </si>
  <si>
    <t>#a125</t>
  </si>
  <si>
    <t>#a126</t>
  </si>
  <si>
    <t>#a127</t>
  </si>
  <si>
    <t>#a128</t>
  </si>
  <si>
    <t>#a129</t>
  </si>
  <si>
    <t>#a130</t>
  </si>
  <si>
    <t>#a131</t>
  </si>
  <si>
    <t>Proveedor ID / Supplier ID</t>
  </si>
  <si>
    <t>Mayor o igual a 500</t>
  </si>
  <si>
    <t>Menor a 288</t>
  </si>
  <si>
    <t>Mayor 288 y menor a 500</t>
  </si>
  <si>
    <t>Avg delay in payment (days)</t>
  </si>
  <si>
    <t>Short Check ID</t>
  </si>
  <si>
    <t>En esta sección se encuentran los cheques debitados en el 2023.</t>
  </si>
  <si>
    <t>This section shows every check debited from the company's bank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</si>
</sst>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dd/mm/yyyy"/>
    <numFmt numFmtId="165" formatCode="_-&quot;$&quot;\ * #,##0.00_-;\-&quot;$&quot;\ * #,##0.00_-;_-&quot;$&quot;\ * &quot;-&quot;??_-;_-@"/>
    <numFmt numFmtId="166" formatCode="[$ $]#,##0.00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3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FF0000"/>
      <name val="Calibri"/>
      <family val="2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F9900"/>
      </patternFill>
    </fill>
    <fill>
      <patternFill patternType="solid">
        <fgColor theme="5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9E2F3"/>
      </patternFill>
    </fill>
    <fill>
      <patternFill patternType="solid">
        <fgColor theme="5" tint="0.79998168889431442"/>
        <bgColor rgb="FFB7B7B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1"/>
  </cellStyleXfs>
  <cellXfs count="69">
    <xf numFmtId="0" fontId="0" fillId="0" borderId="0" xfId="0"/>
    <xf numFmtId="0" fontId="3" fillId="2" borderId="0" xfId="0" applyFont="1" applyFill="1"/>
    <xf numFmtId="14" fontId="4" fillId="2" borderId="0" xfId="0" applyNumberFormat="1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165" fontId="3" fillId="3" borderId="0" xfId="0" applyNumberFormat="1" applyFont="1" applyFill="1"/>
    <xf numFmtId="166" fontId="2" fillId="3" borderId="0" xfId="0" applyNumberFormat="1" applyFont="1" applyFill="1"/>
    <xf numFmtId="1" fontId="9" fillId="6" borderId="1" xfId="0" applyNumberFormat="1" applyFont="1" applyFill="1" applyBorder="1" applyAlignment="1">
      <alignment horizontal="center" vertical="top" shrinkToFit="1"/>
    </xf>
    <xf numFmtId="0" fontId="12" fillId="6" borderId="1" xfId="0" applyFont="1" applyFill="1" applyBorder="1" applyAlignment="1">
      <alignment horizontal="left" vertical="top" wrapText="1"/>
    </xf>
    <xf numFmtId="164" fontId="9" fillId="6" borderId="1" xfId="0" applyNumberFormat="1" applyFont="1" applyFill="1" applyBorder="1" applyAlignment="1">
      <alignment horizontal="right" vertical="top" shrinkToFit="1"/>
    </xf>
    <xf numFmtId="165" fontId="13" fillId="6" borderId="1" xfId="0" applyNumberFormat="1" applyFont="1" applyFill="1" applyBorder="1" applyAlignment="1">
      <alignment horizontal="center" vertical="top"/>
    </xf>
    <xf numFmtId="165" fontId="9" fillId="6" borderId="1" xfId="0" applyNumberFormat="1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left" vertical="top"/>
    </xf>
    <xf numFmtId="165" fontId="9" fillId="7" borderId="1" xfId="0" applyNumberFormat="1" applyFont="1" applyFill="1" applyBorder="1" applyAlignment="1">
      <alignment horizontal="center" vertical="top"/>
    </xf>
    <xf numFmtId="14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left"/>
    </xf>
    <xf numFmtId="0" fontId="5" fillId="4" borderId="2" xfId="0" applyFont="1" applyFill="1" applyBorder="1"/>
    <xf numFmtId="14" fontId="3" fillId="3" borderId="5" xfId="0" applyNumberFormat="1" applyFont="1" applyFill="1" applyBorder="1"/>
    <xf numFmtId="0" fontId="3" fillId="3" borderId="7" xfId="0" applyFont="1" applyFill="1" applyBorder="1" applyAlignment="1">
      <alignment horizontal="center"/>
    </xf>
    <xf numFmtId="14" fontId="3" fillId="4" borderId="7" xfId="0" applyNumberFormat="1" applyFont="1" applyFill="1" applyBorder="1"/>
    <xf numFmtId="165" fontId="4" fillId="3" borderId="7" xfId="0" applyNumberFormat="1" applyFont="1" applyFill="1" applyBorder="1"/>
    <xf numFmtId="14" fontId="3" fillId="3" borderId="8" xfId="0" applyNumberFormat="1" applyFont="1" applyFill="1" applyBorder="1"/>
    <xf numFmtId="0" fontId="3" fillId="3" borderId="9" xfId="0" applyFont="1" applyFill="1" applyBorder="1" applyAlignment="1">
      <alignment horizontal="center"/>
    </xf>
    <xf numFmtId="14" fontId="3" fillId="4" borderId="9" xfId="0" applyNumberFormat="1" applyFont="1" applyFill="1" applyBorder="1"/>
    <xf numFmtId="165" fontId="4" fillId="3" borderId="9" xfId="0" applyNumberFormat="1" applyFont="1" applyFill="1" applyBorder="1"/>
    <xf numFmtId="0" fontId="17" fillId="3" borderId="0" xfId="0" applyFont="1" applyFill="1"/>
    <xf numFmtId="0" fontId="8" fillId="3" borderId="6" xfId="0" applyFont="1" applyFill="1" applyBorder="1" applyAlignment="1">
      <alignment horizontal="center"/>
    </xf>
    <xf numFmtId="14" fontId="3" fillId="10" borderId="9" xfId="0" applyNumberFormat="1" applyFont="1" applyFill="1" applyBorder="1"/>
    <xf numFmtId="0" fontId="14" fillId="3" borderId="1" xfId="0" applyFont="1" applyFill="1" applyBorder="1"/>
    <xf numFmtId="164" fontId="15" fillId="15" borderId="1" xfId="0" applyNumberFormat="1" applyFont="1" applyFill="1" applyBorder="1" applyAlignment="1">
      <alignment horizontal="right" vertical="top" shrinkToFit="1"/>
    </xf>
    <xf numFmtId="1" fontId="15" fillId="15" borderId="1" xfId="0" applyNumberFormat="1" applyFont="1" applyFill="1" applyBorder="1" applyAlignment="1">
      <alignment horizontal="center" vertical="top" shrinkToFit="1"/>
    </xf>
    <xf numFmtId="0" fontId="10" fillId="15" borderId="1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1" fontId="15" fillId="12" borderId="1" xfId="0" applyNumberFormat="1" applyFont="1" applyFill="1" applyBorder="1" applyAlignment="1">
      <alignment horizontal="center" vertical="top" shrinkToFit="1"/>
    </xf>
    <xf numFmtId="0" fontId="10" fillId="12" borderId="1" xfId="0" applyFont="1" applyFill="1" applyBorder="1" applyAlignment="1">
      <alignment horizontal="left" vertical="top" wrapText="1"/>
    </xf>
    <xf numFmtId="0" fontId="10" fillId="13" borderId="1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3" fontId="0" fillId="0" borderId="0" xfId="0" applyNumberFormat="1"/>
    <xf numFmtId="0" fontId="8" fillId="3" borderId="10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11" xfId="0" applyFont="1" applyFill="1" applyBorder="1"/>
    <xf numFmtId="0" fontId="3" fillId="3" borderId="12" xfId="0" applyFont="1" applyFill="1" applyBorder="1"/>
    <xf numFmtId="0" fontId="18" fillId="0" borderId="0" xfId="0" applyFont="1"/>
    <xf numFmtId="0" fontId="1" fillId="0" borderId="1" xfId="2"/>
    <xf numFmtId="0" fontId="1" fillId="0" borderId="13" xfId="2" applyBorder="1"/>
    <xf numFmtId="0" fontId="1" fillId="16" borderId="13" xfId="2" applyFill="1" applyBorder="1"/>
    <xf numFmtId="1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  <xf numFmtId="14" fontId="9" fillId="6" borderId="1" xfId="0" applyNumberFormat="1" applyFont="1" applyFill="1" applyBorder="1" applyAlignment="1">
      <alignment horizontal="center" vertical="top" shrinkToFit="1"/>
    </xf>
    <xf numFmtId="14" fontId="1" fillId="0" borderId="14" xfId="2" applyNumberFormat="1" applyBorder="1"/>
    <xf numFmtId="14" fontId="1" fillId="16" borderId="14" xfId="2" applyNumberFormat="1" applyFill="1" applyBorder="1"/>
    <xf numFmtId="0" fontId="7" fillId="14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/>
    </xf>
    <xf numFmtId="0" fontId="6" fillId="9" borderId="3" xfId="0" applyFont="1" applyFill="1" applyBorder="1"/>
    <xf numFmtId="0" fontId="6" fillId="9" borderId="4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1" xfId="0" applyFill="1" applyBorder="1" applyAlignment="1">
      <alignment horizontal="center"/>
    </xf>
    <xf numFmtId="0" fontId="20" fillId="0" borderId="1" xfId="2" applyFont="1"/>
    <xf numFmtId="0" fontId="21" fillId="0" borderId="1" xfId="2" applyFont="1"/>
    <xf numFmtId="0" fontId="17" fillId="0" borderId="1" xfId="2" applyFont="1"/>
  </cellXfs>
  <cellStyles count="3">
    <cellStyle name="Moneda" xfId="1" builtinId="4"/>
    <cellStyle name="Normal" xfId="0" builtinId="0"/>
    <cellStyle name="Normal 2" xfId="2" xr:uid="{0FA4C47E-9311-45EA-9C5A-B1ADE61842D7}"/>
  </cellStyles>
  <dxfs count="7">
    <dxf>
      <numFmt numFmtId="35" formatCode="_(* #,##0.00_);_(* \(#,##0.00\);_(* &quot;-&quot;??_);_(@_)"/>
    </dxf>
    <dxf>
      <numFmt numFmtId="34" formatCode="_(&quot;$&quot;\ * #,##0.00_);_(&quot;$&quot;\ * \(#,##0.00\);_(&quot;$&quot;\ 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\ * #,##0.00_);_(&quot;$&quot;\ * \(#,##0.00\);_(&quot;$&quot;\ * &quot;-&quot;??_);_(@_)"/>
    </dxf>
    <dxf>
      <numFmt numFmtId="34" formatCode="_(&quot;$&quot;\ * #,##0.00_);_(&quot;$&quot;\ * \(#,##0.00\);_(&quot;$&quot;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Histogram</a:t>
          </a:r>
        </a:p>
      </cx:txPr>
    </cx:title>
    <cx:plotArea>
      <cx:plotAreaRegion>
        <cx:series layoutId="clusteredColumn" uniqueId="{4E8C39D5-40FA-463C-899E-EAF03F3F4F98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Monto / amount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ea typeface="Calibri"/>
                  <a:cs typeface="Calibri"/>
                </a:rPr>
                <a:t>Monto / amount</a:t>
              </a:r>
            </a:p>
          </cx:txPr>
        </cx:title>
        <cx:tickLabels/>
      </cx:axis>
      <cx:axis id="1">
        <cx:valScaling/>
        <cx:title>
          <cx:tx>
            <cx:txData>
              <cx:v>Quantity of checks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Calibri"/>
                  <a:ea typeface="Calibri"/>
                  <a:cs typeface="Calibri"/>
                </a:rPr>
                <a:t>Quantity of checks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137160</xdr:rowOff>
    </xdr:from>
    <xdr:to>
      <xdr:col>3</xdr:col>
      <xdr:colOff>1021080</xdr:colOff>
      <xdr:row>5</xdr:row>
      <xdr:rowOff>45720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614EC23-7C31-0E30-2010-CAD9C153518A}"/>
            </a:ext>
          </a:extLst>
        </xdr:cNvPr>
        <xdr:cNvSpPr txBox="1"/>
      </xdr:nvSpPr>
      <xdr:spPr>
        <a:xfrm>
          <a:off x="129540" y="312420"/>
          <a:ext cx="3329940" cy="609600"/>
        </a:xfrm>
        <a:prstGeom prst="rect">
          <a:avLst/>
        </a:prstGeom>
        <a:solidFill>
          <a:schemeClr val="bg2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automatizar la planilla, escriba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fórmula "HOY()" en el recuadro naranja</a:t>
          </a:r>
          <a:r>
            <a:rPr lang="es-A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// In order to automatize, use the formula "today" in the orange box below.</a:t>
          </a:r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579120</xdr:colOff>
      <xdr:row>0</xdr:row>
      <xdr:rowOff>30480</xdr:rowOff>
    </xdr:from>
    <xdr:to>
      <xdr:col>8</xdr:col>
      <xdr:colOff>17145</xdr:colOff>
      <xdr:row>3</xdr:row>
      <xdr:rowOff>131445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io/Year">
              <a:extLst>
                <a:ext uri="{FF2B5EF4-FFF2-40B4-BE49-F238E27FC236}">
                  <a16:creationId xmlns:a16="http://schemas.microsoft.com/office/drawing/2014/main" id="{FEAC8906-2469-2C6D-AEA1-C591A734C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io/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5" y="28575"/>
              <a:ext cx="4697730" cy="649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701040</xdr:colOff>
      <xdr:row>31</xdr:row>
      <xdr:rowOff>49531</xdr:rowOff>
    </xdr:from>
    <xdr:to>
      <xdr:col>17</xdr:col>
      <xdr:colOff>247650</xdr:colOff>
      <xdr:row>46</xdr:row>
      <xdr:rowOff>66676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E4B24BC-48C6-45FF-AE95-BFB80DD53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5718811"/>
              <a:ext cx="5642610" cy="2760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gustin Talavera" id="{D5CE0B66-99A5-465A-A0F3-3448F5D54187}" userId="5fd8e8bb894dedde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 Talavera" refreshedDate="45440.801320023151" createdVersion="8" refreshedVersion="8" minRefreshableVersion="3" recordCount="530" xr:uid="{CF53DC44-6422-4A43-B2F2-B9FF9D1275A7}">
  <cacheSource type="worksheet">
    <worksheetSource ref="A2:K532" sheet="1. Cheques"/>
  </cacheSource>
  <cacheFields count="11">
    <cacheField name="Vencimiento" numFmtId="164">
      <sharedItems containsSemiMixedTypes="0" containsNonDate="0" containsDate="1" containsString="0" minDate="2023-01-03T00:00:00" maxDate="2024-06-23T00:00:00"/>
    </cacheField>
    <cacheField name="Proveedor ID / Supplier ID" numFmtId="0">
      <sharedItems count="91">
        <s v="#a42"/>
        <s v="#a89"/>
        <s v="#a59"/>
        <s v="#a44"/>
        <s v="#a88"/>
        <s v="#a70"/>
        <s v="#a50"/>
        <s v="#a60"/>
        <s v="#a75"/>
        <s v="#a69"/>
        <s v="#a41"/>
        <s v="#a73"/>
        <s v="#a101"/>
        <s v="#a74"/>
        <s v="#a47"/>
        <s v="#a65"/>
        <s v="#a93"/>
        <s v="#a96"/>
        <s v="#a51"/>
        <s v="#a68"/>
        <s v="#a99"/>
        <s v="#a62"/>
        <s v="#a52"/>
        <s v="#a83"/>
        <s v="#a45"/>
        <s v="#a92"/>
        <s v="#a54"/>
        <s v="#a87"/>
        <s v="#a58"/>
        <s v="#a71"/>
        <s v="#a104"/>
        <s v="#a63"/>
        <s v="#a94"/>
        <s v="#a56"/>
        <s v="#a46"/>
        <s v="#a109"/>
        <s v="#a49"/>
        <s v="#a91"/>
        <s v="#a102"/>
        <s v="#a79"/>
        <s v="#a107"/>
        <s v="#a57"/>
        <s v="#a105"/>
        <s v="#a64"/>
        <s v="#a110"/>
        <s v="#a100"/>
        <s v="#a103"/>
        <s v="#a90"/>
        <s v="#a48"/>
        <s v="#a43"/>
        <s v="#a80"/>
        <s v="#a67"/>
        <s v="#a53"/>
        <s v="#a95"/>
        <s v="#a86"/>
        <s v="#a55"/>
        <s v="#a98"/>
        <s v="#a81"/>
        <s v="#a66"/>
        <s v="#a108"/>
        <s v="#a76"/>
        <s v="#a61"/>
        <s v="#a78"/>
        <s v="#a85"/>
        <s v="#a77"/>
        <s v="#a97"/>
        <s v="#a84"/>
        <s v="#a72"/>
        <s v="#a82"/>
        <s v="#a106"/>
        <s v="#a111"/>
        <s v="#a112"/>
        <s v="#a113"/>
        <s v="#a114"/>
        <s v="#a115"/>
        <s v="#a116"/>
        <s v="#a117"/>
        <s v="#a118"/>
        <s v="#a119"/>
        <s v="#a120"/>
        <s v="#a121"/>
        <s v="#a122"/>
        <s v="#a123"/>
        <s v="#a124"/>
        <s v="#a125"/>
        <s v="#a126"/>
        <s v="#a127"/>
        <s v="#a128"/>
        <s v="#a129"/>
        <s v="#a130"/>
        <s v="#a131"/>
      </sharedItems>
    </cacheField>
    <cacheField name="Importe" numFmtId="165">
      <sharedItems containsSemiMixedTypes="0" containsString="0" containsNumber="1" minValue="1.3" maxValue="6216.3143700000001"/>
    </cacheField>
    <cacheField name="Short Check ID" numFmtId="1">
      <sharedItems/>
    </cacheField>
    <cacheField name="Cobrado el día" numFmtId="14">
      <sharedItems containsDate="1" containsMixedTypes="1" minDate="2023-01-03T00:00:00" maxDate="2023-12-30T00:00:00"/>
    </cacheField>
    <cacheField name="Day-Dif" numFmtId="0">
      <sharedItems containsMixedTypes="1" containsNumber="1" containsInteger="1" minValue="0" maxValue="34" count="33">
        <n v="30"/>
        <n v="14"/>
        <n v="0"/>
        <n v="21"/>
        <n v="2"/>
        <n v="11"/>
        <n v="1"/>
        <n v="8"/>
        <n v="10"/>
        <n v="20"/>
        <n v="24"/>
        <n v="3"/>
        <n v="17"/>
        <e v="#VALUE!"/>
        <n v="12"/>
        <n v="23"/>
        <n v="4"/>
        <n v="27"/>
        <n v="9"/>
        <n v="26"/>
        <n v="5"/>
        <n v="15"/>
        <n v="7"/>
        <n v="32"/>
        <n v="6"/>
        <n v="28"/>
        <n v="13"/>
        <n v="16"/>
        <n v="25"/>
        <n v="19"/>
        <n v="18"/>
        <n v="22"/>
        <n v="34"/>
      </sharedItems>
    </cacheField>
    <cacheField name="Clasificador" numFmtId="164">
      <sharedItems containsBlank="1" count="7">
        <s v="Menor a 288"/>
        <s v="Mayor 288 y menor a 500"/>
        <s v="Mayor o igual a 500"/>
        <s v="Menor a 288000" u="1"/>
        <s v="Mayor 288000 y menor a 500mil" u="1"/>
        <s v="Mayor o igual a 500mil" u="1"/>
        <m u="1"/>
      </sharedItems>
    </cacheField>
    <cacheField name="Anio/Year" numFmtId="164">
      <sharedItems count="2">
        <s v="2023"/>
        <s v="2024"/>
      </sharedItems>
    </cacheField>
    <cacheField name="Término 33 días" numFmtId="165">
      <sharedItems containsBlank="1" count="3">
        <s v="EN TÉRMINO"/>
        <s v="Anulado y cambiado" u="1"/>
        <m u="1"/>
      </sharedItems>
    </cacheField>
    <cacheField name="Tipo de Banco" numFmtId="0">
      <sharedItems/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 pivotCacheId="4062712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d v="2023-01-03T00:00:00"/>
    <x v="0"/>
    <n v="175.797"/>
    <s v="#5803"/>
    <d v="2023-02-02T00:00:00"/>
    <x v="0"/>
    <x v="0"/>
    <x v="0"/>
    <x v="0"/>
    <s v="Banco Ctes"/>
    <s v="Cobrado"/>
  </r>
  <r>
    <d v="2023-01-05T00:00:00"/>
    <x v="1"/>
    <n v="42.107999999999997"/>
    <s v="#5807"/>
    <d v="2023-01-19T00:00:00"/>
    <x v="1"/>
    <x v="0"/>
    <x v="0"/>
    <x v="0"/>
    <s v="Banco Ctes"/>
    <s v="Cobrado"/>
  </r>
  <r>
    <d v="2023-01-04T00:00:00"/>
    <x v="0"/>
    <n v="498"/>
    <s v="#5828"/>
    <d v="2023-01-04T00:00:00"/>
    <x v="2"/>
    <x v="1"/>
    <x v="0"/>
    <x v="0"/>
    <s v="Banco Ctes"/>
    <s v="Cobrado"/>
  </r>
  <r>
    <d v="2023-01-06T00:00:00"/>
    <x v="2"/>
    <n v="49"/>
    <s v="#5809"/>
    <d v="2023-01-27T00:00:00"/>
    <x v="3"/>
    <x v="0"/>
    <x v="0"/>
    <x v="0"/>
    <s v="Banco Ctes"/>
    <s v="Cobrado"/>
  </r>
  <r>
    <d v="2023-01-08T00:00:00"/>
    <x v="3"/>
    <n v="325"/>
    <s v="#5760"/>
    <d v="2023-01-10T00:00:00"/>
    <x v="4"/>
    <x v="1"/>
    <x v="0"/>
    <x v="0"/>
    <s v="Banco Ctes"/>
    <s v="Cobrado"/>
  </r>
  <r>
    <d v="2023-01-08T00:00:00"/>
    <x v="2"/>
    <n v="30"/>
    <s v="#5777"/>
    <d v="2023-01-19T00:00:00"/>
    <x v="5"/>
    <x v="0"/>
    <x v="0"/>
    <x v="0"/>
    <s v="Banco Ctes"/>
    <s v="Cobrado"/>
  </r>
  <r>
    <d v="2023-01-09T00:00:00"/>
    <x v="4"/>
    <n v="16"/>
    <s v="#5831"/>
    <d v="2023-01-30T00:00:00"/>
    <x v="3"/>
    <x v="0"/>
    <x v="0"/>
    <x v="0"/>
    <s v="Banco Ctes"/>
    <s v="Cobrado"/>
  </r>
  <r>
    <d v="2023-01-10T00:00:00"/>
    <x v="5"/>
    <n v="12.355169999999999"/>
    <s v="#5782"/>
    <d v="2023-01-11T00:00:00"/>
    <x v="6"/>
    <x v="0"/>
    <x v="0"/>
    <x v="0"/>
    <s v="Banco Ctes"/>
    <s v="Cobrado"/>
  </r>
  <r>
    <d v="2023-01-10T00:00:00"/>
    <x v="6"/>
    <n v="284.21108000000004"/>
    <s v="#5794"/>
    <d v="2023-01-18T00:00:00"/>
    <x v="7"/>
    <x v="0"/>
    <x v="0"/>
    <x v="0"/>
    <s v="Banco Ctes"/>
    <s v="Cobrado"/>
  </r>
  <r>
    <d v="2023-01-10T00:00:00"/>
    <x v="7"/>
    <n v="60.456710000000001"/>
    <s v="#5821"/>
    <d v="2023-01-20T00:00:00"/>
    <x v="8"/>
    <x v="0"/>
    <x v="0"/>
    <x v="0"/>
    <s v="Banco Ctes"/>
    <s v="Cobrado"/>
  </r>
  <r>
    <d v="2023-01-10T00:00:00"/>
    <x v="8"/>
    <n v="104"/>
    <s v="#5771"/>
    <d v="2023-01-30T00:00:00"/>
    <x v="9"/>
    <x v="0"/>
    <x v="0"/>
    <x v="0"/>
    <s v="Banco Ctes"/>
    <s v="Cobrado"/>
  </r>
  <r>
    <d v="2023-01-10T00:00:00"/>
    <x v="9"/>
    <n v="125"/>
    <s v="#5789"/>
    <d v="2023-02-03T00:00:00"/>
    <x v="10"/>
    <x v="0"/>
    <x v="0"/>
    <x v="0"/>
    <s v="Banco Ctes"/>
    <s v="Cobrado"/>
  </r>
  <r>
    <d v="2023-01-11T00:00:00"/>
    <x v="10"/>
    <n v="25.485240000000001"/>
    <s v="#5822"/>
    <d v="2023-01-12T00:00:00"/>
    <x v="6"/>
    <x v="0"/>
    <x v="0"/>
    <x v="0"/>
    <s v="Banco Ctes"/>
    <s v="Cobrado"/>
  </r>
  <r>
    <d v="2023-01-14T00:00:00"/>
    <x v="11"/>
    <n v="101"/>
    <s v="#5767"/>
    <d v="2023-01-25T00:00:00"/>
    <x v="5"/>
    <x v="0"/>
    <x v="0"/>
    <x v="0"/>
    <s v="Banco Ctes"/>
    <s v="Cobrado"/>
  </r>
  <r>
    <d v="2023-01-15T00:00:00"/>
    <x v="12"/>
    <n v="18.189450000000001"/>
    <s v="#5796"/>
    <d v="2023-01-17T00:00:00"/>
    <x v="4"/>
    <x v="0"/>
    <x v="0"/>
    <x v="0"/>
    <s v="Banco Ctes"/>
    <s v="Cobrado"/>
  </r>
  <r>
    <d v="2023-01-15T00:00:00"/>
    <x v="13"/>
    <n v="34.033999999999999"/>
    <s v="#5797"/>
    <d v="2023-01-17T00:00:00"/>
    <x v="4"/>
    <x v="0"/>
    <x v="0"/>
    <x v="0"/>
    <s v="Banco Ctes"/>
    <s v="Cobrado"/>
  </r>
  <r>
    <d v="2023-01-15T00:00:00"/>
    <x v="2"/>
    <n v="33"/>
    <s v="#5800"/>
    <d v="2023-01-18T00:00:00"/>
    <x v="11"/>
    <x v="0"/>
    <x v="0"/>
    <x v="0"/>
    <s v="Banco Ctes"/>
    <s v="Cobrado"/>
  </r>
  <r>
    <d v="2023-01-15T00:00:00"/>
    <x v="11"/>
    <n v="95.297149999999988"/>
    <s v="#5775"/>
    <d v="2023-01-25T00:00:00"/>
    <x v="8"/>
    <x v="0"/>
    <x v="0"/>
    <x v="0"/>
    <s v="Banco Ctes"/>
    <s v="Cobrado"/>
  </r>
  <r>
    <d v="2023-01-15T00:00:00"/>
    <x v="14"/>
    <n v="58.468000000000004"/>
    <s v="#5781"/>
    <d v="2023-02-01T00:00:00"/>
    <x v="12"/>
    <x v="0"/>
    <x v="0"/>
    <x v="0"/>
    <s v="Banco Ctes"/>
    <s v="Cobrado"/>
  </r>
  <r>
    <d v="2023-01-15T00:00:00"/>
    <x v="9"/>
    <n v="127"/>
    <s v="#5790"/>
    <d v="2023-02-01T00:00:00"/>
    <x v="12"/>
    <x v="0"/>
    <x v="0"/>
    <x v="0"/>
    <s v="Banco Ctes"/>
    <s v="Cobrado"/>
  </r>
  <r>
    <d v="2023-01-15T00:00:00"/>
    <x v="15"/>
    <n v="6.0485100000000003"/>
    <s v="#5824"/>
    <d v="2023-02-01T00:00:00"/>
    <x v="12"/>
    <x v="0"/>
    <x v="0"/>
    <x v="0"/>
    <s v="Banco Ctes"/>
    <s v="Cobrado"/>
  </r>
  <r>
    <d v="2023-01-15T00:00:00"/>
    <x v="10"/>
    <n v="149.69999999999999"/>
    <s v="#5793"/>
    <s v="-"/>
    <x v="13"/>
    <x v="0"/>
    <x v="0"/>
    <x v="0"/>
    <s v="Banco Ctes"/>
    <s v="Cobrado"/>
  </r>
  <r>
    <d v="2023-01-16T00:00:00"/>
    <x v="16"/>
    <n v="8.3718400000000006"/>
    <s v="#5798"/>
    <d v="2023-01-24T00:00:00"/>
    <x v="7"/>
    <x v="0"/>
    <x v="0"/>
    <x v="0"/>
    <s v="Banco Ctes"/>
    <s v="Cobrado"/>
  </r>
  <r>
    <d v="2023-01-17T00:00:00"/>
    <x v="17"/>
    <n v="30.662700000000001"/>
    <s v="#5839"/>
    <d v="2023-01-19T00:00:00"/>
    <x v="4"/>
    <x v="0"/>
    <x v="0"/>
    <x v="0"/>
    <s v="Banco Ctes"/>
    <s v="Cobrado"/>
  </r>
  <r>
    <d v="2023-01-17T00:00:00"/>
    <x v="18"/>
    <n v="148"/>
    <s v="#5784"/>
    <d v="2023-01-25T00:00:00"/>
    <x v="7"/>
    <x v="0"/>
    <x v="0"/>
    <x v="0"/>
    <s v="Banco Ctes"/>
    <s v="Cobrado"/>
  </r>
  <r>
    <d v="2023-01-19T00:00:00"/>
    <x v="19"/>
    <n v="189.85599999999999"/>
    <s v="#5801"/>
    <d v="2023-01-20T00:00:00"/>
    <x v="6"/>
    <x v="0"/>
    <x v="0"/>
    <x v="0"/>
    <s v="Banco Ctes"/>
    <s v="Cobrado"/>
  </r>
  <r>
    <d v="2023-01-20T00:00:00"/>
    <x v="2"/>
    <n v="51"/>
    <s v="#5810"/>
    <d v="2023-01-23T00:00:00"/>
    <x v="11"/>
    <x v="0"/>
    <x v="0"/>
    <x v="0"/>
    <s v="Banco Ctes"/>
    <s v="Cobrado"/>
  </r>
  <r>
    <d v="2023-01-20T00:00:00"/>
    <x v="20"/>
    <n v="11"/>
    <s v="#5833"/>
    <d v="2023-01-23T00:00:00"/>
    <x v="11"/>
    <x v="0"/>
    <x v="0"/>
    <x v="0"/>
    <s v="Banco Ctes"/>
    <s v="Cobrado"/>
  </r>
  <r>
    <d v="2023-01-20T00:00:00"/>
    <x v="9"/>
    <n v="127.601"/>
    <s v="#5791"/>
    <d v="2023-02-01T00:00:00"/>
    <x v="14"/>
    <x v="0"/>
    <x v="0"/>
    <x v="0"/>
    <s v="Banco Ctes"/>
    <s v="Cobrado"/>
  </r>
  <r>
    <d v="2023-01-20T00:00:00"/>
    <x v="3"/>
    <n v="324"/>
    <s v="#5761"/>
    <d v="2023-01-23T00:00:00"/>
    <x v="11"/>
    <x v="1"/>
    <x v="0"/>
    <x v="0"/>
    <s v="Banco Ctes"/>
    <s v="Cobrado"/>
  </r>
  <r>
    <d v="2023-01-21T00:00:00"/>
    <x v="21"/>
    <n v="34.380000000000003"/>
    <s v="#5805"/>
    <d v="2023-01-24T00:00:00"/>
    <x v="11"/>
    <x v="0"/>
    <x v="0"/>
    <x v="0"/>
    <s v="Banco Ctes"/>
    <s v="Cobrado"/>
  </r>
  <r>
    <d v="2023-01-21T00:00:00"/>
    <x v="22"/>
    <n v="51.13599"/>
    <s v="#5820"/>
    <d v="2023-01-24T00:00:00"/>
    <x v="11"/>
    <x v="0"/>
    <x v="0"/>
    <x v="0"/>
    <s v="Banco Ctes"/>
    <s v="Cobrado"/>
  </r>
  <r>
    <d v="2023-01-22T00:00:00"/>
    <x v="8"/>
    <n v="101.75"/>
    <s v="#5772"/>
    <d v="2023-01-30T00:00:00"/>
    <x v="7"/>
    <x v="0"/>
    <x v="0"/>
    <x v="0"/>
    <s v="Banco Ctes"/>
    <s v="Cobrado"/>
  </r>
  <r>
    <d v="2023-01-22T00:00:00"/>
    <x v="18"/>
    <n v="161"/>
    <s v="#5841"/>
    <d v="2023-02-14T00:00:00"/>
    <x v="15"/>
    <x v="0"/>
    <x v="0"/>
    <x v="0"/>
    <s v="Banco Ctes"/>
    <s v="Cobrado"/>
  </r>
  <r>
    <d v="2023-01-23T00:00:00"/>
    <x v="10"/>
    <n v="6100"/>
    <s v="#5813"/>
    <d v="2023-01-24T00:00:00"/>
    <x v="6"/>
    <x v="2"/>
    <x v="0"/>
    <x v="0"/>
    <s v="Banco Ctes"/>
    <s v="Cobrado"/>
  </r>
  <r>
    <d v="2023-01-26T00:00:00"/>
    <x v="12"/>
    <n v="5.524"/>
    <s v="#5816"/>
    <d v="2023-01-30T00:00:00"/>
    <x v="16"/>
    <x v="0"/>
    <x v="0"/>
    <x v="0"/>
    <s v="Banco Ctes"/>
    <s v="Cobrado"/>
  </r>
  <r>
    <d v="2023-01-27T00:00:00"/>
    <x v="18"/>
    <n v="144"/>
    <s v="#5785"/>
    <d v="2023-02-23T00:00:00"/>
    <x v="17"/>
    <x v="0"/>
    <x v="0"/>
    <x v="0"/>
    <s v="Banco Ctes"/>
    <s v="Cobrado"/>
  </r>
  <r>
    <d v="2023-01-31T00:00:00"/>
    <x v="23"/>
    <n v="116.613"/>
    <s v="#5823"/>
    <d v="2023-02-01T00:00:00"/>
    <x v="6"/>
    <x v="0"/>
    <x v="0"/>
    <x v="0"/>
    <s v="Banco Ctes"/>
    <s v="Cobrado"/>
  </r>
  <r>
    <d v="2023-01-31T00:00:00"/>
    <x v="24"/>
    <n v="338.88128999999998"/>
    <s v="#5830"/>
    <d v="2023-02-01T00:00:00"/>
    <x v="6"/>
    <x v="1"/>
    <x v="0"/>
    <x v="0"/>
    <s v="Banco Ctes"/>
    <s v="Cobrado"/>
  </r>
  <r>
    <d v="2023-01-31T00:00:00"/>
    <x v="6"/>
    <n v="9.2057500000000001"/>
    <s v="#5826"/>
    <d v="2023-02-03T00:00:00"/>
    <x v="11"/>
    <x v="0"/>
    <x v="0"/>
    <x v="0"/>
    <s v="Banco Ctes"/>
    <s v="Cobrado"/>
  </r>
  <r>
    <d v="2023-01-31T00:00:00"/>
    <x v="25"/>
    <n v="81.427499999999995"/>
    <s v="#5838"/>
    <d v="2023-02-09T00:00:00"/>
    <x v="18"/>
    <x v="0"/>
    <x v="0"/>
    <x v="0"/>
    <s v="Banco Ctes"/>
    <s v="Cobrado"/>
  </r>
  <r>
    <d v="2023-01-31T00:00:00"/>
    <x v="26"/>
    <n v="17"/>
    <s v="#5817"/>
    <d v="2023-02-10T00:00:00"/>
    <x v="8"/>
    <x v="0"/>
    <x v="0"/>
    <x v="0"/>
    <s v="Banco Ctes"/>
    <s v="Cobrado"/>
  </r>
  <r>
    <d v="2023-01-31T00:00:00"/>
    <x v="3"/>
    <n v="329.81673000000001"/>
    <s v="#5762"/>
    <d v="2023-02-01T00:00:00"/>
    <x v="6"/>
    <x v="1"/>
    <x v="0"/>
    <x v="0"/>
    <s v="Banco Ctes"/>
    <s v="Cobrado"/>
  </r>
  <r>
    <d v="2023-01-03T00:00:00"/>
    <x v="22"/>
    <n v="32.690019999999997"/>
    <s v="#5763"/>
    <d v="2023-01-03T00:00:00"/>
    <x v="2"/>
    <x v="0"/>
    <x v="0"/>
    <x v="0"/>
    <s v="Banco Ctes"/>
    <s v="Cobrado"/>
  </r>
  <r>
    <d v="2023-02-03T00:00:00"/>
    <x v="27"/>
    <n v="109.28197"/>
    <s v="#5844"/>
    <d v="2023-02-13T00:00:00"/>
    <x v="8"/>
    <x v="0"/>
    <x v="0"/>
    <x v="0"/>
    <s v="Banco Ctes"/>
    <s v="Cobrado"/>
  </r>
  <r>
    <d v="2023-02-04T00:00:00"/>
    <x v="18"/>
    <n v="146"/>
    <s v="#5786"/>
    <d v="2023-03-02T00:00:00"/>
    <x v="19"/>
    <x v="0"/>
    <x v="0"/>
    <x v="0"/>
    <s v="Banco Ctes"/>
    <s v="Cobrado"/>
  </r>
  <r>
    <d v="2023-02-07T00:00:00"/>
    <x v="10"/>
    <n v="6100"/>
    <s v="#5814"/>
    <d v="2023-02-08T00:00:00"/>
    <x v="6"/>
    <x v="2"/>
    <x v="0"/>
    <x v="0"/>
    <s v="Banco Ctes"/>
    <s v="Cobrado"/>
  </r>
  <r>
    <d v="2023-02-08T00:00:00"/>
    <x v="28"/>
    <n v="48"/>
    <s v="#5845"/>
    <d v="2023-02-13T00:00:00"/>
    <x v="20"/>
    <x v="0"/>
    <x v="0"/>
    <x v="0"/>
    <s v="Banco Ctes"/>
    <s v="Cobrado"/>
  </r>
  <r>
    <d v="2023-02-10T00:00:00"/>
    <x v="29"/>
    <n v="58.706900000000005"/>
    <s v="#5836"/>
    <d v="2023-02-15T00:00:00"/>
    <x v="20"/>
    <x v="0"/>
    <x v="0"/>
    <x v="0"/>
    <s v="Banco Ctes"/>
    <s v="Cobrado"/>
  </r>
  <r>
    <d v="2023-02-11T00:00:00"/>
    <x v="5"/>
    <n v="25.876069999999999"/>
    <s v="#5834"/>
    <d v="2023-02-14T00:00:00"/>
    <x v="11"/>
    <x v="0"/>
    <x v="0"/>
    <x v="0"/>
    <s v="Banco Ctes"/>
    <s v="Cobrado"/>
  </r>
  <r>
    <d v="2023-02-11T00:00:00"/>
    <x v="30"/>
    <n v="20.5"/>
    <s v="#5848"/>
    <d v="2023-02-14T00:00:00"/>
    <x v="11"/>
    <x v="0"/>
    <x v="0"/>
    <x v="0"/>
    <s v="Banco Ctes"/>
    <s v="Cobrado"/>
  </r>
  <r>
    <d v="2023-02-11T00:00:00"/>
    <x v="18"/>
    <n v="140"/>
    <s v="#7287"/>
    <d v="2023-02-14T00:00:00"/>
    <x v="11"/>
    <x v="0"/>
    <x v="0"/>
    <x v="0"/>
    <s v="Banco Ctes"/>
    <s v="Cobrado"/>
  </r>
  <r>
    <d v="2023-02-12T00:00:00"/>
    <x v="10"/>
    <n v="6.2782799999999996"/>
    <s v="#7281"/>
    <d v="2023-02-27T00:00:00"/>
    <x v="21"/>
    <x v="0"/>
    <x v="0"/>
    <x v="0"/>
    <s v="Banco Ctes"/>
    <s v="Cobrado"/>
  </r>
  <r>
    <d v="2023-02-14T00:00:00"/>
    <x v="7"/>
    <n v="30.714310000000001"/>
    <s v="#5849"/>
    <d v="2023-02-22T00:00:00"/>
    <x v="7"/>
    <x v="0"/>
    <x v="0"/>
    <x v="0"/>
    <s v="Banco Ctes"/>
    <s v="Cobrado"/>
  </r>
  <r>
    <d v="2023-02-15T00:00:00"/>
    <x v="14"/>
    <n v="58.92"/>
    <s v="#5827"/>
    <d v="2023-02-16T00:00:00"/>
    <x v="6"/>
    <x v="0"/>
    <x v="0"/>
    <x v="0"/>
    <s v="Banco Ctes"/>
    <s v="Cobrado"/>
  </r>
  <r>
    <d v="2023-02-15T00:00:00"/>
    <x v="31"/>
    <n v="69.2"/>
    <s v="#5829"/>
    <d v="2023-02-16T00:00:00"/>
    <x v="6"/>
    <x v="0"/>
    <x v="0"/>
    <x v="0"/>
    <s v="Banco Ctes"/>
    <s v="Cobrado"/>
  </r>
  <r>
    <d v="2023-02-15T00:00:00"/>
    <x v="18"/>
    <n v="172"/>
    <s v="#5842"/>
    <d v="2023-03-14T00:00:00"/>
    <x v="17"/>
    <x v="0"/>
    <x v="0"/>
    <x v="0"/>
    <s v="Banco Ctes"/>
    <s v="Cobrado"/>
  </r>
  <r>
    <d v="2023-02-16T00:00:00"/>
    <x v="32"/>
    <n v="33.5"/>
    <s v="#7310"/>
    <d v="2023-02-24T00:00:00"/>
    <x v="7"/>
    <x v="0"/>
    <x v="0"/>
    <x v="0"/>
    <s v="Banco Ctes"/>
    <s v="Cobrado"/>
  </r>
  <r>
    <d v="2023-02-17T00:00:00"/>
    <x v="17"/>
    <n v="30.661999999999999"/>
    <s v="#5840"/>
    <d v="2023-02-22T00:00:00"/>
    <x v="20"/>
    <x v="0"/>
    <x v="0"/>
    <x v="0"/>
    <s v="Banco Ctes"/>
    <s v="Cobrado"/>
  </r>
  <r>
    <d v="2023-02-07T00:00:00"/>
    <x v="19"/>
    <n v="190"/>
    <s v="#5802"/>
    <d v="2023-02-07T00:00:00"/>
    <x v="2"/>
    <x v="0"/>
    <x v="0"/>
    <x v="0"/>
    <s v="Banco Ctes"/>
    <s v="Cobrado"/>
  </r>
  <r>
    <d v="2023-02-19T00:00:00"/>
    <x v="33"/>
    <n v="7.4249999999999998"/>
    <s v="#5847"/>
    <d v="2023-02-27T00:00:00"/>
    <x v="7"/>
    <x v="0"/>
    <x v="0"/>
    <x v="0"/>
    <s v="Banco Ctes"/>
    <s v="Cobrado"/>
  </r>
  <r>
    <d v="2023-02-20T00:00:00"/>
    <x v="0"/>
    <n v="187.93273000000002"/>
    <s v="#7288"/>
    <d v="2023-02-27T00:00:00"/>
    <x v="22"/>
    <x v="0"/>
    <x v="0"/>
    <x v="0"/>
    <s v="Banco Ctes"/>
    <s v="Cobrado"/>
  </r>
  <r>
    <d v="2023-02-22T00:00:00"/>
    <x v="10"/>
    <n v="6216.3143700000001"/>
    <s v="#5815"/>
    <d v="2023-02-23T00:00:00"/>
    <x v="6"/>
    <x v="2"/>
    <x v="0"/>
    <x v="0"/>
    <s v="Banco Ctes"/>
    <s v="Cobrado"/>
  </r>
  <r>
    <d v="2023-02-25T00:00:00"/>
    <x v="34"/>
    <n v="204"/>
    <s v="#7299"/>
    <d v="2023-02-28T00:00:00"/>
    <x v="11"/>
    <x v="0"/>
    <x v="0"/>
    <x v="0"/>
    <s v="Banco Ctes"/>
    <s v="Cobrado"/>
  </r>
  <r>
    <d v="2023-02-25T00:00:00"/>
    <x v="18"/>
    <n v="173"/>
    <s v="#5843"/>
    <d v="2023-03-14T00:00:00"/>
    <x v="12"/>
    <x v="0"/>
    <x v="0"/>
    <x v="0"/>
    <s v="Banco Ctes"/>
    <s v="Cobrado"/>
  </r>
  <r>
    <d v="2023-02-28T00:00:00"/>
    <x v="24"/>
    <n v="348.08800000000002"/>
    <s v="#7284"/>
    <d v="2023-03-01T00:00:00"/>
    <x v="6"/>
    <x v="1"/>
    <x v="0"/>
    <x v="0"/>
    <s v="Banco Ctes"/>
    <s v="Cobrado"/>
  </r>
  <r>
    <d v="2023-02-28T00:00:00"/>
    <x v="6"/>
    <n v="49.804000000000002"/>
    <s v="#7285"/>
    <d v="2023-03-01T00:00:00"/>
    <x v="6"/>
    <x v="0"/>
    <x v="0"/>
    <x v="0"/>
    <s v="Banco Ctes"/>
    <s v="Cobrado"/>
  </r>
  <r>
    <d v="2023-02-28T00:00:00"/>
    <x v="33"/>
    <n v="6.3182999999999998"/>
    <s v="#7304"/>
    <d v="2023-03-17T00:00:00"/>
    <x v="12"/>
    <x v="0"/>
    <x v="0"/>
    <x v="0"/>
    <s v="Banco Ctes"/>
    <s v="Cobrado"/>
  </r>
  <r>
    <d v="2023-02-28T00:00:00"/>
    <x v="35"/>
    <n v="13.733700000000001"/>
    <s v="#5850"/>
    <d v="2023-03-01T00:00:00"/>
    <x v="6"/>
    <x v="0"/>
    <x v="0"/>
    <x v="0"/>
    <s v="Banco Ctes"/>
    <s v="Cobrado"/>
  </r>
  <r>
    <d v="2023-03-02T00:00:00"/>
    <x v="34"/>
    <n v="206"/>
    <s v="#7300"/>
    <d v="2023-03-03T00:00:00"/>
    <x v="6"/>
    <x v="0"/>
    <x v="0"/>
    <x v="0"/>
    <s v="Banco Ctes"/>
    <s v="Cobrado"/>
  </r>
  <r>
    <d v="2023-03-02T00:00:00"/>
    <x v="0"/>
    <n v="247.87632000000002"/>
    <s v="#7289"/>
    <d v="2023-03-13T00:00:00"/>
    <x v="5"/>
    <x v="0"/>
    <x v="0"/>
    <x v="0"/>
    <s v="Banco Ctes"/>
    <s v="Cobrado"/>
  </r>
  <r>
    <d v="2023-03-02T00:00:00"/>
    <x v="21"/>
    <n v="28.61"/>
    <s v="#7282"/>
    <d v="2023-03-29T00:00:00"/>
    <x v="17"/>
    <x v="0"/>
    <x v="0"/>
    <x v="0"/>
    <s v="Banco Ctes"/>
    <s v="Cobrado"/>
  </r>
  <r>
    <d v="2023-03-03T00:00:00"/>
    <x v="36"/>
    <n v="6.9"/>
    <s v="#7335"/>
    <s v="-"/>
    <x v="13"/>
    <x v="0"/>
    <x v="0"/>
    <x v="0"/>
    <s v="Banco Ctes"/>
    <s v="Cobrado"/>
  </r>
  <r>
    <d v="2023-03-05T00:00:00"/>
    <x v="34"/>
    <n v="205"/>
    <s v="#7301"/>
    <d v="2023-03-07T00:00:00"/>
    <x v="4"/>
    <x v="0"/>
    <x v="0"/>
    <x v="0"/>
    <s v="Banco Ctes"/>
    <s v="Cobrado"/>
  </r>
  <r>
    <d v="2023-03-05T00:00:00"/>
    <x v="26"/>
    <n v="27.5"/>
    <s v="#5818"/>
    <d v="2023-03-07T00:00:00"/>
    <x v="4"/>
    <x v="0"/>
    <x v="0"/>
    <x v="0"/>
    <s v="Banco Ctes"/>
    <s v="Cobrado"/>
  </r>
  <r>
    <d v="2023-03-08T00:00:00"/>
    <x v="34"/>
    <n v="201"/>
    <s v="#7302"/>
    <d v="2023-03-09T00:00:00"/>
    <x v="6"/>
    <x v="0"/>
    <x v="0"/>
    <x v="0"/>
    <s v="Banco Ctes"/>
    <s v="Cobrado"/>
  </r>
  <r>
    <d v="2023-03-10T00:00:00"/>
    <x v="26"/>
    <n v="24"/>
    <s v="#7291"/>
    <d v="2023-03-13T00:00:00"/>
    <x v="11"/>
    <x v="0"/>
    <x v="0"/>
    <x v="0"/>
    <s v="Banco Ctes"/>
    <s v="Cobrado"/>
  </r>
  <r>
    <d v="2023-03-11T00:00:00"/>
    <x v="22"/>
    <n v="76.858559999999997"/>
    <s v="#7286"/>
    <d v="2023-03-14T00:00:00"/>
    <x v="11"/>
    <x v="0"/>
    <x v="0"/>
    <x v="0"/>
    <s v="Banco Ctes"/>
    <s v="Cobrado"/>
  </r>
  <r>
    <d v="2023-03-11T00:00:00"/>
    <x v="34"/>
    <n v="254"/>
    <s v="#7305"/>
    <d v="2023-03-14T00:00:00"/>
    <x v="11"/>
    <x v="0"/>
    <x v="0"/>
    <x v="0"/>
    <s v="Banco Ctes"/>
    <s v="Cobrado"/>
  </r>
  <r>
    <d v="2023-03-11T00:00:00"/>
    <x v="36"/>
    <n v="149"/>
    <s v="#7295"/>
    <d v="2023-04-12T00:00:00"/>
    <x v="23"/>
    <x v="0"/>
    <x v="0"/>
    <x v="0"/>
    <s v="Banco Ctes"/>
    <s v="Cobrado"/>
  </r>
  <r>
    <d v="2023-03-14T00:00:00"/>
    <x v="32"/>
    <n v="32.865000000000002"/>
    <s v="#7311"/>
    <d v="2023-03-15T00:00:00"/>
    <x v="6"/>
    <x v="0"/>
    <x v="0"/>
    <x v="0"/>
    <s v="Banco Ctes"/>
    <s v="Cobrado"/>
  </r>
  <r>
    <d v="2023-03-14T00:00:00"/>
    <x v="11"/>
    <n v="41.291260000000001"/>
    <s v="#7303"/>
    <d v="2023-03-16T00:00:00"/>
    <x v="4"/>
    <x v="0"/>
    <x v="0"/>
    <x v="0"/>
    <s v="Banco Ctes"/>
    <s v="Cobrado"/>
  </r>
  <r>
    <d v="2023-03-15T00:00:00"/>
    <x v="5"/>
    <n v="21.251000000000001"/>
    <s v="#7309"/>
    <d v="2023-03-16T00:00:00"/>
    <x v="6"/>
    <x v="0"/>
    <x v="0"/>
    <x v="0"/>
    <s v="Banco Ctes"/>
    <s v="Cobrado"/>
  </r>
  <r>
    <d v="2023-03-15T00:00:00"/>
    <x v="26"/>
    <n v="193.51745000000003"/>
    <s v="#5757"/>
    <d v="2023-03-16T00:00:00"/>
    <x v="6"/>
    <x v="0"/>
    <x v="0"/>
    <x v="0"/>
    <s v="Banco Ctes"/>
    <s v="Cobrado"/>
  </r>
  <r>
    <d v="2023-03-16T00:00:00"/>
    <x v="37"/>
    <n v="38.6"/>
    <s v="#7313"/>
    <d v="2023-03-20T00:00:00"/>
    <x v="16"/>
    <x v="0"/>
    <x v="0"/>
    <x v="0"/>
    <s v="Banco Ctes"/>
    <s v="Cobrado"/>
  </r>
  <r>
    <d v="2023-03-18T00:00:00"/>
    <x v="34"/>
    <n v="253"/>
    <s v="#7306"/>
    <d v="2023-03-21T00:00:00"/>
    <x v="11"/>
    <x v="0"/>
    <x v="0"/>
    <x v="0"/>
    <s v="Banco Ctes"/>
    <s v="Cobrado"/>
  </r>
  <r>
    <d v="2023-03-18T00:00:00"/>
    <x v="14"/>
    <n v="38.556669999999997"/>
    <s v="#7283"/>
    <d v="2023-04-10T00:00:00"/>
    <x v="15"/>
    <x v="0"/>
    <x v="0"/>
    <x v="0"/>
    <s v="Banco Ctes"/>
    <s v="Cobrado"/>
  </r>
  <r>
    <d v="2023-03-20T00:00:00"/>
    <x v="38"/>
    <n v="7.5"/>
    <s v="#7346"/>
    <d v="2023-03-27T00:00:00"/>
    <x v="22"/>
    <x v="0"/>
    <x v="0"/>
    <x v="0"/>
    <s v="Banco Ctes"/>
    <s v="Cobrado"/>
  </r>
  <r>
    <d v="2023-03-22T00:00:00"/>
    <x v="34"/>
    <n v="255"/>
    <s v="#7307"/>
    <d v="2023-03-23T00:00:00"/>
    <x v="6"/>
    <x v="0"/>
    <x v="0"/>
    <x v="0"/>
    <s v="Banco Ctes"/>
    <s v="Cobrado"/>
  </r>
  <r>
    <d v="2023-03-24T00:00:00"/>
    <x v="36"/>
    <n v="151"/>
    <s v="#7296"/>
    <d v="2023-03-28T00:00:00"/>
    <x v="16"/>
    <x v="0"/>
    <x v="0"/>
    <x v="0"/>
    <s v="Banco Ctes"/>
    <s v="Cobrado"/>
  </r>
  <r>
    <d v="2023-03-24T00:00:00"/>
    <x v="34"/>
    <n v="258"/>
    <s v="#7308"/>
    <d v="2023-03-28T00:00:00"/>
    <x v="16"/>
    <x v="0"/>
    <x v="0"/>
    <x v="0"/>
    <s v="Banco Ctes"/>
    <s v="Cobrado"/>
  </r>
  <r>
    <d v="2023-03-25T00:00:00"/>
    <x v="6"/>
    <n v="13.75"/>
    <s v="#7319"/>
    <d v="2023-03-28T00:00:00"/>
    <x v="11"/>
    <x v="0"/>
    <x v="0"/>
    <x v="0"/>
    <s v="Banco Ctes"/>
    <s v="Cobrado"/>
  </r>
  <r>
    <d v="2023-03-25T00:00:00"/>
    <x v="0"/>
    <n v="197.85407999999998"/>
    <s v="#7320"/>
    <d v="2023-03-29T00:00:00"/>
    <x v="16"/>
    <x v="0"/>
    <x v="0"/>
    <x v="0"/>
    <s v="Banco Ctes"/>
    <s v="Cobrado"/>
  </r>
  <r>
    <d v="2023-03-27T00:00:00"/>
    <x v="36"/>
    <n v="99.5"/>
    <s v="#7332"/>
    <d v="2023-04-10T00:00:00"/>
    <x v="1"/>
    <x v="0"/>
    <x v="0"/>
    <x v="0"/>
    <s v="Banco Ctes"/>
    <s v="Cobrado"/>
  </r>
  <r>
    <d v="2023-03-30T00:00:00"/>
    <x v="0"/>
    <n v="142.31721999999999"/>
    <s v="#7321"/>
    <d v="2023-03-31T00:00:00"/>
    <x v="6"/>
    <x v="0"/>
    <x v="0"/>
    <x v="0"/>
    <s v="Banco Ctes"/>
    <s v="Cobrado"/>
  </r>
  <r>
    <d v="2023-03-30T00:00:00"/>
    <x v="28"/>
    <n v="48"/>
    <s v="#7350"/>
    <d v="2023-04-04T00:00:00"/>
    <x v="20"/>
    <x v="0"/>
    <x v="0"/>
    <x v="0"/>
    <s v="Banco Ctes"/>
    <s v="Cobrado"/>
  </r>
  <r>
    <d v="2023-03-30T00:00:00"/>
    <x v="37"/>
    <n v="44.1"/>
    <s v="#7314"/>
    <d v="2023-04-05T00:00:00"/>
    <x v="24"/>
    <x v="0"/>
    <x v="0"/>
    <x v="0"/>
    <s v="Banco Ctes"/>
    <s v="Cobrado"/>
  </r>
  <r>
    <d v="2023-03-31T00:00:00"/>
    <x v="36"/>
    <n v="150.5"/>
    <s v="#7297"/>
    <d v="2023-04-04T00:00:00"/>
    <x v="16"/>
    <x v="0"/>
    <x v="0"/>
    <x v="0"/>
    <s v="Banco Ctes"/>
    <s v="Cobrado"/>
  </r>
  <r>
    <d v="2023-03-31T00:00:00"/>
    <x v="28"/>
    <n v="48"/>
    <s v="#7322"/>
    <d v="2023-04-04T00:00:00"/>
    <x v="16"/>
    <x v="0"/>
    <x v="0"/>
    <x v="0"/>
    <s v="Banco Ctes"/>
    <s v="Cobrado"/>
  </r>
  <r>
    <d v="2023-03-31T00:00:00"/>
    <x v="24"/>
    <n v="402.91123999999996"/>
    <s v="#7323"/>
    <d v="2023-04-04T00:00:00"/>
    <x v="16"/>
    <x v="1"/>
    <x v="0"/>
    <x v="0"/>
    <s v="Banco Ctes"/>
    <s v="Cobrado"/>
  </r>
  <r>
    <d v="2023-03-31T00:00:00"/>
    <x v="36"/>
    <n v="99.6"/>
    <s v="#7333"/>
    <d v="2023-04-04T00:00:00"/>
    <x v="16"/>
    <x v="0"/>
    <x v="0"/>
    <x v="0"/>
    <s v="Banco Ctes"/>
    <s v="Cobrado"/>
  </r>
  <r>
    <d v="2023-03-31T00:00:00"/>
    <x v="15"/>
    <n v="130.286"/>
    <s v="#7315"/>
    <d v="2023-04-05T00:00:00"/>
    <x v="20"/>
    <x v="0"/>
    <x v="0"/>
    <x v="0"/>
    <s v="Banco Ctes"/>
    <s v="Cobrado"/>
  </r>
  <r>
    <d v="2023-03-31T00:00:00"/>
    <x v="26"/>
    <n v="27.553169999999998"/>
    <s v="#5819"/>
    <d v="2023-04-04T00:00:00"/>
    <x v="16"/>
    <x v="0"/>
    <x v="0"/>
    <x v="0"/>
    <s v="Banco Ctes"/>
    <s v="Cobrado"/>
  </r>
  <r>
    <d v="2023-04-01T00:00:00"/>
    <x v="39"/>
    <n v="70.8"/>
    <s v="#7329"/>
    <d v="2023-04-04T00:00:00"/>
    <x v="11"/>
    <x v="0"/>
    <x v="0"/>
    <x v="0"/>
    <s v="Banco Ctes"/>
    <s v="Cobrado"/>
  </r>
  <r>
    <d v="2023-04-04T00:00:00"/>
    <x v="36"/>
    <n v="99.39"/>
    <s v="#7334"/>
    <d v="2023-04-12T00:00:00"/>
    <x v="7"/>
    <x v="0"/>
    <x v="0"/>
    <x v="0"/>
    <s v="Banco Ctes"/>
    <s v="Cobrado"/>
  </r>
  <r>
    <d v="2023-04-04T00:00:00"/>
    <x v="20"/>
    <n v="7"/>
    <s v="#7351"/>
    <d v="2023-04-18T00:00:00"/>
    <x v="1"/>
    <x v="0"/>
    <x v="0"/>
    <x v="0"/>
    <s v="Banco Ctes"/>
    <s v="Cobrado"/>
  </r>
  <r>
    <d v="2023-04-06T00:00:00"/>
    <x v="40"/>
    <n v="17.36"/>
    <s v="#7318"/>
    <d v="2023-05-04T00:00:00"/>
    <x v="25"/>
    <x v="0"/>
    <x v="0"/>
    <x v="0"/>
    <s v="Banco Ctes"/>
    <s v="Cobrado"/>
  </r>
  <r>
    <d v="2023-04-08T00:00:00"/>
    <x v="31"/>
    <n v="75.900000000000006"/>
    <s v="#7312"/>
    <d v="2023-04-11T00:00:00"/>
    <x v="11"/>
    <x v="0"/>
    <x v="0"/>
    <x v="0"/>
    <s v="Banco Ctes"/>
    <s v="Cobrado"/>
  </r>
  <r>
    <d v="2023-04-08T00:00:00"/>
    <x v="14"/>
    <n v="97"/>
    <s v="#7316"/>
    <d v="2023-04-11T00:00:00"/>
    <x v="11"/>
    <x v="0"/>
    <x v="0"/>
    <x v="0"/>
    <s v="Banco Ctes"/>
    <s v="Cobrado"/>
  </r>
  <r>
    <d v="2023-04-10T00:00:00"/>
    <x v="26"/>
    <n v="24.5"/>
    <s v="#7293"/>
    <d v="2023-04-11T00:00:00"/>
    <x v="6"/>
    <x v="0"/>
    <x v="0"/>
    <x v="0"/>
    <s v="Banco Ctes"/>
    <s v="Cobrado"/>
  </r>
  <r>
    <d v="2023-04-10T00:00:00"/>
    <x v="36"/>
    <n v="148.5"/>
    <s v="#7298"/>
    <d v="2023-04-21T00:00:00"/>
    <x v="5"/>
    <x v="0"/>
    <x v="0"/>
    <x v="0"/>
    <s v="Banco Ctes"/>
    <s v="Cobrado"/>
  </r>
  <r>
    <d v="2023-04-12T00:00:00"/>
    <x v="22"/>
    <n v="74.021000000000001"/>
    <s v="#7326"/>
    <d v="2023-04-14T00:00:00"/>
    <x v="4"/>
    <x v="0"/>
    <x v="0"/>
    <x v="0"/>
    <s v="Banco Ctes"/>
    <s v="Cobrado"/>
  </r>
  <r>
    <d v="2023-04-14T00:00:00"/>
    <x v="33"/>
    <n v="30.64"/>
    <s v="#7337"/>
    <d v="2023-04-28T00:00:00"/>
    <x v="1"/>
    <x v="0"/>
    <x v="0"/>
    <x v="0"/>
    <s v="Banco Ctes"/>
    <s v="Cobrado"/>
  </r>
  <r>
    <d v="2023-04-15T00:00:00"/>
    <x v="34"/>
    <n v="203.399"/>
    <s v="#7330"/>
    <d v="2023-04-18T00:00:00"/>
    <x v="11"/>
    <x v="0"/>
    <x v="0"/>
    <x v="0"/>
    <s v="Banco Ctes"/>
    <s v="Cobrado"/>
  </r>
  <r>
    <d v="2023-04-15T00:00:00"/>
    <x v="10"/>
    <n v="15.683"/>
    <s v="#7359"/>
    <d v="2023-04-25T00:00:00"/>
    <x v="8"/>
    <x v="0"/>
    <x v="0"/>
    <x v="0"/>
    <s v="Banco Ctes"/>
    <s v="Cobrado"/>
  </r>
  <r>
    <d v="2023-04-20T00:00:00"/>
    <x v="41"/>
    <n v="950"/>
    <s v="#7380"/>
    <d v="2023-04-20T00:00:00"/>
    <x v="2"/>
    <x v="2"/>
    <x v="0"/>
    <x v="0"/>
    <s v="Banco Ctes"/>
    <s v="Cobrado"/>
  </r>
  <r>
    <d v="2023-04-20T00:00:00"/>
    <x v="38"/>
    <n v="7.5"/>
    <s v="#7347"/>
    <d v="2023-05-02T00:00:00"/>
    <x v="14"/>
    <x v="0"/>
    <x v="0"/>
    <x v="0"/>
    <s v="Banco Ctes"/>
    <s v="Cobrado"/>
  </r>
  <r>
    <d v="2023-04-20T00:00:00"/>
    <x v="0"/>
    <n v="278.84399999999999"/>
    <s v="#7353"/>
    <d v="2023-05-11T00:00:00"/>
    <x v="3"/>
    <x v="0"/>
    <x v="0"/>
    <x v="0"/>
    <s v="Banco Ctes"/>
    <s v="Cobrado"/>
  </r>
  <r>
    <d v="2023-04-22T00:00:00"/>
    <x v="42"/>
    <n v="19.710999999999999"/>
    <s v="#7328"/>
    <d v="2023-04-25T00:00:00"/>
    <x v="11"/>
    <x v="0"/>
    <x v="0"/>
    <x v="0"/>
    <s v="Banco Ctes"/>
    <s v="Cobrado"/>
  </r>
  <r>
    <d v="2023-04-22T00:00:00"/>
    <x v="18"/>
    <n v="131"/>
    <s v="#7338"/>
    <d v="2023-04-25T00:00:00"/>
    <x v="11"/>
    <x v="0"/>
    <x v="0"/>
    <x v="0"/>
    <s v="Banco Ctes"/>
    <s v="Cobrado"/>
  </r>
  <r>
    <d v="2023-04-22T00:00:00"/>
    <x v="14"/>
    <n v="119.63200000000001"/>
    <s v="#7317"/>
    <d v="2023-04-27T00:00:00"/>
    <x v="20"/>
    <x v="0"/>
    <x v="0"/>
    <x v="0"/>
    <s v="Banco Ctes"/>
    <s v="Cobrado"/>
  </r>
  <r>
    <d v="2023-04-22T00:00:00"/>
    <x v="15"/>
    <n v="2.7389999999999999"/>
    <s v="#7360"/>
    <d v="2023-04-27T00:00:00"/>
    <x v="20"/>
    <x v="0"/>
    <x v="0"/>
    <x v="0"/>
    <s v="Banco Ctes"/>
    <s v="Cobrado"/>
  </r>
  <r>
    <d v="2023-04-24T00:00:00"/>
    <x v="43"/>
    <n v="154.5"/>
    <s v="#7354"/>
    <d v="2023-04-28T00:00:00"/>
    <x v="16"/>
    <x v="0"/>
    <x v="0"/>
    <x v="0"/>
    <s v="Banco Ctes"/>
    <s v="Cobrado"/>
  </r>
  <r>
    <d v="2023-04-25T00:00:00"/>
    <x v="36"/>
    <n v="155"/>
    <s v="#7357"/>
    <d v="2023-04-26T00:00:00"/>
    <x v="6"/>
    <x v="0"/>
    <x v="0"/>
    <x v="0"/>
    <s v="Banco Ctes"/>
    <s v="Cobrado"/>
  </r>
  <r>
    <d v="2023-04-10T00:00:00"/>
    <x v="5"/>
    <n v="20"/>
    <s v="#7342"/>
    <d v="2023-04-10T00:00:00"/>
    <x v="2"/>
    <x v="0"/>
    <x v="0"/>
    <x v="0"/>
    <s v="Banco Ctes"/>
    <s v="Cobrado"/>
  </r>
  <r>
    <d v="2023-04-26T00:00:00"/>
    <x v="44"/>
    <n v="6.9"/>
    <s v="#2136"/>
    <d v="2023-05-09T00:00:00"/>
    <x v="26"/>
    <x v="0"/>
    <x v="0"/>
    <x v="0"/>
    <s v="Banco Ctes"/>
    <s v="Cobrado"/>
  </r>
  <r>
    <d v="2023-04-29T00:00:00"/>
    <x v="2"/>
    <n v="249"/>
    <s v="#7343"/>
    <d v="2023-05-05T00:00:00"/>
    <x v="24"/>
    <x v="0"/>
    <x v="0"/>
    <x v="0"/>
    <s v="Banco Ctes"/>
    <s v="Cobrado"/>
  </r>
  <r>
    <d v="2023-04-29T00:00:00"/>
    <x v="18"/>
    <n v="132"/>
    <s v="#7339"/>
    <d v="2023-05-29T00:00:00"/>
    <x v="0"/>
    <x v="0"/>
    <x v="0"/>
    <x v="0"/>
    <s v="Banco Ctes"/>
    <s v="Cobrado"/>
  </r>
  <r>
    <d v="2023-04-30T00:00:00"/>
    <x v="26"/>
    <n v="71.787999999999997"/>
    <s v="#7327"/>
    <d v="2023-05-04T00:00:00"/>
    <x v="16"/>
    <x v="0"/>
    <x v="0"/>
    <x v="0"/>
    <s v="Banco Ctes"/>
    <s v="Cobrado"/>
  </r>
  <r>
    <d v="2023-04-30T00:00:00"/>
    <x v="24"/>
    <n v="348.12200000000001"/>
    <s v="#7362"/>
    <d v="2023-05-04T00:00:00"/>
    <x v="16"/>
    <x v="1"/>
    <x v="0"/>
    <x v="0"/>
    <s v="Banco Ctes"/>
    <s v="Cobrado"/>
  </r>
  <r>
    <d v="2023-04-30T00:00:00"/>
    <x v="22"/>
    <n v="90"/>
    <s v="#7363"/>
    <d v="2023-05-04T00:00:00"/>
    <x v="16"/>
    <x v="0"/>
    <x v="0"/>
    <x v="0"/>
    <s v="Banco Ctes"/>
    <s v="Cobrado"/>
  </r>
  <r>
    <d v="2023-04-30T00:00:00"/>
    <x v="28"/>
    <n v="57.72"/>
    <s v="#7375"/>
    <d v="2023-05-04T00:00:00"/>
    <x v="16"/>
    <x v="0"/>
    <x v="0"/>
    <x v="0"/>
    <s v="Banco Ctes"/>
    <s v="Cobrado"/>
  </r>
  <r>
    <d v="2023-04-30T00:00:00"/>
    <x v="7"/>
    <n v="155.19"/>
    <s v="#7376"/>
    <d v="2023-05-05T00:00:00"/>
    <x v="20"/>
    <x v="0"/>
    <x v="0"/>
    <x v="0"/>
    <s v="Banco Ctes"/>
    <s v="Cobrado"/>
  </r>
  <r>
    <d v="2023-04-30T00:00:00"/>
    <x v="36"/>
    <n v="204.53"/>
    <s v="#7358"/>
    <d v="2023-05-08T00:00:00"/>
    <x v="7"/>
    <x v="0"/>
    <x v="0"/>
    <x v="0"/>
    <s v="Banco Ctes"/>
    <s v="Cobrado"/>
  </r>
  <r>
    <d v="2023-04-30T00:00:00"/>
    <x v="45"/>
    <n v="23.730490000000003"/>
    <s v="#7361"/>
    <d v="2023-05-08T00:00:00"/>
    <x v="7"/>
    <x v="0"/>
    <x v="0"/>
    <x v="0"/>
    <s v="Banco Ctes"/>
    <s v="Cobrado"/>
  </r>
  <r>
    <d v="2023-05-02T00:00:00"/>
    <x v="18"/>
    <n v="142.29"/>
    <s v="#7340"/>
    <d v="2023-05-02T00:00:00"/>
    <x v="2"/>
    <x v="0"/>
    <x v="0"/>
    <x v="0"/>
    <s v="Banco Ctes"/>
    <s v="Cobrado"/>
  </r>
  <r>
    <d v="2023-05-02T00:00:00"/>
    <x v="46"/>
    <n v="20.9"/>
    <s v="#2137"/>
    <d v="2023-05-18T00:00:00"/>
    <x v="27"/>
    <x v="0"/>
    <x v="0"/>
    <x v="0"/>
    <s v="Banco Ctes"/>
    <s v="Cobrado"/>
  </r>
  <r>
    <d v="2023-05-05T00:00:00"/>
    <x v="47"/>
    <n v="71.978999999999999"/>
    <s v="#2135"/>
    <d v="2023-05-10T00:00:00"/>
    <x v="20"/>
    <x v="0"/>
    <x v="0"/>
    <x v="0"/>
    <s v="Banco Ctes"/>
    <s v="Cobrado"/>
  </r>
  <r>
    <d v="2023-05-06T00:00:00"/>
    <x v="43"/>
    <n v="161"/>
    <s v="#7355"/>
    <d v="2023-05-31T00:00:00"/>
    <x v="28"/>
    <x v="0"/>
    <x v="0"/>
    <x v="0"/>
    <s v="Banco Ctes"/>
    <s v="Cobrado"/>
  </r>
  <r>
    <d v="2023-05-10T00:00:00"/>
    <x v="26"/>
    <n v="26.479790000000001"/>
    <s v="#7294"/>
    <d v="2023-05-16T00:00:00"/>
    <x v="24"/>
    <x v="0"/>
    <x v="0"/>
    <x v="0"/>
    <s v="Banco Ctes"/>
    <s v="Cobrado"/>
  </r>
  <r>
    <d v="2023-05-12T00:00:00"/>
    <x v="43"/>
    <n v="149"/>
    <s v="#7356"/>
    <d v="2023-05-31T00:00:00"/>
    <x v="29"/>
    <x v="0"/>
    <x v="0"/>
    <x v="0"/>
    <s v="Banco Ctes"/>
    <s v="Cobrado"/>
  </r>
  <r>
    <d v="2023-05-13T00:00:00"/>
    <x v="14"/>
    <n v="165"/>
    <s v="#7368"/>
    <d v="2023-06-02T00:00:00"/>
    <x v="9"/>
    <x v="0"/>
    <x v="0"/>
    <x v="0"/>
    <s v="Banco Ctes"/>
    <s v="Cobrado"/>
  </r>
  <r>
    <d v="2023-05-14T00:00:00"/>
    <x v="48"/>
    <n v="989.87506999999994"/>
    <s v="#7366"/>
    <d v="2023-05-16T00:00:00"/>
    <x v="4"/>
    <x v="2"/>
    <x v="0"/>
    <x v="0"/>
    <s v="Banco Ctes"/>
    <s v="Cobrado"/>
  </r>
  <r>
    <d v="2023-05-14T00:00:00"/>
    <x v="34"/>
    <n v="102.1845"/>
    <s v="#7379"/>
    <d v="2023-05-16T00:00:00"/>
    <x v="4"/>
    <x v="0"/>
    <x v="0"/>
    <x v="0"/>
    <s v="Banco Ctes"/>
    <s v="Cobrado"/>
  </r>
  <r>
    <d v="2023-05-15T00:00:00"/>
    <x v="22"/>
    <n v="97.870999999999995"/>
    <s v="#7364"/>
    <d v="2023-05-16T00:00:00"/>
    <x v="6"/>
    <x v="0"/>
    <x v="0"/>
    <x v="0"/>
    <s v="Banco Ctes"/>
    <s v="Cobrado"/>
  </r>
  <r>
    <d v="2023-05-15T00:00:00"/>
    <x v="5"/>
    <n v="24.382000000000001"/>
    <s v="#2131"/>
    <d v="2023-05-16T00:00:00"/>
    <x v="6"/>
    <x v="0"/>
    <x v="0"/>
    <x v="0"/>
    <s v="Banco Ctes"/>
    <s v="Cobrado"/>
  </r>
  <r>
    <d v="2023-05-16T00:00:00"/>
    <x v="15"/>
    <n v="9.1069999999999993"/>
    <s v="#2148"/>
    <d v="2023-05-30T00:00:00"/>
    <x v="1"/>
    <x v="0"/>
    <x v="0"/>
    <x v="0"/>
    <s v="Banco Ctes"/>
    <s v="Cobrado"/>
  </r>
  <r>
    <d v="2023-05-17T00:00:00"/>
    <x v="13"/>
    <n v="174.45697000000001"/>
    <s v="#7371"/>
    <d v="2023-05-18T00:00:00"/>
    <x v="6"/>
    <x v="0"/>
    <x v="0"/>
    <x v="0"/>
    <s v="Banco Ctes"/>
    <s v="Cobrado"/>
  </r>
  <r>
    <d v="2023-05-18T00:00:00"/>
    <x v="49"/>
    <n v="400"/>
    <s v="#2146"/>
    <d v="2023-05-23T00:00:00"/>
    <x v="20"/>
    <x v="1"/>
    <x v="0"/>
    <x v="0"/>
    <s v="Banco Ctes"/>
    <s v="Cobrado"/>
  </r>
  <r>
    <d v="2023-05-19T00:00:00"/>
    <x v="49"/>
    <n v="405.42440000000005"/>
    <s v="#2147"/>
    <d v="2023-05-23T00:00:00"/>
    <x v="16"/>
    <x v="1"/>
    <x v="0"/>
    <x v="0"/>
    <s v="Banco Ctes"/>
    <s v="Cobrado"/>
  </r>
  <r>
    <d v="2023-05-19T00:00:00"/>
    <x v="0"/>
    <n v="177.4"/>
    <s v="#2140"/>
    <d v="2023-05-30T00:00:00"/>
    <x v="5"/>
    <x v="0"/>
    <x v="0"/>
    <x v="0"/>
    <s v="Banco Ctes"/>
    <s v="Cobrado"/>
  </r>
  <r>
    <d v="2023-05-20T00:00:00"/>
    <x v="33"/>
    <n v="14.013999999999999"/>
    <s v="#7370"/>
    <d v="2023-06-05T00:00:00"/>
    <x v="27"/>
    <x v="0"/>
    <x v="0"/>
    <x v="0"/>
    <s v="Banco Ctes"/>
    <s v="Cobrado"/>
  </r>
  <r>
    <d v="2023-05-21T00:00:00"/>
    <x v="0"/>
    <n v="177.58697000000001"/>
    <s v="#2141"/>
    <d v="2023-05-30T00:00:00"/>
    <x v="18"/>
    <x v="0"/>
    <x v="0"/>
    <x v="0"/>
    <s v="Banco Ctes"/>
    <s v="Cobrado"/>
  </r>
  <r>
    <d v="2023-05-23T00:00:00"/>
    <x v="2"/>
    <n v="251"/>
    <s v="#7345"/>
    <d v="2023-05-29T00:00:00"/>
    <x v="24"/>
    <x v="0"/>
    <x v="0"/>
    <x v="0"/>
    <s v="Banco Ctes"/>
    <s v="Cobrado"/>
  </r>
  <r>
    <d v="2023-05-23T00:00:00"/>
    <x v="48"/>
    <n v="245.97499999999999"/>
    <s v="#2132"/>
    <d v="2023-05-24T00:00:00"/>
    <x v="6"/>
    <x v="0"/>
    <x v="0"/>
    <x v="0"/>
    <s v="Banco Ctes"/>
    <s v="Cobrado"/>
  </r>
  <r>
    <d v="2023-05-24T00:00:00"/>
    <x v="0"/>
    <n v="296.56220999999999"/>
    <s v="#2142"/>
    <d v="2023-05-30T00:00:00"/>
    <x v="24"/>
    <x v="1"/>
    <x v="0"/>
    <x v="0"/>
    <s v="Banco Ctes"/>
    <s v="Cobrado"/>
  </r>
  <r>
    <d v="2023-05-26T00:00:00"/>
    <x v="28"/>
    <n v="152.97949"/>
    <s v="#2168"/>
    <d v="2023-05-29T00:00:00"/>
    <x v="11"/>
    <x v="0"/>
    <x v="0"/>
    <x v="0"/>
    <s v="Banco Ctes"/>
    <s v="Cobrado"/>
  </r>
  <r>
    <d v="2023-05-26T00:00:00"/>
    <x v="34"/>
    <n v="116"/>
    <s v="#2134"/>
    <d v="2023-05-30T00:00:00"/>
    <x v="16"/>
    <x v="0"/>
    <x v="0"/>
    <x v="0"/>
    <s v="Banco Ctes"/>
    <s v="Cobrado"/>
  </r>
  <r>
    <d v="2023-05-27T00:00:00"/>
    <x v="0"/>
    <n v="119.32955"/>
    <s v="#2143"/>
    <d v="2023-05-30T00:00:00"/>
    <x v="11"/>
    <x v="0"/>
    <x v="0"/>
    <x v="0"/>
    <s v="Banco Ctes"/>
    <s v="Cobrado"/>
  </r>
  <r>
    <d v="2023-05-27T00:00:00"/>
    <x v="39"/>
    <n v="55.4"/>
    <s v="#2162"/>
    <d v="2023-05-30T00:00:00"/>
    <x v="11"/>
    <x v="0"/>
    <x v="0"/>
    <x v="0"/>
    <s v="Banco Ctes"/>
    <s v="Cobrado"/>
  </r>
  <r>
    <d v="2023-05-29T00:00:00"/>
    <x v="48"/>
    <n v="1008.72983"/>
    <s v="#7367"/>
    <d v="2023-05-29T00:00:00"/>
    <x v="2"/>
    <x v="2"/>
    <x v="0"/>
    <x v="0"/>
    <s v="Banco Ctes"/>
    <s v="Cobrado"/>
  </r>
  <r>
    <d v="2023-05-30T00:00:00"/>
    <x v="4"/>
    <n v="22"/>
    <s v="#2149"/>
    <d v="2023-06-13T00:00:00"/>
    <x v="1"/>
    <x v="0"/>
    <x v="0"/>
    <x v="0"/>
    <s v="Banco Ctes"/>
    <s v="Cobrado"/>
  </r>
  <r>
    <d v="2023-05-30T00:00:00"/>
    <x v="49"/>
    <n v="190"/>
    <s v="#2159"/>
    <d v="2023-05-31T00:00:00"/>
    <x v="6"/>
    <x v="0"/>
    <x v="0"/>
    <x v="0"/>
    <s v="Banco Ctes"/>
    <s v="Cobrado"/>
  </r>
  <r>
    <d v="2023-05-31T00:00:00"/>
    <x v="26"/>
    <n v="50"/>
    <s v="#7377"/>
    <d v="2023-06-01T00:00:00"/>
    <x v="6"/>
    <x v="0"/>
    <x v="0"/>
    <x v="0"/>
    <s v="Banco Ctes"/>
    <s v="Cobrado"/>
  </r>
  <r>
    <d v="2023-05-31T00:00:00"/>
    <x v="14"/>
    <n v="184.51627999999999"/>
    <s v="#7369"/>
    <d v="2023-06-16T00:00:00"/>
    <x v="27"/>
    <x v="0"/>
    <x v="0"/>
    <x v="0"/>
    <s v="Banco Ctes"/>
    <s v="Cobrado"/>
  </r>
  <r>
    <d v="2023-05-31T00:00:00"/>
    <x v="24"/>
    <n v="364.60677000000004"/>
    <s v="#2145"/>
    <d v="2023-06-01T00:00:00"/>
    <x v="6"/>
    <x v="1"/>
    <x v="0"/>
    <x v="0"/>
    <s v="Banco Ctes"/>
    <s v="Cobrado"/>
  </r>
  <r>
    <d v="2023-06-02T00:00:00"/>
    <x v="0"/>
    <n v="342.46625"/>
    <s v="#2144"/>
    <d v="2023-06-12T00:00:00"/>
    <x v="8"/>
    <x v="1"/>
    <x v="0"/>
    <x v="0"/>
    <s v="Banco Ctes"/>
    <s v="Cobrado"/>
  </r>
  <r>
    <d v="2023-06-03T00:00:00"/>
    <x v="49"/>
    <n v="190.33929999999998"/>
    <s v="#2160"/>
    <d v="2023-06-08T00:00:00"/>
    <x v="20"/>
    <x v="0"/>
    <x v="0"/>
    <x v="0"/>
    <s v="Banco Ctes"/>
    <s v="Cobrado"/>
  </r>
  <r>
    <d v="2023-06-06T00:00:00"/>
    <x v="34"/>
    <n v="122.854"/>
    <s v="#2133"/>
    <d v="2023-06-07T00:00:00"/>
    <x v="6"/>
    <x v="0"/>
    <x v="0"/>
    <x v="0"/>
    <s v="Banco Ctes"/>
    <s v="Cobrado"/>
  </r>
  <r>
    <d v="2023-06-10T00:00:00"/>
    <x v="5"/>
    <n v="31.054459999999999"/>
    <s v="#2152"/>
    <d v="2023-06-13T00:00:00"/>
    <x v="11"/>
    <x v="0"/>
    <x v="0"/>
    <x v="0"/>
    <s v="Banco Ctes"/>
    <s v="Cobrado"/>
  </r>
  <r>
    <d v="2023-06-10T00:00:00"/>
    <x v="3"/>
    <n v="68"/>
    <s v="#2163"/>
    <d v="2023-06-13T00:00:00"/>
    <x v="11"/>
    <x v="0"/>
    <x v="0"/>
    <x v="0"/>
    <s v="Banco Ctes"/>
    <s v="Cobrado"/>
  </r>
  <r>
    <d v="2023-06-10T00:00:00"/>
    <x v="20"/>
    <n v="7"/>
    <s v="#2171"/>
    <d v="2023-06-13T00:00:00"/>
    <x v="11"/>
    <x v="0"/>
    <x v="0"/>
    <x v="0"/>
    <s v="Banco Ctes"/>
    <s v="Cobrado"/>
  </r>
  <r>
    <d v="2023-06-10T00:00:00"/>
    <x v="21"/>
    <n v="39.28"/>
    <s v="#2151"/>
    <d v="2023-06-13T00:00:00"/>
    <x v="11"/>
    <x v="0"/>
    <x v="0"/>
    <x v="0"/>
    <s v="Banco Ctes"/>
    <s v="Cobrado"/>
  </r>
  <r>
    <d v="2023-06-10T00:00:00"/>
    <x v="29"/>
    <n v="11.231219999999999"/>
    <s v="#2150"/>
    <d v="2023-06-14T00:00:00"/>
    <x v="16"/>
    <x v="0"/>
    <x v="0"/>
    <x v="0"/>
    <s v="Banco Ctes"/>
    <s v="Cobrado"/>
  </r>
  <r>
    <d v="2023-06-10T00:00:00"/>
    <x v="15"/>
    <n v="1.3"/>
    <s v="#2190"/>
    <d v="2023-06-15T00:00:00"/>
    <x v="20"/>
    <x v="0"/>
    <x v="0"/>
    <x v="0"/>
    <s v="Banco Ctes"/>
    <s v="Cobrado"/>
  </r>
  <r>
    <d v="2023-05-18T00:00:00"/>
    <x v="50"/>
    <n v="125.67949"/>
    <s v="#2158"/>
    <d v="2023-05-18T00:00:00"/>
    <x v="2"/>
    <x v="0"/>
    <x v="0"/>
    <x v="0"/>
    <s v="Banco Ctes"/>
    <s v="Cobrado"/>
  </r>
  <r>
    <d v="2023-06-15T00:00:00"/>
    <x v="22"/>
    <n v="130"/>
    <s v="#2153"/>
    <d v="2023-06-16T00:00:00"/>
    <x v="6"/>
    <x v="0"/>
    <x v="0"/>
    <x v="0"/>
    <s v="Banco Ctes"/>
    <s v="Cobrado"/>
  </r>
  <r>
    <d v="2023-06-17T00:00:00"/>
    <x v="0"/>
    <n v="260"/>
    <s v="#2172"/>
    <d v="2023-06-23T00:00:00"/>
    <x v="24"/>
    <x v="0"/>
    <x v="0"/>
    <x v="0"/>
    <s v="Banco Ctes"/>
    <s v="Cobrado"/>
  </r>
  <r>
    <d v="2023-06-17T00:00:00"/>
    <x v="0"/>
    <n v="262.84884999999997"/>
    <s v="#2173"/>
    <d v="2023-06-23T00:00:00"/>
    <x v="24"/>
    <x v="0"/>
    <x v="0"/>
    <x v="0"/>
    <s v="Banco Ctes"/>
    <s v="Cobrado"/>
  </r>
  <r>
    <d v="2023-06-17T00:00:00"/>
    <x v="4"/>
    <n v="31"/>
    <s v="#2178"/>
    <d v="2023-07-17T00:00:00"/>
    <x v="0"/>
    <x v="0"/>
    <x v="0"/>
    <x v="0"/>
    <s v="Banco Ctes"/>
    <s v="Cobrado"/>
  </r>
  <r>
    <d v="2023-06-19T00:00:00"/>
    <x v="48"/>
    <n v="92.837999999999994"/>
    <s v="#2169"/>
    <d v="2023-06-22T00:00:00"/>
    <x v="11"/>
    <x v="0"/>
    <x v="0"/>
    <x v="0"/>
    <s v="Banco Ctes"/>
    <s v="Cobrado"/>
  </r>
  <r>
    <d v="2023-06-20T00:00:00"/>
    <x v="14"/>
    <n v="254.86432000000002"/>
    <s v="#2156"/>
    <d v="2023-06-22T00:00:00"/>
    <x v="4"/>
    <x v="0"/>
    <x v="0"/>
    <x v="0"/>
    <s v="Banco Ctes"/>
    <s v="Cobrado"/>
  </r>
  <r>
    <d v="2023-06-20T00:00:00"/>
    <x v="22"/>
    <n v="140.92599999999999"/>
    <s v="#2154"/>
    <d v="2023-06-22T00:00:00"/>
    <x v="4"/>
    <x v="0"/>
    <x v="0"/>
    <x v="0"/>
    <s v="Banco Ctes"/>
    <s v="Cobrado"/>
  </r>
  <r>
    <d v="2023-06-20T00:00:00"/>
    <x v="3"/>
    <n v="69"/>
    <s v="#2164"/>
    <d v="2023-06-22T00:00:00"/>
    <x v="4"/>
    <x v="0"/>
    <x v="0"/>
    <x v="0"/>
    <s v="Banco Ctes"/>
    <s v="Cobrado"/>
  </r>
  <r>
    <d v="2023-06-20T00:00:00"/>
    <x v="38"/>
    <n v="7.5"/>
    <s v="#7349"/>
    <d v="2023-07-20T00:00:00"/>
    <x v="0"/>
    <x v="0"/>
    <x v="0"/>
    <x v="0"/>
    <s v="Banco Ctes"/>
    <s v="Cobrado"/>
  </r>
  <r>
    <d v="2023-06-20T00:00:00"/>
    <x v="34"/>
    <n v="258.214"/>
    <s v="#2157"/>
    <d v="2023-06-21T00:00:00"/>
    <x v="6"/>
    <x v="0"/>
    <x v="0"/>
    <x v="0"/>
    <s v="Banco Ctes"/>
    <s v="Cobrado"/>
  </r>
  <r>
    <d v="2023-06-22T00:00:00"/>
    <x v="0"/>
    <n v="234.59512000000001"/>
    <s v="#2174"/>
    <d v="2023-06-23T00:00:00"/>
    <x v="6"/>
    <x v="0"/>
    <x v="0"/>
    <x v="0"/>
    <s v="Banco Ctes"/>
    <s v="Cobrado"/>
  </r>
  <r>
    <d v="2023-06-23T00:00:00"/>
    <x v="0"/>
    <n v="378.54306000000003"/>
    <s v="#2176"/>
    <d v="2023-06-28T00:00:00"/>
    <x v="20"/>
    <x v="1"/>
    <x v="0"/>
    <x v="0"/>
    <s v="Banco Ctes"/>
    <s v="Cobrado"/>
  </r>
  <r>
    <d v="2023-06-23T00:00:00"/>
    <x v="0"/>
    <n v="378"/>
    <s v="#2175"/>
    <d v="2023-06-29T00:00:00"/>
    <x v="24"/>
    <x v="1"/>
    <x v="0"/>
    <x v="0"/>
    <s v="Banco Ctes"/>
    <s v="Cobrado"/>
  </r>
  <r>
    <d v="2023-06-24T00:00:00"/>
    <x v="28"/>
    <n v="57.72"/>
    <s v="#2179"/>
    <d v="2023-06-27T00:00:00"/>
    <x v="11"/>
    <x v="0"/>
    <x v="0"/>
    <x v="0"/>
    <s v="Banco Ctes"/>
    <s v="Cobrado"/>
  </r>
  <r>
    <d v="2023-06-24T00:00:00"/>
    <x v="31"/>
    <n v="76.8"/>
    <s v="#2170"/>
    <d v="2023-06-27T00:00:00"/>
    <x v="11"/>
    <x v="0"/>
    <x v="0"/>
    <x v="0"/>
    <s v="Banco Ctes"/>
    <s v="Cobrado"/>
  </r>
  <r>
    <d v="2023-06-30T00:00:00"/>
    <x v="24"/>
    <n v="223.57900000000001"/>
    <s v="#2180"/>
    <d v="2023-07-04T00:00:00"/>
    <x v="16"/>
    <x v="0"/>
    <x v="0"/>
    <x v="0"/>
    <s v="Banco Ctes"/>
    <s v="Cobrado"/>
  </r>
  <r>
    <d v="2023-06-30T00:00:00"/>
    <x v="26"/>
    <n v="53.328000000000003"/>
    <s v="#7378"/>
    <d v="2023-07-10T00:00:00"/>
    <x v="8"/>
    <x v="0"/>
    <x v="0"/>
    <x v="0"/>
    <s v="Banco Ctes"/>
    <s v="Cobrado"/>
  </r>
  <r>
    <d v="2023-06-30T00:00:00"/>
    <x v="4"/>
    <n v="31.4"/>
    <s v="#2206"/>
    <d v="2023-07-18T00:00:00"/>
    <x v="30"/>
    <x v="0"/>
    <x v="0"/>
    <x v="0"/>
    <s v="Banco Ctes"/>
    <s v="Cobrado"/>
  </r>
  <r>
    <d v="2023-06-30T00:00:00"/>
    <x v="29"/>
    <n v="122.5125"/>
    <s v="#2177"/>
    <d v="2023-07-03T00:00:00"/>
    <x v="11"/>
    <x v="0"/>
    <x v="0"/>
    <x v="0"/>
    <s v="Banco Ctes"/>
    <s v="Cobrado"/>
  </r>
  <r>
    <d v="2023-07-03T00:00:00"/>
    <x v="51"/>
    <n v="127.79906"/>
    <s v="#5877"/>
    <d v="2023-07-25T00:00:00"/>
    <x v="31"/>
    <x v="0"/>
    <x v="0"/>
    <x v="0"/>
    <s v="Banco Ctes"/>
    <s v="Cobrado"/>
  </r>
  <r>
    <d v="2023-07-08T00:00:00"/>
    <x v="49"/>
    <n v="261"/>
    <s v="#2213"/>
    <d v="2023-07-11T00:00:00"/>
    <x v="11"/>
    <x v="0"/>
    <x v="0"/>
    <x v="0"/>
    <s v="Banco Ctes"/>
    <s v="Cobrado"/>
  </r>
  <r>
    <d v="2023-07-08T00:00:00"/>
    <x v="22"/>
    <n v="110"/>
    <s v="#2187"/>
    <d v="2023-07-11T00:00:00"/>
    <x v="11"/>
    <x v="0"/>
    <x v="0"/>
    <x v="0"/>
    <s v="Banco Ctes"/>
    <s v="Cobrado"/>
  </r>
  <r>
    <d v="2023-07-08T00:00:00"/>
    <x v="18"/>
    <n v="230"/>
    <s v="#2181"/>
    <d v="2023-07-11T00:00:00"/>
    <x v="11"/>
    <x v="0"/>
    <x v="0"/>
    <x v="0"/>
    <s v="Banco Ctes"/>
    <s v="Cobrado"/>
  </r>
  <r>
    <d v="2023-07-08T00:00:00"/>
    <x v="48"/>
    <n v="189"/>
    <s v="#2197"/>
    <d v="2023-07-21T00:00:00"/>
    <x v="26"/>
    <x v="0"/>
    <x v="0"/>
    <x v="0"/>
    <s v="Banco Ctes"/>
    <s v="Cobrado"/>
  </r>
  <r>
    <d v="2023-07-08T00:00:00"/>
    <x v="52"/>
    <n v="246.6"/>
    <s v="#2199"/>
    <d v="2023-07-28T00:00:00"/>
    <x v="9"/>
    <x v="0"/>
    <x v="0"/>
    <x v="0"/>
    <s v="Banco Ctes"/>
    <s v="Cobrado"/>
  </r>
  <r>
    <d v="2023-07-09T00:00:00"/>
    <x v="29"/>
    <n v="77.459000000000003"/>
    <s v="#2193"/>
    <d v="2023-07-11T00:00:00"/>
    <x v="4"/>
    <x v="0"/>
    <x v="0"/>
    <x v="0"/>
    <s v="Banco Ctes"/>
    <s v="Cobrado"/>
  </r>
  <r>
    <d v="2023-07-09T00:00:00"/>
    <x v="3"/>
    <n v="69.5"/>
    <s v="#2165"/>
    <d v="2023-07-11T00:00:00"/>
    <x v="4"/>
    <x v="0"/>
    <x v="0"/>
    <x v="0"/>
    <s v="Banco Ctes"/>
    <s v="Cobrado"/>
  </r>
  <r>
    <d v="2023-07-12T00:00:00"/>
    <x v="49"/>
    <n v="264.97048000000001"/>
    <s v="#2214"/>
    <d v="2023-07-17T00:00:00"/>
    <x v="20"/>
    <x v="0"/>
    <x v="0"/>
    <x v="0"/>
    <s v="Banco Ctes"/>
    <s v="Cobrado"/>
  </r>
  <r>
    <d v="2023-07-12T00:00:00"/>
    <x v="5"/>
    <n v="32.073"/>
    <s v="#2196"/>
    <d v="2023-07-13T00:00:00"/>
    <x v="6"/>
    <x v="0"/>
    <x v="0"/>
    <x v="0"/>
    <s v="Banco Ctes"/>
    <s v="Cobrado"/>
  </r>
  <r>
    <d v="2023-07-14T00:00:00"/>
    <x v="49"/>
    <n v="259"/>
    <s v="#2215"/>
    <d v="2023-07-25T00:00:00"/>
    <x v="5"/>
    <x v="0"/>
    <x v="0"/>
    <x v="0"/>
    <s v="Banco Ctes"/>
    <s v="Cobrado"/>
  </r>
  <r>
    <d v="2023-07-15T00:00:00"/>
    <x v="49"/>
    <n v="262"/>
    <s v="#2216"/>
    <d v="2023-07-18T00:00:00"/>
    <x v="11"/>
    <x v="0"/>
    <x v="0"/>
    <x v="0"/>
    <s v="Banco Ctes"/>
    <s v="Cobrado"/>
  </r>
  <r>
    <d v="2023-07-15T00:00:00"/>
    <x v="49"/>
    <n v="258"/>
    <s v="#2217"/>
    <d v="2023-07-18T00:00:00"/>
    <x v="11"/>
    <x v="0"/>
    <x v="0"/>
    <x v="0"/>
    <s v="Banco Ctes"/>
    <s v="Cobrado"/>
  </r>
  <r>
    <d v="2023-07-15T00:00:00"/>
    <x v="34"/>
    <n v="133.01400000000001"/>
    <s v="#2198"/>
    <d v="2023-07-18T00:00:00"/>
    <x v="11"/>
    <x v="0"/>
    <x v="0"/>
    <x v="0"/>
    <s v="Banco Ctes"/>
    <s v="Cobrado"/>
  </r>
  <r>
    <d v="2023-07-15T00:00:00"/>
    <x v="28"/>
    <n v="57.72"/>
    <s v="#2212"/>
    <d v="2023-07-18T00:00:00"/>
    <x v="11"/>
    <x v="0"/>
    <x v="0"/>
    <x v="0"/>
    <s v="Banco Ctes"/>
    <s v="Cobrado"/>
  </r>
  <r>
    <d v="2023-07-16T00:00:00"/>
    <x v="47"/>
    <n v="24.754999999999999"/>
    <s v="#5891"/>
    <d v="2023-07-25T00:00:00"/>
    <x v="18"/>
    <x v="0"/>
    <x v="0"/>
    <x v="0"/>
    <s v="Banco Ctes"/>
    <s v="Cobrado"/>
  </r>
  <r>
    <d v="2023-07-18T00:00:00"/>
    <x v="20"/>
    <n v="5"/>
    <s v="#5878"/>
    <d v="2023-07-19T00:00:00"/>
    <x v="6"/>
    <x v="0"/>
    <x v="0"/>
    <x v="0"/>
    <s v="Banco Ctes"/>
    <s v="Cobrado"/>
  </r>
  <r>
    <d v="2023-07-20T00:00:00"/>
    <x v="53"/>
    <n v="63.3"/>
    <s v="#5881"/>
    <d v="2023-07-24T00:00:00"/>
    <x v="16"/>
    <x v="0"/>
    <x v="0"/>
    <x v="0"/>
    <s v="Banco Ctes"/>
    <s v="Cobrado"/>
  </r>
  <r>
    <d v="2023-07-20T00:00:00"/>
    <x v="10"/>
    <n v="150"/>
    <s v="#2224"/>
    <d v="2023-07-24T00:00:00"/>
    <x v="16"/>
    <x v="0"/>
    <x v="0"/>
    <x v="0"/>
    <s v="Banco Ctes"/>
    <s v="Cobrado"/>
  </r>
  <r>
    <d v="2023-07-20T00:00:00"/>
    <x v="10"/>
    <n v="350"/>
    <s v="#5882"/>
    <d v="2023-08-01T00:00:00"/>
    <x v="14"/>
    <x v="1"/>
    <x v="0"/>
    <x v="0"/>
    <s v="Banco Ctes"/>
    <s v="Cobrado"/>
  </r>
  <r>
    <d v="2023-07-21T00:00:00"/>
    <x v="10"/>
    <n v="352.3"/>
    <s v="#5883"/>
    <d v="2023-08-01T00:00:00"/>
    <x v="5"/>
    <x v="1"/>
    <x v="0"/>
    <x v="0"/>
    <s v="Banco Ctes"/>
    <s v="Cobrado"/>
  </r>
  <r>
    <d v="2023-07-22T00:00:00"/>
    <x v="33"/>
    <n v="116.36"/>
    <s v="#2208"/>
    <d v="2023-07-25T00:00:00"/>
    <x v="11"/>
    <x v="0"/>
    <x v="0"/>
    <x v="0"/>
    <s v="Banco Ctes"/>
    <s v="Cobrado"/>
  </r>
  <r>
    <d v="2023-07-22T00:00:00"/>
    <x v="52"/>
    <n v="248"/>
    <s v="#2200"/>
    <d v="2023-07-25T00:00:00"/>
    <x v="11"/>
    <x v="0"/>
    <x v="0"/>
    <x v="0"/>
    <s v="Banco Ctes"/>
    <s v="Cobrado"/>
  </r>
  <r>
    <d v="2023-07-22T00:00:00"/>
    <x v="10"/>
    <n v="150"/>
    <s v="#2220"/>
    <d v="2023-07-25T00:00:00"/>
    <x v="11"/>
    <x v="0"/>
    <x v="0"/>
    <x v="0"/>
    <s v="Banco Ctes"/>
    <s v="Cobrado"/>
  </r>
  <r>
    <d v="2023-07-22T00:00:00"/>
    <x v="10"/>
    <n v="141.983"/>
    <s v="#2225"/>
    <d v="2023-07-25T00:00:00"/>
    <x v="11"/>
    <x v="0"/>
    <x v="0"/>
    <x v="0"/>
    <s v="Banco Ctes"/>
    <s v="Cobrado"/>
  </r>
  <r>
    <d v="2023-07-22T00:00:00"/>
    <x v="49"/>
    <n v="271.65499999999997"/>
    <s v="#5897"/>
    <d v="2023-07-31T00:00:00"/>
    <x v="18"/>
    <x v="0"/>
    <x v="0"/>
    <x v="0"/>
    <s v="Banco Ctes"/>
    <s v="Cobrado"/>
  </r>
  <r>
    <d v="2023-07-22T00:00:00"/>
    <x v="10"/>
    <n v="361.57400000000001"/>
    <s v="#5884"/>
    <d v="2023-08-01T00:00:00"/>
    <x v="8"/>
    <x v="1"/>
    <x v="0"/>
    <x v="0"/>
    <s v="Banco Ctes"/>
    <s v="Cobrado"/>
  </r>
  <r>
    <d v="2023-07-22T00:00:00"/>
    <x v="54"/>
    <n v="110"/>
    <s v="#2223"/>
    <d v="2023-08-02T00:00:00"/>
    <x v="5"/>
    <x v="0"/>
    <x v="0"/>
    <x v="0"/>
    <s v="Banco Ctes"/>
    <s v="Cobrado"/>
  </r>
  <r>
    <d v="2023-07-23T00:00:00"/>
    <x v="49"/>
    <n v="200"/>
    <s v="#5900"/>
    <d v="2023-07-31T00:00:00"/>
    <x v="7"/>
    <x v="0"/>
    <x v="0"/>
    <x v="0"/>
    <s v="Banco Ctes"/>
    <s v="Cobrado"/>
  </r>
  <r>
    <d v="2023-07-24T00:00:00"/>
    <x v="3"/>
    <n v="68.599999999999994"/>
    <s v="#2166"/>
    <d v="2023-07-25T00:00:00"/>
    <x v="6"/>
    <x v="0"/>
    <x v="0"/>
    <x v="0"/>
    <s v="Banco Ctes"/>
    <s v="Cobrado"/>
  </r>
  <r>
    <d v="2023-07-27T00:00:00"/>
    <x v="10"/>
    <n v="159.47404999999998"/>
    <s v="#2221"/>
    <d v="2023-07-28T00:00:00"/>
    <x v="6"/>
    <x v="0"/>
    <x v="0"/>
    <x v="0"/>
    <s v="Banco Ctes"/>
    <s v="Cobrado"/>
  </r>
  <r>
    <d v="2023-07-27T00:00:00"/>
    <x v="18"/>
    <n v="240"/>
    <s v="#2182"/>
    <d v="2023-07-31T00:00:00"/>
    <x v="16"/>
    <x v="0"/>
    <x v="0"/>
    <x v="0"/>
    <s v="Banco Ctes"/>
    <s v="Cobrado"/>
  </r>
  <r>
    <d v="2023-07-27T00:00:00"/>
    <x v="55"/>
    <n v="41.5"/>
    <s v="#2218"/>
    <d v="2023-08-01T00:00:00"/>
    <x v="20"/>
    <x v="0"/>
    <x v="0"/>
    <x v="0"/>
    <s v="Banco Ctes"/>
    <s v="Cobrado"/>
  </r>
  <r>
    <d v="2023-07-27T00:00:00"/>
    <x v="22"/>
    <n v="126.07599999999999"/>
    <s v="#2191"/>
    <d v="2023-07-28T00:00:00"/>
    <x v="6"/>
    <x v="0"/>
    <x v="0"/>
    <x v="0"/>
    <s v="Banco Ctes"/>
    <s v="Cobrado"/>
  </r>
  <r>
    <d v="2023-07-28T00:00:00"/>
    <x v="0"/>
    <n v="223"/>
    <s v="#2228"/>
    <d v="2023-08-01T00:00:00"/>
    <x v="16"/>
    <x v="0"/>
    <x v="0"/>
    <x v="0"/>
    <s v="Banco Ctes"/>
    <s v="Cobrado"/>
  </r>
  <r>
    <d v="2023-07-29T00:00:00"/>
    <x v="56"/>
    <n v="15.8"/>
    <s v="#5879"/>
    <d v="2023-08-01T00:00:00"/>
    <x v="11"/>
    <x v="0"/>
    <x v="0"/>
    <x v="0"/>
    <s v="Banco Ctes"/>
    <s v="Cobrado"/>
  </r>
  <r>
    <d v="2023-07-29T00:00:00"/>
    <x v="49"/>
    <n v="306"/>
    <s v="#5902"/>
    <d v="2023-08-01T00:00:00"/>
    <x v="11"/>
    <x v="1"/>
    <x v="0"/>
    <x v="0"/>
    <s v="Banco Ctes"/>
    <s v="Cobrado"/>
  </r>
  <r>
    <d v="2023-07-29T00:00:00"/>
    <x v="52"/>
    <n v="249"/>
    <s v="#2201"/>
    <d v="2023-08-01T00:00:00"/>
    <x v="11"/>
    <x v="0"/>
    <x v="0"/>
    <x v="0"/>
    <s v="Banco Ctes"/>
    <s v="Cobrado"/>
  </r>
  <r>
    <d v="2023-07-30T00:00:00"/>
    <x v="0"/>
    <n v="222"/>
    <s v="#2229"/>
    <d v="2023-08-01T00:00:00"/>
    <x v="4"/>
    <x v="0"/>
    <x v="0"/>
    <x v="0"/>
    <s v="Banco Ctes"/>
    <s v="Cobrado"/>
  </r>
  <r>
    <d v="2023-07-31T00:00:00"/>
    <x v="24"/>
    <n v="355.57"/>
    <s v="#5888"/>
    <d v="2023-08-02T00:00:00"/>
    <x v="4"/>
    <x v="1"/>
    <x v="0"/>
    <x v="0"/>
    <s v="Banco Ctes"/>
    <s v="Cobrado"/>
  </r>
  <r>
    <d v="2023-07-31T00:00:00"/>
    <x v="36"/>
    <n v="94.95"/>
    <s v="#5901"/>
    <d v="2023-08-18T00:00:00"/>
    <x v="30"/>
    <x v="0"/>
    <x v="0"/>
    <x v="0"/>
    <s v="Banco Ctes"/>
    <s v="Cobrado"/>
  </r>
  <r>
    <d v="2023-08-02T00:00:00"/>
    <x v="49"/>
    <n v="305.08800000000002"/>
    <s v="#5903"/>
    <d v="2023-08-07T00:00:00"/>
    <x v="20"/>
    <x v="1"/>
    <x v="0"/>
    <x v="0"/>
    <s v="Banco Ctes"/>
    <s v="Cobrado"/>
  </r>
  <r>
    <d v="2023-08-03T00:00:00"/>
    <x v="51"/>
    <n v="127.79906"/>
    <s v="#5875"/>
    <d v="2023-08-04T00:00:00"/>
    <x v="6"/>
    <x v="0"/>
    <x v="0"/>
    <x v="0"/>
    <s v="Banco Ctes"/>
    <s v="Cobrado"/>
  </r>
  <r>
    <d v="2023-08-05T00:00:00"/>
    <x v="49"/>
    <n v="306.64"/>
    <s v="#5904"/>
    <d v="2023-08-08T00:00:00"/>
    <x v="11"/>
    <x v="1"/>
    <x v="0"/>
    <x v="0"/>
    <s v="Banco Ctes"/>
    <s v="Cobrado"/>
  </r>
  <r>
    <d v="2023-08-05T00:00:00"/>
    <x v="28"/>
    <n v="69.263999999999996"/>
    <s v="#5905"/>
    <d v="2023-08-08T00:00:00"/>
    <x v="11"/>
    <x v="0"/>
    <x v="0"/>
    <x v="0"/>
    <s v="Banco Ctes"/>
    <s v="Cobrado"/>
  </r>
  <r>
    <d v="2023-08-05T00:00:00"/>
    <x v="57"/>
    <n v="120"/>
    <s v="#5899"/>
    <d v="2023-08-08T00:00:00"/>
    <x v="11"/>
    <x v="0"/>
    <x v="0"/>
    <x v="0"/>
    <s v="Banco Ctes"/>
    <s v="Cobrado"/>
  </r>
  <r>
    <d v="2023-08-05T00:00:00"/>
    <x v="33"/>
    <n v="116.36499999999999"/>
    <s v="#2210"/>
    <d v="2023-08-09T00:00:00"/>
    <x v="16"/>
    <x v="0"/>
    <x v="0"/>
    <x v="0"/>
    <s v="Banco Ctes"/>
    <s v="Cobrado"/>
  </r>
  <r>
    <d v="2023-08-05T00:00:00"/>
    <x v="14"/>
    <n v="121.72223"/>
    <s v="#2186"/>
    <d v="2023-08-11T00:00:00"/>
    <x v="24"/>
    <x v="0"/>
    <x v="0"/>
    <x v="0"/>
    <s v="Banco Ctes"/>
    <s v="Cobrado"/>
  </r>
  <r>
    <d v="2023-08-05T00:00:00"/>
    <x v="0"/>
    <n v="219.52"/>
    <s v="#2230"/>
    <d v="2023-08-31T00:00:00"/>
    <x v="19"/>
    <x v="0"/>
    <x v="0"/>
    <x v="0"/>
    <s v="Banco Ctes"/>
    <s v="Cobrado"/>
  </r>
  <r>
    <d v="2023-08-05T00:00:00"/>
    <x v="22"/>
    <n v="126.07599999999999"/>
    <s v="#2188"/>
    <s v="-"/>
    <x v="13"/>
    <x v="0"/>
    <x v="0"/>
    <x v="0"/>
    <s v="Banco Ctes"/>
    <s v="Cobrado"/>
  </r>
  <r>
    <d v="2023-08-09T00:00:00"/>
    <x v="0"/>
    <n v="220"/>
    <s v="#5871"/>
    <d v="2023-08-16T00:00:00"/>
    <x v="22"/>
    <x v="0"/>
    <x v="0"/>
    <x v="0"/>
    <s v="Banco Ctes"/>
    <s v="Cobrado"/>
  </r>
  <r>
    <d v="2023-08-11T00:00:00"/>
    <x v="10"/>
    <n v="195"/>
    <s v="#5885"/>
    <d v="2023-08-14T00:00:00"/>
    <x v="11"/>
    <x v="0"/>
    <x v="0"/>
    <x v="0"/>
    <s v="Banco Ctes"/>
    <s v="Cobrado"/>
  </r>
  <r>
    <d v="2023-08-12T00:00:00"/>
    <x v="14"/>
    <n v="271.48250000000002"/>
    <s v="#5893"/>
    <d v="2023-08-15T00:00:00"/>
    <x v="11"/>
    <x v="0"/>
    <x v="0"/>
    <x v="0"/>
    <s v="Banco Ctes"/>
    <s v="Cobrado"/>
  </r>
  <r>
    <d v="2023-08-12T00:00:00"/>
    <x v="0"/>
    <n v="218"/>
    <s v="#5872"/>
    <d v="2023-08-15T00:00:00"/>
    <x v="11"/>
    <x v="0"/>
    <x v="0"/>
    <x v="0"/>
    <s v="Banco Ctes"/>
    <s v="Cobrado"/>
  </r>
  <r>
    <d v="2023-08-12T00:00:00"/>
    <x v="0"/>
    <n v="360"/>
    <s v="#5889"/>
    <d v="2023-08-15T00:00:00"/>
    <x v="11"/>
    <x v="1"/>
    <x v="0"/>
    <x v="0"/>
    <s v="Banco Ctes"/>
    <s v="Cobrado"/>
  </r>
  <r>
    <d v="2023-08-12T00:00:00"/>
    <x v="22"/>
    <n v="195.34"/>
    <s v="#5895"/>
    <d v="2023-08-15T00:00:00"/>
    <x v="11"/>
    <x v="0"/>
    <x v="0"/>
    <x v="0"/>
    <s v="Banco Ctes"/>
    <s v="Cobrado"/>
  </r>
  <r>
    <d v="2023-08-12T00:00:00"/>
    <x v="52"/>
    <n v="247"/>
    <s v="#2202"/>
    <d v="2023-08-15T00:00:00"/>
    <x v="11"/>
    <x v="0"/>
    <x v="0"/>
    <x v="0"/>
    <s v="Banco Ctes"/>
    <s v="Cobrado"/>
  </r>
  <r>
    <d v="2023-08-12T00:00:00"/>
    <x v="10"/>
    <n v="193"/>
    <s v="#5886"/>
    <d v="2023-08-15T00:00:00"/>
    <x v="11"/>
    <x v="0"/>
    <x v="0"/>
    <x v="0"/>
    <s v="Banco Ctes"/>
    <s v="Cobrado"/>
  </r>
  <r>
    <d v="2023-08-12T00:00:00"/>
    <x v="58"/>
    <n v="250"/>
    <s v="#2183"/>
    <d v="2023-09-01T00:00:00"/>
    <x v="9"/>
    <x v="0"/>
    <x v="0"/>
    <x v="0"/>
    <s v="Banco Ctes"/>
    <s v="Cobrado"/>
  </r>
  <r>
    <d v="2023-08-13T00:00:00"/>
    <x v="0"/>
    <n v="370.92399999999998"/>
    <s v="#5890"/>
    <d v="2023-08-15T00:00:00"/>
    <x v="4"/>
    <x v="1"/>
    <x v="0"/>
    <x v="0"/>
    <s v="Banco Ctes"/>
    <s v="Cobrado"/>
  </r>
  <r>
    <d v="2023-08-13T00:00:00"/>
    <x v="10"/>
    <n v="197.49299999999999"/>
    <s v="#5887"/>
    <d v="2023-08-15T00:00:00"/>
    <x v="4"/>
    <x v="0"/>
    <x v="0"/>
    <x v="0"/>
    <s v="Banco Ctes"/>
    <s v="Cobrado"/>
  </r>
  <r>
    <d v="2023-08-14T00:00:00"/>
    <x v="5"/>
    <n v="33.539000000000001"/>
    <s v="#5892"/>
    <d v="2023-08-15T00:00:00"/>
    <x v="6"/>
    <x v="0"/>
    <x v="0"/>
    <x v="0"/>
    <s v="Banco Ctes"/>
    <s v="Cobrado"/>
  </r>
  <r>
    <d v="2023-08-15T00:00:00"/>
    <x v="7"/>
    <n v="179.65799999999999"/>
    <s v="#5909"/>
    <d v="2023-08-18T00:00:00"/>
    <x v="11"/>
    <x v="0"/>
    <x v="0"/>
    <x v="0"/>
    <s v="Banco Ctes"/>
    <s v="Cobrado"/>
  </r>
  <r>
    <d v="2023-08-15T00:00:00"/>
    <x v="0"/>
    <n v="220.56"/>
    <s v="#5873"/>
    <d v="2023-09-07T00:00:00"/>
    <x v="15"/>
    <x v="0"/>
    <x v="0"/>
    <x v="0"/>
    <s v="Banco Ctes"/>
    <s v="Cobrado"/>
  </r>
  <r>
    <d v="2023-08-17T00:00:00"/>
    <x v="14"/>
    <n v="654.40072999999995"/>
    <s v="#5943"/>
    <d v="2023-08-18T00:00:00"/>
    <x v="6"/>
    <x v="2"/>
    <x v="0"/>
    <x v="0"/>
    <s v="Banco Ctes"/>
    <s v="Cobrado"/>
  </r>
  <r>
    <d v="2023-08-17T00:00:00"/>
    <x v="49"/>
    <n v="350"/>
    <s v="#5922"/>
    <d v="2023-08-23T00:00:00"/>
    <x v="24"/>
    <x v="1"/>
    <x v="0"/>
    <x v="0"/>
    <s v="Banco Ctes"/>
    <s v="Cobrado"/>
  </r>
  <r>
    <d v="2023-07-18T00:00:00"/>
    <x v="14"/>
    <n v="116"/>
    <s v="#2192"/>
    <d v="2023-07-18T00:00:00"/>
    <x v="2"/>
    <x v="0"/>
    <x v="0"/>
    <x v="0"/>
    <s v="Banco Ctes"/>
    <s v="Cobrado"/>
  </r>
  <r>
    <d v="2023-08-19T00:00:00"/>
    <x v="26"/>
    <n v="53.981000000000002"/>
    <s v="#2222"/>
    <d v="2023-08-23T00:00:00"/>
    <x v="16"/>
    <x v="0"/>
    <x v="0"/>
    <x v="0"/>
    <s v="Banco Ctes"/>
    <s v="Cobrado"/>
  </r>
  <r>
    <d v="2023-08-19T00:00:00"/>
    <x v="26"/>
    <n v="93.47"/>
    <s v="#2189"/>
    <d v="2023-08-23T00:00:00"/>
    <x v="16"/>
    <x v="0"/>
    <x v="0"/>
    <x v="0"/>
    <s v="Banco Ctes"/>
    <s v="Cobrado"/>
  </r>
  <r>
    <d v="2023-08-19T00:00:00"/>
    <x v="52"/>
    <n v="245"/>
    <s v="#2203"/>
    <d v="2023-08-23T00:00:00"/>
    <x v="16"/>
    <x v="0"/>
    <x v="0"/>
    <x v="0"/>
    <s v="Banco Ctes"/>
    <s v="Cobrado"/>
  </r>
  <r>
    <d v="2023-08-20T00:00:00"/>
    <x v="58"/>
    <n v="196.59"/>
    <s v="#2184"/>
    <d v="2023-08-23T00:00:00"/>
    <x v="11"/>
    <x v="0"/>
    <x v="0"/>
    <x v="0"/>
    <s v="Banco Ctes"/>
    <s v="Cobrado"/>
  </r>
  <r>
    <d v="2023-08-24T00:00:00"/>
    <x v="22"/>
    <n v="6.35"/>
    <s v="#5913"/>
    <d v="2023-09-01T00:00:00"/>
    <x v="7"/>
    <x v="0"/>
    <x v="0"/>
    <x v="0"/>
    <s v="Banco Ctes"/>
    <s v="Cobrado"/>
  </r>
  <r>
    <d v="2023-08-26T00:00:00"/>
    <x v="28"/>
    <n v="79.263999999999996"/>
    <s v="#5947"/>
    <d v="2023-08-28T00:00:00"/>
    <x v="4"/>
    <x v="0"/>
    <x v="0"/>
    <x v="0"/>
    <s v="Banco Ctes"/>
    <s v="Cobrado"/>
  </r>
  <r>
    <d v="2023-08-26T00:00:00"/>
    <x v="52"/>
    <n v="250"/>
    <s v="#2204"/>
    <d v="2023-08-29T00:00:00"/>
    <x v="11"/>
    <x v="0"/>
    <x v="0"/>
    <x v="0"/>
    <s v="Banco Ctes"/>
    <s v="Cobrado"/>
  </r>
  <r>
    <d v="2023-08-26T00:00:00"/>
    <x v="14"/>
    <n v="272"/>
    <s v="#5894"/>
    <d v="2023-09-22T00:00:00"/>
    <x v="17"/>
    <x v="0"/>
    <x v="0"/>
    <x v="0"/>
    <s v="Banco Ctes"/>
    <s v="Cobrado"/>
  </r>
  <r>
    <d v="2023-08-27T00:00:00"/>
    <x v="55"/>
    <n v="41.5"/>
    <s v="#2219"/>
    <d v="2023-08-30T00:00:00"/>
    <x v="11"/>
    <x v="0"/>
    <x v="0"/>
    <x v="0"/>
    <s v="Banco Ctes"/>
    <s v="Cobrado"/>
  </r>
  <r>
    <d v="2023-08-28T00:00:00"/>
    <x v="59"/>
    <n v="16.140999999999998"/>
    <s v="#5912"/>
    <d v="2023-08-29T00:00:00"/>
    <x v="6"/>
    <x v="0"/>
    <x v="0"/>
    <x v="0"/>
    <s v="Banco Ctes"/>
    <s v="Cobrado"/>
  </r>
  <r>
    <d v="2023-08-28T00:00:00"/>
    <x v="15"/>
    <n v="93.376000000000005"/>
    <s v="#5910"/>
    <d v="2023-09-06T00:00:00"/>
    <x v="18"/>
    <x v="0"/>
    <x v="0"/>
    <x v="0"/>
    <s v="Banco Ctes"/>
    <s v="Cobrado"/>
  </r>
  <r>
    <d v="2023-08-29T00:00:00"/>
    <x v="49"/>
    <n v="357.89355999999998"/>
    <s v="#5923"/>
    <d v="2023-08-30T00:00:00"/>
    <x v="6"/>
    <x v="1"/>
    <x v="0"/>
    <x v="0"/>
    <s v="Banco Ctes"/>
    <s v="Cobrado"/>
  </r>
  <r>
    <d v="2023-08-29T00:00:00"/>
    <x v="10"/>
    <n v="603"/>
    <s v="#5915"/>
    <d v="2023-08-30T00:00:00"/>
    <x v="6"/>
    <x v="2"/>
    <x v="0"/>
    <x v="0"/>
    <s v="Banco Ctes"/>
    <s v="Cobrado"/>
  </r>
  <r>
    <d v="2023-08-30T00:00:00"/>
    <x v="5"/>
    <n v="32.581000000000003"/>
    <s v="#5948"/>
    <d v="2023-08-31T00:00:00"/>
    <x v="6"/>
    <x v="0"/>
    <x v="0"/>
    <x v="0"/>
    <s v="Banco Ctes"/>
    <s v="Cobrado"/>
  </r>
  <r>
    <d v="2023-08-31T00:00:00"/>
    <x v="33"/>
    <n v="154.09899999999999"/>
    <s v="#5906"/>
    <d v="2023-09-01T00:00:00"/>
    <x v="6"/>
    <x v="0"/>
    <x v="0"/>
    <x v="0"/>
    <s v="Banco Ctes"/>
    <s v="Cobrado"/>
  </r>
  <r>
    <d v="2023-08-31T00:00:00"/>
    <x v="24"/>
    <n v="395.55453999999997"/>
    <s v="#5926"/>
    <d v="2023-09-04T00:00:00"/>
    <x v="16"/>
    <x v="1"/>
    <x v="0"/>
    <x v="0"/>
    <s v="Banco Ctes"/>
    <s v="Cobrado"/>
  </r>
  <r>
    <d v="2023-09-01T00:00:00"/>
    <x v="0"/>
    <n v="380"/>
    <s v="#5937"/>
    <d v="2023-09-27T00:00:00"/>
    <x v="19"/>
    <x v="1"/>
    <x v="0"/>
    <x v="0"/>
    <s v="Banco Ctes"/>
    <s v="Cobrado"/>
  </r>
  <r>
    <d v="2023-09-02T00:00:00"/>
    <x v="10"/>
    <n v="598"/>
    <s v="#5916"/>
    <d v="2023-09-05T00:00:00"/>
    <x v="11"/>
    <x v="2"/>
    <x v="0"/>
    <x v="0"/>
    <s v="Banco Ctes"/>
    <s v="Cobrado"/>
  </r>
  <r>
    <d v="2023-09-02T00:00:00"/>
    <x v="10"/>
    <n v="450"/>
    <s v="#5944"/>
    <d v="2023-09-05T00:00:00"/>
    <x v="11"/>
    <x v="1"/>
    <x v="0"/>
    <x v="0"/>
    <s v="Banco Ctes"/>
    <s v="Cobrado"/>
  </r>
  <r>
    <d v="2023-09-02T00:00:00"/>
    <x v="0"/>
    <n v="310"/>
    <s v="#5939"/>
    <d v="2023-09-12T00:00:00"/>
    <x v="8"/>
    <x v="1"/>
    <x v="0"/>
    <x v="0"/>
    <s v="Banco Ctes"/>
    <s v="Cobrado"/>
  </r>
  <r>
    <d v="2023-09-02T00:00:00"/>
    <x v="6"/>
    <n v="127"/>
    <s v="#5924"/>
    <d v="2023-10-06T00:00:00"/>
    <x v="32"/>
    <x v="0"/>
    <x v="0"/>
    <x v="0"/>
    <s v="Banco Ctes"/>
    <s v="Cobrado"/>
  </r>
  <r>
    <d v="2023-09-03T00:00:00"/>
    <x v="51"/>
    <n v="127.79906"/>
    <s v="#5876"/>
    <d v="2023-09-05T00:00:00"/>
    <x v="4"/>
    <x v="0"/>
    <x v="0"/>
    <x v="0"/>
    <s v="Banco Ctes"/>
    <s v="Cobrado"/>
  </r>
  <r>
    <d v="2023-09-03T00:00:00"/>
    <x v="10"/>
    <n v="445"/>
    <s v="#5945"/>
    <d v="2023-09-05T00:00:00"/>
    <x v="4"/>
    <x v="1"/>
    <x v="0"/>
    <x v="0"/>
    <s v="Banco Ctes"/>
    <s v="Cobrado"/>
  </r>
  <r>
    <d v="2023-09-05T00:00:00"/>
    <x v="33"/>
    <n v="53.405999999999999"/>
    <s v="#5914"/>
    <d v="2023-09-06T00:00:00"/>
    <x v="6"/>
    <x v="0"/>
    <x v="0"/>
    <x v="0"/>
    <s v="Banco Ctes"/>
    <s v="Cobrado"/>
  </r>
  <r>
    <d v="2023-09-05T00:00:00"/>
    <x v="10"/>
    <n v="438.30803000000003"/>
    <s v="#5946"/>
    <d v="2023-09-06T00:00:00"/>
    <x v="6"/>
    <x v="1"/>
    <x v="0"/>
    <x v="0"/>
    <s v="Banco Ctes"/>
    <s v="Cobrado"/>
  </r>
  <r>
    <d v="2023-09-05T00:00:00"/>
    <x v="1"/>
    <n v="57.499199999999995"/>
    <s v="#5970"/>
    <d v="2023-09-14T00:00:00"/>
    <x v="18"/>
    <x v="0"/>
    <x v="0"/>
    <x v="0"/>
    <s v="Banco Ctes"/>
    <s v="Cobrado"/>
  </r>
  <r>
    <d v="2023-09-06T00:00:00"/>
    <x v="0"/>
    <n v="280"/>
    <s v="#5940"/>
    <d v="2023-09-27T00:00:00"/>
    <x v="3"/>
    <x v="0"/>
    <x v="0"/>
    <x v="0"/>
    <s v="Banco Ctes"/>
    <s v="Cobrado"/>
  </r>
  <r>
    <d v="2023-09-07T00:00:00"/>
    <x v="34"/>
    <n v="186.17760000000001"/>
    <s v="#5954"/>
    <d v="2023-09-08T00:00:00"/>
    <x v="6"/>
    <x v="0"/>
    <x v="0"/>
    <x v="0"/>
    <s v="Banco Ctes"/>
    <s v="Cobrado"/>
  </r>
  <r>
    <d v="2023-09-07T00:00:00"/>
    <x v="0"/>
    <n v="290"/>
    <s v="#5941"/>
    <d v="2023-09-12T00:00:00"/>
    <x v="20"/>
    <x v="1"/>
    <x v="0"/>
    <x v="0"/>
    <s v="Banco Ctes"/>
    <s v="Cobrado"/>
  </r>
  <r>
    <d v="2023-09-08T00:00:00"/>
    <x v="31"/>
    <n v="49"/>
    <s v="#5927"/>
    <d v="2023-09-12T00:00:00"/>
    <x v="16"/>
    <x v="0"/>
    <x v="0"/>
    <x v="0"/>
    <s v="Banco Ctes"/>
    <s v="Cobrado"/>
  </r>
  <r>
    <d v="2023-09-08T00:00:00"/>
    <x v="0"/>
    <n v="268.81299999999999"/>
    <s v="#5942"/>
    <d v="2023-09-12T00:00:00"/>
    <x v="16"/>
    <x v="0"/>
    <x v="0"/>
    <x v="0"/>
    <s v="Banco Ctes"/>
    <s v="Cobrado"/>
  </r>
  <r>
    <d v="2023-09-09T00:00:00"/>
    <x v="10"/>
    <n v="608"/>
    <s v="#5917"/>
    <d v="2023-09-12T00:00:00"/>
    <x v="11"/>
    <x v="2"/>
    <x v="0"/>
    <x v="0"/>
    <s v="Banco Ctes"/>
    <s v="Cobrado"/>
  </r>
  <r>
    <d v="2023-09-14T00:00:00"/>
    <x v="21"/>
    <n v="134.05000000000001"/>
    <s v="#5929"/>
    <d v="2023-09-15T00:00:00"/>
    <x v="6"/>
    <x v="0"/>
    <x v="0"/>
    <x v="0"/>
    <s v="Banco Ctes"/>
    <s v="Cobrado"/>
  </r>
  <r>
    <d v="2023-09-15T00:00:00"/>
    <x v="15"/>
    <n v="100.59249000000001"/>
    <s v="#5967"/>
    <d v="2023-09-26T00:00:00"/>
    <x v="5"/>
    <x v="0"/>
    <x v="0"/>
    <x v="0"/>
    <s v="Banco Ctes"/>
    <s v="Cobrado"/>
  </r>
  <r>
    <d v="2023-09-16T00:00:00"/>
    <x v="10"/>
    <n v="602"/>
    <s v="#5918"/>
    <d v="2023-09-19T00:00:00"/>
    <x v="11"/>
    <x v="2"/>
    <x v="0"/>
    <x v="0"/>
    <s v="Banco Ctes"/>
    <s v="Cobrado"/>
  </r>
  <r>
    <d v="2023-09-16T00:00:00"/>
    <x v="34"/>
    <n v="120"/>
    <s v="#5935"/>
    <d v="2023-09-21T00:00:00"/>
    <x v="20"/>
    <x v="0"/>
    <x v="0"/>
    <x v="0"/>
    <s v="Banco Ctes"/>
    <s v="Cobrado"/>
  </r>
  <r>
    <d v="2023-09-17T00:00:00"/>
    <x v="6"/>
    <n v="131.11500000000001"/>
    <s v="#5925"/>
    <d v="2023-10-06T00:00:00"/>
    <x v="29"/>
    <x v="0"/>
    <x v="0"/>
    <x v="0"/>
    <s v="Banco Ctes"/>
    <s v="Cobrado"/>
  </r>
  <r>
    <d v="2023-09-18T00:00:00"/>
    <x v="26"/>
    <n v="207.3014"/>
    <s v="#5950"/>
    <d v="2023-09-19T00:00:00"/>
    <x v="6"/>
    <x v="0"/>
    <x v="0"/>
    <x v="0"/>
    <s v="Banco Ctes"/>
    <s v="Cobrado"/>
  </r>
  <r>
    <d v="2023-09-15T00:00:00"/>
    <x v="6"/>
    <n v="330.39800000000002"/>
    <s v="#5931"/>
    <d v="2023-09-15T00:00:00"/>
    <x v="2"/>
    <x v="1"/>
    <x v="0"/>
    <x v="0"/>
    <s v="Banco Ctes"/>
    <s v="Cobrado"/>
  </r>
  <r>
    <d v="2023-09-19T00:00:00"/>
    <x v="10"/>
    <n v="604"/>
    <s v="#5919"/>
    <d v="2023-09-20T00:00:00"/>
    <x v="6"/>
    <x v="2"/>
    <x v="0"/>
    <x v="0"/>
    <s v="Banco Ctes"/>
    <s v="Cobrado"/>
  </r>
  <r>
    <d v="2023-08-31T00:00:00"/>
    <x v="5"/>
    <n v="1.5529999999999999"/>
    <s v="#5951"/>
    <d v="2023-08-31T00:00:00"/>
    <x v="2"/>
    <x v="0"/>
    <x v="0"/>
    <x v="0"/>
    <s v="Banco Ctes"/>
    <s v="Cobrado"/>
  </r>
  <r>
    <d v="2023-08-24T00:00:00"/>
    <x v="24"/>
    <n v="172.648"/>
    <s v="#5955"/>
    <d v="2023-08-24T00:00:00"/>
    <x v="2"/>
    <x v="0"/>
    <x v="0"/>
    <x v="0"/>
    <s v="Banco Ctes"/>
    <s v="Cobrado"/>
  </r>
  <r>
    <d v="2023-09-14T00:00:00"/>
    <x v="14"/>
    <n v="102.09"/>
    <s v="#5956"/>
    <d v="2023-09-14T00:00:00"/>
    <x v="2"/>
    <x v="0"/>
    <x v="0"/>
    <x v="0"/>
    <s v="Banco Ctes"/>
    <s v="Cobrado"/>
  </r>
  <r>
    <d v="2023-09-23T00:00:00"/>
    <x v="10"/>
    <n v="607"/>
    <s v="#5920"/>
    <d v="2023-09-26T00:00:00"/>
    <x v="11"/>
    <x v="2"/>
    <x v="0"/>
    <x v="0"/>
    <s v="Banco Ctes"/>
    <s v="Cobrado"/>
  </r>
  <r>
    <d v="2023-09-23T00:00:00"/>
    <x v="31"/>
    <n v="55.7"/>
    <s v="#5928"/>
    <d v="2023-10-19T00:00:00"/>
    <x v="19"/>
    <x v="0"/>
    <x v="0"/>
    <x v="0"/>
    <s v="Banco Ctes"/>
    <s v="Cobrado"/>
  </r>
  <r>
    <d v="2023-09-27T00:00:00"/>
    <x v="49"/>
    <n v="472.19524000000001"/>
    <s v="#5965"/>
    <d v="2023-09-28T00:00:00"/>
    <x v="6"/>
    <x v="1"/>
    <x v="0"/>
    <x v="0"/>
    <s v="Banco Ctes"/>
    <s v="Cobrado"/>
  </r>
  <r>
    <d v="2023-09-30T00:00:00"/>
    <x v="10"/>
    <n v="604.54554000000007"/>
    <s v="#5921"/>
    <d v="2023-10-03T00:00:00"/>
    <x v="11"/>
    <x v="2"/>
    <x v="0"/>
    <x v="0"/>
    <s v="Banco Ctes"/>
    <s v="Cobrado"/>
  </r>
  <r>
    <d v="2023-09-30T00:00:00"/>
    <x v="6"/>
    <n v="310"/>
    <s v="#5932"/>
    <d v="2023-10-03T00:00:00"/>
    <x v="11"/>
    <x v="1"/>
    <x v="0"/>
    <x v="0"/>
    <s v="Banco Ctes"/>
    <s v="Cobrado"/>
  </r>
  <r>
    <d v="2023-09-30T00:00:00"/>
    <x v="34"/>
    <n v="120.813"/>
    <s v="#5936"/>
    <d v="2023-10-03T00:00:00"/>
    <x v="11"/>
    <x v="0"/>
    <x v="0"/>
    <x v="0"/>
    <s v="Banco Ctes"/>
    <s v="Cobrado"/>
  </r>
  <r>
    <d v="2023-09-30T00:00:00"/>
    <x v="15"/>
    <n v="101"/>
    <s v="#5966"/>
    <d v="2023-10-05T00:00:00"/>
    <x v="20"/>
    <x v="0"/>
    <x v="0"/>
    <x v="0"/>
    <s v="Banco Ctes"/>
    <s v="Cobrado"/>
  </r>
  <r>
    <d v="2023-09-30T00:00:00"/>
    <x v="55"/>
    <n v="221.5"/>
    <s v="#5958"/>
    <d v="2023-10-10T00:00:00"/>
    <x v="8"/>
    <x v="0"/>
    <x v="0"/>
    <x v="0"/>
    <s v="Banco Ctes"/>
    <s v="Cobrado"/>
  </r>
  <r>
    <d v="2023-10-07T00:00:00"/>
    <x v="60"/>
    <n v="162.48652999999999"/>
    <s v="#5968"/>
    <d v="2023-10-20T00:00:00"/>
    <x v="26"/>
    <x v="0"/>
    <x v="0"/>
    <x v="0"/>
    <s v="Banco Ctes"/>
    <s v="Cobrado"/>
  </r>
  <r>
    <d v="2023-10-09T00:00:00"/>
    <x v="61"/>
    <n v="650"/>
    <s v="#4933"/>
    <d v="2023-10-09T00:00:00"/>
    <x v="2"/>
    <x v="2"/>
    <x v="0"/>
    <x v="0"/>
    <s v="Banco Ctes"/>
    <s v="Cobrado"/>
  </r>
  <r>
    <d v="2023-10-10T00:00:00"/>
    <x v="22"/>
    <n v="149.09"/>
    <s v="#5969"/>
    <d v="2023-10-11T00:00:00"/>
    <x v="6"/>
    <x v="0"/>
    <x v="0"/>
    <x v="0"/>
    <s v="Banco Ctes"/>
    <s v="Cobrado"/>
  </r>
  <r>
    <d v="2023-10-15T00:00:00"/>
    <x v="21"/>
    <n v="95"/>
    <s v="#5957"/>
    <d v="2023-10-18T00:00:00"/>
    <x v="11"/>
    <x v="0"/>
    <x v="0"/>
    <x v="0"/>
    <s v="Banco Ctes"/>
    <s v="Cobrado"/>
  </r>
  <r>
    <d v="2023-10-15T00:00:00"/>
    <x v="6"/>
    <n v="108.78021000000001"/>
    <s v="#5964"/>
    <d v="2023-10-18T00:00:00"/>
    <x v="11"/>
    <x v="0"/>
    <x v="0"/>
    <x v="0"/>
    <s v="Banco Ctes"/>
    <s v="Cobrado"/>
  </r>
  <r>
    <d v="2023-10-15T00:00:00"/>
    <x v="24"/>
    <n v="469.46069"/>
    <s v="#4931"/>
    <d v="2023-10-19T00:00:00"/>
    <x v="16"/>
    <x v="1"/>
    <x v="0"/>
    <x v="0"/>
    <s v="Banco Ctes"/>
    <s v="Cobrado"/>
  </r>
  <r>
    <d v="2023-10-20T00:00:00"/>
    <x v="56"/>
    <n v="38.78"/>
    <s v="#4934"/>
    <d v="2023-10-23T00:00:00"/>
    <x v="11"/>
    <x v="0"/>
    <x v="0"/>
    <x v="0"/>
    <s v="Banco Ctes"/>
    <s v="Cobrado"/>
  </r>
  <r>
    <d v="2023-10-21T00:00:00"/>
    <x v="15"/>
    <n v="9.6820000000000004"/>
    <s v="#4938"/>
    <d v="2023-10-26T00:00:00"/>
    <x v="20"/>
    <x v="0"/>
    <x v="0"/>
    <x v="0"/>
    <s v="Banco Ctes"/>
    <s v="Cobrado"/>
  </r>
  <r>
    <d v="2023-10-29T00:00:00"/>
    <x v="14"/>
    <n v="117.7518"/>
    <s v="#4932"/>
    <d v="2023-10-31T00:00:00"/>
    <x v="4"/>
    <x v="0"/>
    <x v="0"/>
    <x v="0"/>
    <s v="Banco Ctes"/>
    <s v="Cobrado"/>
  </r>
  <r>
    <d v="2023-09-11T00:00:00"/>
    <x v="55"/>
    <n v="221.5"/>
    <s v="#5960"/>
    <d v="2023-09-11T00:00:00"/>
    <x v="2"/>
    <x v="0"/>
    <x v="0"/>
    <x v="0"/>
    <s v="Banco Ctes"/>
    <s v="Cobrado"/>
  </r>
  <r>
    <d v="2023-10-30T00:00:00"/>
    <x v="55"/>
    <n v="221.5"/>
    <s v="#5961"/>
    <d v="2023-11-09T00:00:00"/>
    <x v="8"/>
    <x v="0"/>
    <x v="0"/>
    <x v="0"/>
    <s v="Banco Ctes"/>
    <s v="Cobrado"/>
  </r>
  <r>
    <d v="2023-10-30T00:00:00"/>
    <x v="62"/>
    <n v="135.392"/>
    <s v="#4941"/>
    <d v="2023-11-13T00:00:00"/>
    <x v="1"/>
    <x v="0"/>
    <x v="0"/>
    <x v="0"/>
    <s v="Banco Ctes"/>
    <s v="Cobrado"/>
  </r>
  <r>
    <d v="2023-10-30T00:00:00"/>
    <x v="33"/>
    <n v="220.14400000000001"/>
    <s v="#4939"/>
    <d v="2023-11-14T00:00:00"/>
    <x v="21"/>
    <x v="0"/>
    <x v="0"/>
    <x v="0"/>
    <s v="Banco Ctes"/>
    <s v="Cobrado"/>
  </r>
  <r>
    <d v="2023-11-02T00:00:00"/>
    <x v="10"/>
    <n v="274.66464000000002"/>
    <s v="#4953"/>
    <d v="2023-11-10T00:00:00"/>
    <x v="7"/>
    <x v="0"/>
    <x v="0"/>
    <x v="0"/>
    <s v="Banco Ctes"/>
    <s v="Cobrado"/>
  </r>
  <r>
    <d v="2023-11-06T00:00:00"/>
    <x v="34"/>
    <n v="201.81735"/>
    <s v="#4936"/>
    <d v="2023-11-08T00:00:00"/>
    <x v="4"/>
    <x v="0"/>
    <x v="0"/>
    <x v="0"/>
    <s v="Banco Ctes"/>
    <s v="Cobrado"/>
  </r>
  <r>
    <d v="2023-11-08T00:00:00"/>
    <x v="10"/>
    <n v="1130"/>
    <s v="#4943"/>
    <d v="2023-11-10T00:00:00"/>
    <x v="4"/>
    <x v="2"/>
    <x v="0"/>
    <x v="0"/>
    <s v="Banco Ctes"/>
    <s v="Cobrado"/>
  </r>
  <r>
    <d v="2023-11-10T00:00:00"/>
    <x v="28"/>
    <n v="99.8"/>
    <s v="#4940"/>
    <d v="2023-11-13T00:00:00"/>
    <x v="11"/>
    <x v="0"/>
    <x v="0"/>
    <x v="0"/>
    <s v="Banco Ctes"/>
    <s v="Cobrado"/>
  </r>
  <r>
    <d v="2023-11-10T00:00:00"/>
    <x v="6"/>
    <n v="328.32702"/>
    <s v="#4935"/>
    <d v="2023-11-14T00:00:00"/>
    <x v="16"/>
    <x v="1"/>
    <x v="0"/>
    <x v="0"/>
    <s v="Banco Ctes"/>
    <s v="Cobrado"/>
  </r>
  <r>
    <d v="2023-11-10T00:00:00"/>
    <x v="24"/>
    <n v="413.12299999999999"/>
    <s v="#4951"/>
    <d v="2023-11-16T00:00:00"/>
    <x v="24"/>
    <x v="1"/>
    <x v="0"/>
    <x v="0"/>
    <s v="Banco Ctes"/>
    <s v="Cobrado"/>
  </r>
  <r>
    <d v="2023-11-11T00:00:00"/>
    <x v="10"/>
    <n v="1160"/>
    <s v="#4950"/>
    <d v="2023-11-14T00:00:00"/>
    <x v="11"/>
    <x v="2"/>
    <x v="0"/>
    <x v="0"/>
    <s v="Banco Ctes"/>
    <s v="Cobrado"/>
  </r>
  <r>
    <d v="2023-11-11T00:00:00"/>
    <x v="16"/>
    <n v="66.712399999999988"/>
    <s v="#4952"/>
    <d v="2023-11-22T00:00:00"/>
    <x v="5"/>
    <x v="0"/>
    <x v="0"/>
    <x v="0"/>
    <s v="Banco Ctes"/>
    <s v="Cobrado"/>
  </r>
  <r>
    <d v="2023-11-12T00:00:00"/>
    <x v="63"/>
    <n v="33.622599999999998"/>
    <s v="#4954"/>
    <d v="2023-11-14T00:00:00"/>
    <x v="4"/>
    <x v="0"/>
    <x v="0"/>
    <x v="0"/>
    <s v="Banco Ctes"/>
    <s v="Cobrado"/>
  </r>
  <r>
    <d v="2023-11-13T00:00:00"/>
    <x v="10"/>
    <n v="154.15633"/>
    <s v="#4967"/>
    <d v="2023-12-04T00:00:00"/>
    <x v="3"/>
    <x v="0"/>
    <x v="0"/>
    <x v="0"/>
    <s v="Banco Ctes"/>
    <s v="Cobrado"/>
  </r>
  <r>
    <d v="2023-11-15T00:00:00"/>
    <x v="10"/>
    <n v="1170"/>
    <s v="#4945"/>
    <d v="2023-11-16T00:00:00"/>
    <x v="6"/>
    <x v="2"/>
    <x v="0"/>
    <x v="0"/>
    <s v="Banco Ctes"/>
    <s v="Cobrado"/>
  </r>
  <r>
    <d v="2023-11-15T00:00:00"/>
    <x v="48"/>
    <n v="3.7679999999999998"/>
    <s v="#4960"/>
    <d v="2023-11-23T00:00:00"/>
    <x v="7"/>
    <x v="0"/>
    <x v="0"/>
    <x v="0"/>
    <s v="Banco Ctes"/>
    <s v="Cobrado"/>
  </r>
  <r>
    <d v="2023-11-17T00:00:00"/>
    <x v="64"/>
    <n v="143.26292000000001"/>
    <s v="#4966"/>
    <d v="2023-11-23T00:00:00"/>
    <x v="24"/>
    <x v="0"/>
    <x v="0"/>
    <x v="0"/>
    <s v="Banco Ctes"/>
    <s v="Cobrado"/>
  </r>
  <r>
    <d v="2023-11-18T00:00:00"/>
    <x v="10"/>
    <n v="1180"/>
    <s v="#4946"/>
    <d v="2023-11-22T00:00:00"/>
    <x v="16"/>
    <x v="2"/>
    <x v="0"/>
    <x v="0"/>
    <s v="Banco Ctes"/>
    <s v="Cobrado"/>
  </r>
  <r>
    <d v="2023-11-18T00:00:00"/>
    <x v="3"/>
    <n v="750"/>
    <s v="#4961"/>
    <d v="2023-11-22T00:00:00"/>
    <x v="16"/>
    <x v="2"/>
    <x v="0"/>
    <x v="0"/>
    <s v="Banco Ctes"/>
    <s v="Cobrado"/>
  </r>
  <r>
    <d v="2023-11-20T00:00:00"/>
    <x v="65"/>
    <n v="59"/>
    <s v="#4979"/>
    <d v="2023-11-24T00:00:00"/>
    <x v="16"/>
    <x v="0"/>
    <x v="0"/>
    <x v="0"/>
    <s v="Banco Ctes"/>
    <s v="Cobrado"/>
  </r>
  <r>
    <d v="2023-11-22T00:00:00"/>
    <x v="10"/>
    <n v="408.46753000000001"/>
    <s v="#4978"/>
    <d v="2023-11-24T00:00:00"/>
    <x v="4"/>
    <x v="1"/>
    <x v="0"/>
    <x v="0"/>
    <s v="Banco Ctes"/>
    <s v="Cobrado"/>
  </r>
  <r>
    <d v="2023-11-23T00:00:00"/>
    <x v="10"/>
    <n v="1290"/>
    <s v="#4947"/>
    <d v="2023-11-24T00:00:00"/>
    <x v="6"/>
    <x v="2"/>
    <x v="0"/>
    <x v="0"/>
    <s v="Banco Ctes"/>
    <s v="Cobrado"/>
  </r>
  <r>
    <d v="2023-11-23T00:00:00"/>
    <x v="49"/>
    <n v="800"/>
    <s v="#4983"/>
    <d v="2023-12-05T00:00:00"/>
    <x v="14"/>
    <x v="2"/>
    <x v="0"/>
    <x v="0"/>
    <s v="Banco Ctes"/>
    <s v="Cobrado"/>
  </r>
  <r>
    <d v="2023-11-25T00:00:00"/>
    <x v="33"/>
    <n v="235.82300000000001"/>
    <s v="#4955"/>
    <d v="2023-12-18T00:00:00"/>
    <x v="15"/>
    <x v="0"/>
    <x v="0"/>
    <x v="0"/>
    <s v="Banco Ctes"/>
    <s v="Cobrado"/>
  </r>
  <r>
    <d v="2023-11-25T00:00:00"/>
    <x v="22"/>
    <n v="133.55000000000001"/>
    <s v="#4957"/>
    <d v="2023-11-28T00:00:00"/>
    <x v="11"/>
    <x v="0"/>
    <x v="0"/>
    <x v="0"/>
    <s v="Banco Ctes"/>
    <s v="Cobrado"/>
  </r>
  <r>
    <d v="2023-11-25T00:00:00"/>
    <x v="49"/>
    <n v="951.42701999999997"/>
    <s v="#4984"/>
    <d v="2023-12-05T00:00:00"/>
    <x v="8"/>
    <x v="2"/>
    <x v="0"/>
    <x v="0"/>
    <s v="Banco Ctes"/>
    <s v="Cobrado"/>
  </r>
  <r>
    <d v="2023-11-25T00:00:00"/>
    <x v="36"/>
    <n v="420"/>
    <s v="#4974"/>
    <d v="2023-12-05T00:00:00"/>
    <x v="8"/>
    <x v="1"/>
    <x v="0"/>
    <x v="0"/>
    <s v="Banco Ctes"/>
    <s v="Cobrado"/>
  </r>
  <r>
    <d v="2023-11-26T00:00:00"/>
    <x v="5"/>
    <n v="41.686999999999998"/>
    <s v="#4956"/>
    <d v="2023-11-28T00:00:00"/>
    <x v="4"/>
    <x v="0"/>
    <x v="0"/>
    <x v="0"/>
    <s v="Banco Ctes"/>
    <s v="Cobrado"/>
  </r>
  <r>
    <d v="2023-11-27T00:00:00"/>
    <x v="0"/>
    <n v="370"/>
    <s v="#4971"/>
    <d v="2023-11-28T00:00:00"/>
    <x v="6"/>
    <x v="1"/>
    <x v="0"/>
    <x v="0"/>
    <s v="Banco Ctes"/>
    <s v="Cobrado"/>
  </r>
  <r>
    <d v="2023-11-27T00:00:00"/>
    <x v="10"/>
    <n v="1270.9949999999999"/>
    <s v="#4948"/>
    <d v="2023-11-29T00:00:00"/>
    <x v="4"/>
    <x v="2"/>
    <x v="0"/>
    <x v="0"/>
    <s v="Banco Ctes"/>
    <s v="Cobrado"/>
  </r>
  <r>
    <d v="2023-11-28T00:00:00"/>
    <x v="3"/>
    <n v="1950"/>
    <s v="#4969"/>
    <d v="2023-11-29T00:00:00"/>
    <x v="6"/>
    <x v="2"/>
    <x v="0"/>
    <x v="0"/>
    <s v="Banco Ctes"/>
    <s v="Cobrado"/>
  </r>
  <r>
    <d v="2023-11-28T00:00:00"/>
    <x v="10"/>
    <n v="1003.78121"/>
    <s v="#4986"/>
    <d v="2023-12-06T00:00:00"/>
    <x v="7"/>
    <x v="2"/>
    <x v="0"/>
    <x v="0"/>
    <s v="Banco Ctes"/>
    <s v="Cobrado"/>
  </r>
  <r>
    <d v="2023-11-29T00:00:00"/>
    <x v="0"/>
    <n v="386.33699999999999"/>
    <s v="#4972"/>
    <d v="2023-12-18T00:00:00"/>
    <x v="29"/>
    <x v="1"/>
    <x v="0"/>
    <x v="0"/>
    <s v="Banco Ctes"/>
    <s v="Cobrado"/>
  </r>
  <r>
    <d v="2023-11-29T00:00:00"/>
    <x v="24"/>
    <n v="547.93227000000002"/>
    <s v="#4990"/>
    <d v="2023-12-05T00:00:00"/>
    <x v="24"/>
    <x v="2"/>
    <x v="0"/>
    <x v="0"/>
    <s v="Banco Ctes"/>
    <s v="Cobrado"/>
  </r>
  <r>
    <d v="2023-11-29T00:00:00"/>
    <x v="10"/>
    <n v="1052"/>
    <s v="#4987"/>
    <d v="2023-12-06T00:00:00"/>
    <x v="22"/>
    <x v="2"/>
    <x v="0"/>
    <x v="0"/>
    <s v="Banco Ctes"/>
    <s v="Cobrado"/>
  </r>
  <r>
    <d v="2023-11-29T00:00:00"/>
    <x v="7"/>
    <n v="119.41858000000001"/>
    <s v="#4976"/>
    <d v="2023-12-06T00:00:00"/>
    <x v="22"/>
    <x v="0"/>
    <x v="0"/>
    <x v="0"/>
    <s v="Banco Ctes"/>
    <s v="Cobrado"/>
  </r>
  <r>
    <d v="2023-10-03T00:00:00"/>
    <x v="6"/>
    <n v="109"/>
    <s v="#5963"/>
    <d v="2023-10-03T00:00:00"/>
    <x v="2"/>
    <x v="0"/>
    <x v="0"/>
    <x v="0"/>
    <s v="Banco Ctes"/>
    <s v="Cobrado"/>
  </r>
  <r>
    <d v="2023-11-30T00:00:00"/>
    <x v="55"/>
    <n v="221.5"/>
    <s v="#5962"/>
    <d v="2023-12-01T00:00:00"/>
    <x v="6"/>
    <x v="0"/>
    <x v="0"/>
    <x v="0"/>
    <s v="Banco Ctes"/>
    <s v="Cobrado"/>
  </r>
  <r>
    <d v="2023-11-30T00:00:00"/>
    <x v="14"/>
    <n v="184.79101"/>
    <s v="#4989"/>
    <d v="2023-12-06T00:00:00"/>
    <x v="24"/>
    <x v="0"/>
    <x v="0"/>
    <x v="0"/>
    <s v="Banco Ctes"/>
    <s v="Cobrado"/>
  </r>
  <r>
    <d v="2023-11-30T00:00:00"/>
    <x v="10"/>
    <n v="1048"/>
    <s v="#4988"/>
    <d v="2023-12-06T00:00:00"/>
    <x v="24"/>
    <x v="2"/>
    <x v="0"/>
    <x v="0"/>
    <s v="Banco Ctes"/>
    <s v="Cobrado"/>
  </r>
  <r>
    <d v="2023-12-01T00:00:00"/>
    <x v="21"/>
    <n v="173.55"/>
    <s v="#4942"/>
    <d v="2023-12-13T00:00:00"/>
    <x v="14"/>
    <x v="0"/>
    <x v="0"/>
    <x v="0"/>
    <s v="Banco Ctes"/>
    <s v="Cobrado"/>
  </r>
  <r>
    <d v="2023-12-02T00:00:00"/>
    <x v="3"/>
    <n v="755.923"/>
    <s v="#4963"/>
    <d v="2023-12-05T00:00:00"/>
    <x v="11"/>
    <x v="2"/>
    <x v="0"/>
    <x v="0"/>
    <s v="Banco Ctes"/>
    <s v="Cobrado"/>
  </r>
  <r>
    <d v="2023-12-02T00:00:00"/>
    <x v="7"/>
    <n v="110"/>
    <s v="#4977"/>
    <d v="2023-12-06T00:00:00"/>
    <x v="16"/>
    <x v="0"/>
    <x v="0"/>
    <x v="0"/>
    <s v="Banco Ctes"/>
    <s v="Cobrado"/>
  </r>
  <r>
    <d v="2023-12-06T00:00:00"/>
    <x v="66"/>
    <n v="115"/>
    <s v="#4980"/>
    <d v="2023-12-07T00:00:00"/>
    <x v="6"/>
    <x v="0"/>
    <x v="0"/>
    <x v="0"/>
    <s v="Banco Ctes"/>
    <s v="Cobrado"/>
  </r>
  <r>
    <d v="2023-12-08T00:00:00"/>
    <x v="28"/>
    <n v="99.8"/>
    <s v="#4991"/>
    <d v="2023-12-18T00:00:00"/>
    <x v="8"/>
    <x v="0"/>
    <x v="0"/>
    <x v="0"/>
    <s v="Banco Ctes"/>
    <s v="Cobrado"/>
  </r>
  <r>
    <d v="2023-12-08T00:00:00"/>
    <x v="26"/>
    <n v="305.07400000000001"/>
    <s v="#4959"/>
    <d v="2023-12-12T00:00:00"/>
    <x v="16"/>
    <x v="1"/>
    <x v="0"/>
    <x v="0"/>
    <s v="Banco Ctes"/>
    <s v="Cobrado"/>
  </r>
  <r>
    <d v="2023-12-09T00:00:00"/>
    <x v="36"/>
    <n v="427.82"/>
    <s v="#4975"/>
    <d v="2023-12-12T00:00:00"/>
    <x v="11"/>
    <x v="1"/>
    <x v="0"/>
    <x v="0"/>
    <s v="Banco Ctes"/>
    <s v="Cobrado"/>
  </r>
  <r>
    <d v="2023-12-09T00:00:00"/>
    <x v="21"/>
    <n v="93.95"/>
    <s v="#4993"/>
    <s v="-"/>
    <x v="13"/>
    <x v="0"/>
    <x v="0"/>
    <x v="0"/>
    <s v="Banco Ctes"/>
    <s v="Cobrado"/>
  </r>
  <r>
    <d v="2023-12-10T00:00:00"/>
    <x v="63"/>
    <n v="80.104289999999992"/>
    <s v="#4992"/>
    <d v="2023-12-22T00:00:00"/>
    <x v="14"/>
    <x v="0"/>
    <x v="0"/>
    <x v="0"/>
    <s v="Banco Ctes"/>
    <s v="Cobrado"/>
  </r>
  <r>
    <d v="2023-12-10T00:00:00"/>
    <x v="34"/>
    <n v="251.86725000000001"/>
    <s v="#4973"/>
    <d v="2023-12-22T00:00:00"/>
    <x v="14"/>
    <x v="0"/>
    <x v="0"/>
    <x v="0"/>
    <s v="Banco Ctes"/>
    <s v="Cobrado"/>
  </r>
  <r>
    <d v="2023-12-12T00:00:00"/>
    <x v="24"/>
    <n v="162.64699999999999"/>
    <s v="#5000"/>
    <d v="2023-12-15T00:00:00"/>
    <x v="11"/>
    <x v="0"/>
    <x v="0"/>
    <x v="0"/>
    <s v="Banco Ctes"/>
    <s v="Cobrado"/>
  </r>
  <r>
    <d v="2023-12-13T00:00:00"/>
    <x v="3"/>
    <n v="1966.5570299999999"/>
    <s v="#4970"/>
    <d v="2023-12-14T00:00:00"/>
    <x v="6"/>
    <x v="2"/>
    <x v="0"/>
    <x v="0"/>
    <s v="Banco Ctes"/>
    <s v="Cobrado"/>
  </r>
  <r>
    <d v="2023-12-15T00:00:00"/>
    <x v="48"/>
    <n v="93.745999999999995"/>
    <s v="#4994"/>
    <d v="2023-12-20T00:00:00"/>
    <x v="20"/>
    <x v="0"/>
    <x v="0"/>
    <x v="0"/>
    <s v="Banco Ctes"/>
    <s v="Cobrado"/>
  </r>
  <r>
    <d v="2023-12-15T00:00:00"/>
    <x v="67"/>
    <n v="247.5"/>
    <s v="#4964"/>
    <d v="2023-12-18T00:00:00"/>
    <x v="11"/>
    <x v="0"/>
    <x v="0"/>
    <x v="0"/>
    <s v="Banco Ctes"/>
    <s v="Cobrado"/>
  </r>
  <r>
    <d v="2023-12-16T00:00:00"/>
    <x v="68"/>
    <n v="117"/>
    <s v="#4981"/>
    <d v="2023-12-19T00:00:00"/>
    <x v="11"/>
    <x v="0"/>
    <x v="0"/>
    <x v="0"/>
    <s v="Banco Ctes"/>
    <s v="Cobrado"/>
  </r>
  <r>
    <d v="2023-12-16T00:00:00"/>
    <x v="31"/>
    <n v="174.2"/>
    <s v="#4968"/>
    <d v="2023-12-19T00:00:00"/>
    <x v="11"/>
    <x v="0"/>
    <x v="0"/>
    <x v="0"/>
    <s v="Banco Ctes"/>
    <s v="Cobrado"/>
  </r>
  <r>
    <d v="2023-12-19T00:00:00"/>
    <x v="24"/>
    <n v="174.47404999999998"/>
    <s v="#5007"/>
    <d v="2023-12-22T00:00:00"/>
    <x v="11"/>
    <x v="0"/>
    <x v="0"/>
    <x v="0"/>
    <s v="Banco Ctes"/>
    <s v="Cobrado"/>
  </r>
  <r>
    <d v="2023-12-20T00:00:00"/>
    <x v="69"/>
    <n v="18.5"/>
    <s v="#4995"/>
    <d v="2023-12-22T00:00:00"/>
    <x v="4"/>
    <x v="0"/>
    <x v="0"/>
    <x v="0"/>
    <s v="Banco Ctes"/>
    <s v="Cobrado"/>
  </r>
  <r>
    <d v="2023-12-22T00:00:00"/>
    <x v="5"/>
    <n v="55.95"/>
    <s v="#5005"/>
    <d v="2023-12-26T00:00:00"/>
    <x v="16"/>
    <x v="0"/>
    <x v="0"/>
    <x v="0"/>
    <s v="Banco Ctes"/>
    <s v="Cobrado"/>
  </r>
  <r>
    <d v="2023-12-22T00:00:00"/>
    <x v="6"/>
    <n v="26.42005"/>
    <s v="#4982"/>
    <d v="2023-12-26T00:00:00"/>
    <x v="16"/>
    <x v="0"/>
    <x v="0"/>
    <x v="0"/>
    <s v="Banco Ctes"/>
    <s v="Cobrado"/>
  </r>
  <r>
    <d v="2023-12-22T00:00:00"/>
    <x v="6"/>
    <n v="209.90882999999999"/>
    <s v="#4985"/>
    <d v="2023-12-26T00:00:00"/>
    <x v="16"/>
    <x v="0"/>
    <x v="0"/>
    <x v="0"/>
    <s v="Banco Ctes"/>
    <s v="Cobrado"/>
  </r>
  <r>
    <d v="2023-12-23T00:00:00"/>
    <x v="26"/>
    <n v="250"/>
    <s v="#4958"/>
    <s v="-"/>
    <x v="13"/>
    <x v="0"/>
    <x v="0"/>
    <x v="0"/>
    <s v="Banco Ctes"/>
    <s v="Cobrado"/>
  </r>
  <r>
    <d v="2023-12-26T00:00:00"/>
    <x v="28"/>
    <n v="99.8"/>
    <s v="#5001"/>
    <s v="-"/>
    <x v="13"/>
    <x v="0"/>
    <x v="0"/>
    <x v="0"/>
    <s v="Banco Ctes"/>
    <s v="Cobrado"/>
  </r>
  <r>
    <d v="2023-12-27T00:00:00"/>
    <x v="0"/>
    <n v="1755.2729999999999"/>
    <s v="#4998"/>
    <d v="2023-12-29T00:00:00"/>
    <x v="4"/>
    <x v="2"/>
    <x v="0"/>
    <x v="0"/>
    <s v="Banco Ctes"/>
    <s v="Cobrado"/>
  </r>
  <r>
    <d v="2023-12-28T00:00:00"/>
    <x v="0"/>
    <n v="1795"/>
    <s v="#4999"/>
    <d v="2023-12-29T00:00:00"/>
    <x v="6"/>
    <x v="2"/>
    <x v="0"/>
    <x v="0"/>
    <s v="Banco Ctes"/>
    <s v="Cobrado"/>
  </r>
  <r>
    <d v="2023-12-31T00:00:00"/>
    <x v="22"/>
    <n v="218"/>
    <s v="#5003"/>
    <s v="-"/>
    <x v="13"/>
    <x v="0"/>
    <x v="0"/>
    <x v="0"/>
    <s v="Banco Ctes"/>
    <s v="Cobrado"/>
  </r>
  <r>
    <d v="2023-12-31T00:00:00"/>
    <x v="14"/>
    <n v="143.327"/>
    <s v="#5002"/>
    <s v="-"/>
    <x v="13"/>
    <x v="0"/>
    <x v="0"/>
    <x v="0"/>
    <s v="Banco Ctes"/>
    <s v="Cobrado"/>
  </r>
  <r>
    <d v="2024-01-03T00:00:00"/>
    <x v="34"/>
    <n v="261.39600000000002"/>
    <s v="#5006"/>
    <s v="-"/>
    <x v="13"/>
    <x v="0"/>
    <x v="1"/>
    <x v="0"/>
    <s v="Banco Ctes"/>
    <s v="Cobrado"/>
  </r>
  <r>
    <d v="2024-01-05T00:00:00"/>
    <x v="26"/>
    <n v="120"/>
    <s v="#4996"/>
    <s v="-"/>
    <x v="13"/>
    <x v="0"/>
    <x v="1"/>
    <x v="0"/>
    <s v="Banco Ctes"/>
    <s v="Cobrado"/>
  </r>
  <r>
    <d v="2024-01-05T00:00:00"/>
    <x v="11"/>
    <n v="148.095"/>
    <s v="#5008"/>
    <s v="-"/>
    <x v="13"/>
    <x v="0"/>
    <x v="1"/>
    <x v="0"/>
    <s v="Banco Ctes"/>
    <s v="Cobrado"/>
  </r>
  <r>
    <d v="2024-01-05T00:00:00"/>
    <x v="24"/>
    <n v="167.072"/>
    <s v="#5009"/>
    <s v="-"/>
    <x v="13"/>
    <x v="0"/>
    <x v="1"/>
    <x v="0"/>
    <s v="Banco Ctes"/>
    <s v="Cobrado"/>
  </r>
  <r>
    <d v="2024-01-08T00:00:00"/>
    <x v="0"/>
    <n v="556.29474000000005"/>
    <s v="#5010"/>
    <s v="-"/>
    <x v="13"/>
    <x v="2"/>
    <x v="1"/>
    <x v="0"/>
    <s v="Banco Ctes"/>
    <s v="Cobrado"/>
  </r>
  <r>
    <d v="2024-01-09T00:00:00"/>
    <x v="0"/>
    <n v="574"/>
    <s v="#5011"/>
    <s v="-"/>
    <x v="13"/>
    <x v="2"/>
    <x v="1"/>
    <x v="0"/>
    <s v="Banco Ctes"/>
    <s v="Cobrado"/>
  </r>
  <r>
    <d v="2024-01-10T00:00:00"/>
    <x v="22"/>
    <n v="218.05"/>
    <s v="#5004"/>
    <s v="-"/>
    <x v="13"/>
    <x v="0"/>
    <x v="1"/>
    <x v="0"/>
    <s v="Banco Ctes"/>
    <s v="Cobrado"/>
  </r>
  <r>
    <d v="2024-01-10T00:00:00"/>
    <x v="0"/>
    <n v="576"/>
    <s v="#5012"/>
    <s v="-"/>
    <x v="13"/>
    <x v="2"/>
    <x v="1"/>
    <x v="0"/>
    <s v="Banco Ctes"/>
    <s v="Cobrado"/>
  </r>
  <r>
    <d v="2024-01-16T00:00:00"/>
    <x v="26"/>
    <n v="10.75"/>
    <s v="#5017"/>
    <s v="-"/>
    <x v="13"/>
    <x v="0"/>
    <x v="1"/>
    <x v="0"/>
    <s v="Banco Ctes"/>
    <s v="Cobrado"/>
  </r>
  <r>
    <d v="2024-01-18T00:00:00"/>
    <x v="24"/>
    <n v="185.91394"/>
    <s v="#5018"/>
    <s v="-"/>
    <x v="13"/>
    <x v="0"/>
    <x v="1"/>
    <x v="0"/>
    <s v="Banco Ctes"/>
    <s v="Cobrado"/>
  </r>
  <r>
    <d v="2024-01-24T00:00:00"/>
    <x v="49"/>
    <n v="560"/>
    <s v="#5013"/>
    <s v="-"/>
    <x v="13"/>
    <x v="2"/>
    <x v="1"/>
    <x v="0"/>
    <s v="Banco Ctes"/>
    <s v="Cobrado"/>
  </r>
  <r>
    <d v="2024-01-26T00:00:00"/>
    <x v="49"/>
    <n v="595"/>
    <s v="#5014"/>
    <s v="-"/>
    <x v="13"/>
    <x v="2"/>
    <x v="1"/>
    <x v="0"/>
    <s v="Banco Ctes"/>
    <s v="Cobrado"/>
  </r>
  <r>
    <d v="2024-01-27T00:00:00"/>
    <x v="49"/>
    <n v="626.64758999999992"/>
    <s v="#5015"/>
    <s v="-"/>
    <x v="13"/>
    <x v="2"/>
    <x v="1"/>
    <x v="0"/>
    <s v="Banco Ctes"/>
    <s v="Cobrado"/>
  </r>
  <r>
    <d v="2024-01-27T00:00:00"/>
    <x v="5"/>
    <n v="54.148000000000003"/>
    <s v="#5019"/>
    <s v="-"/>
    <x v="13"/>
    <x v="0"/>
    <x v="1"/>
    <x v="0"/>
    <s v="Banco Ctes"/>
    <s v="Cobrado"/>
  </r>
  <r>
    <d v="2024-01-28T00:00:00"/>
    <x v="34"/>
    <n v="160.19999999999999"/>
    <s v="#5016"/>
    <s v="-"/>
    <x v="13"/>
    <x v="0"/>
    <x v="1"/>
    <x v="0"/>
    <s v="Banco Ctes"/>
    <s v="Cobrado"/>
  </r>
  <r>
    <d v="2024-01-30T00:00:00"/>
    <x v="70"/>
    <n v="135"/>
    <s v="#5021"/>
    <s v="-"/>
    <x v="13"/>
    <x v="0"/>
    <x v="1"/>
    <x v="0"/>
    <s v="Banco Ctes"/>
    <s v="Cobrado"/>
  </r>
  <r>
    <d v="2024-01-30T00:00:00"/>
    <x v="0"/>
    <n v="357.11700000000002"/>
    <s v="#5023"/>
    <s v="-"/>
    <x v="13"/>
    <x v="1"/>
    <x v="1"/>
    <x v="0"/>
    <s v="Banco Ctes"/>
    <s v="Cobrado"/>
  </r>
  <r>
    <d v="2024-01-30T00:00:00"/>
    <x v="15"/>
    <n v="24.519569999999998"/>
    <s v="#5025"/>
    <s v="-"/>
    <x v="13"/>
    <x v="0"/>
    <x v="1"/>
    <x v="0"/>
    <s v="Banco Ctes"/>
    <s v="Cobrado"/>
  </r>
  <r>
    <d v="2024-01-31T00:00:00"/>
    <x v="14"/>
    <n v="9.5239999999999991"/>
    <s v="#5020"/>
    <s v="-"/>
    <x v="13"/>
    <x v="0"/>
    <x v="1"/>
    <x v="0"/>
    <s v="Banco Ctes"/>
    <s v="Cobrado"/>
  </r>
  <r>
    <d v="2024-01-31T00:00:00"/>
    <x v="0"/>
    <n v="360"/>
    <s v="#5024"/>
    <s v="-"/>
    <x v="13"/>
    <x v="1"/>
    <x v="1"/>
    <x v="0"/>
    <s v="Banco Ctes"/>
    <s v="Cobrado"/>
  </r>
  <r>
    <d v="2024-02-01T00:00:00"/>
    <x v="6"/>
    <n v="63.048999999999999"/>
    <s v="#5027"/>
    <s v="-"/>
    <x v="13"/>
    <x v="0"/>
    <x v="1"/>
    <x v="0"/>
    <s v="Banco Ctes"/>
    <s v="Cobrado"/>
  </r>
  <r>
    <d v="2024-02-02T00:00:00"/>
    <x v="24"/>
    <n v="209.51597000000001"/>
    <s v="#2332"/>
    <s v="-"/>
    <x v="13"/>
    <x v="0"/>
    <x v="1"/>
    <x v="0"/>
    <s v="Banco Ctes"/>
    <s v="Cobrado"/>
  </r>
  <r>
    <d v="2024-02-03T00:00:00"/>
    <x v="71"/>
    <n v="125"/>
    <s v="#5030"/>
    <s v="-"/>
    <x v="13"/>
    <x v="0"/>
    <x v="1"/>
    <x v="0"/>
    <s v="Banco Ctes"/>
    <s v="Cobrado"/>
  </r>
  <r>
    <d v="2024-02-05T00:00:00"/>
    <x v="26"/>
    <n v="134.37323000000001"/>
    <s v="#4997"/>
    <s v="-"/>
    <x v="13"/>
    <x v="0"/>
    <x v="1"/>
    <x v="0"/>
    <s v="Banco Ctes"/>
    <s v="Cobrado"/>
  </r>
  <r>
    <d v="2024-02-08T00:00:00"/>
    <x v="71"/>
    <n v="115"/>
    <s v="#2331"/>
    <s v="-"/>
    <x v="13"/>
    <x v="0"/>
    <x v="1"/>
    <x v="0"/>
    <s v="Banco Ctes"/>
    <s v="Cobrado"/>
  </r>
  <r>
    <d v="2024-02-09T00:00:00"/>
    <x v="72"/>
    <n v="221.47157999999999"/>
    <s v="#2335"/>
    <s v="-"/>
    <x v="13"/>
    <x v="0"/>
    <x v="1"/>
    <x v="0"/>
    <s v="Banco Ctes"/>
    <s v="Cobrado"/>
  </r>
  <r>
    <d v="2024-02-10T00:00:00"/>
    <x v="20"/>
    <n v="12"/>
    <s v="#2334"/>
    <s v="-"/>
    <x v="13"/>
    <x v="0"/>
    <x v="1"/>
    <x v="0"/>
    <s v="Banco Ctes"/>
    <s v="Cobrado"/>
  </r>
  <r>
    <d v="2024-02-12T00:00:00"/>
    <x v="73"/>
    <n v="264"/>
    <s v="#2339"/>
    <s v="-"/>
    <x v="13"/>
    <x v="0"/>
    <x v="1"/>
    <x v="0"/>
    <s v="Banco Ctes"/>
    <s v="Cobrado"/>
  </r>
  <r>
    <d v="2024-02-12T00:00:00"/>
    <x v="74"/>
    <n v="298"/>
    <s v="#2340"/>
    <s v="-"/>
    <x v="13"/>
    <x v="1"/>
    <x v="1"/>
    <x v="0"/>
    <s v="Banco Ctes"/>
    <s v="Cobrado"/>
  </r>
  <r>
    <d v="2024-02-15T00:00:00"/>
    <x v="6"/>
    <n v="63.05"/>
    <s v="#5028"/>
    <s v="-"/>
    <x v="13"/>
    <x v="0"/>
    <x v="1"/>
    <x v="0"/>
    <s v="Banco Ctes"/>
    <s v="Cobrado"/>
  </r>
  <r>
    <d v="2024-02-18T00:00:00"/>
    <x v="6"/>
    <n v="102.6365"/>
    <s v="#2333"/>
    <s v="-"/>
    <x v="13"/>
    <x v="0"/>
    <x v="1"/>
    <x v="0"/>
    <s v="Banco Ctes"/>
    <s v="Cobrado"/>
  </r>
  <r>
    <d v="2024-02-20T00:00:00"/>
    <x v="5"/>
    <n v="41.847999999999999"/>
    <s v="#2338"/>
    <s v="-"/>
    <x v="13"/>
    <x v="0"/>
    <x v="1"/>
    <x v="0"/>
    <s v="Banco Ctes"/>
    <s v="Cobrado"/>
  </r>
  <r>
    <d v="2024-02-21T00:00:00"/>
    <x v="24"/>
    <n v="473.33496000000002"/>
    <s v="#2354"/>
    <s v="-"/>
    <x v="13"/>
    <x v="1"/>
    <x v="1"/>
    <x v="0"/>
    <s v="Banco Ctes"/>
    <s v="Cobrado"/>
  </r>
  <r>
    <d v="2024-02-23T00:00:00"/>
    <x v="14"/>
    <n v="290"/>
    <s v="#2336"/>
    <s v="-"/>
    <x v="13"/>
    <x v="1"/>
    <x v="1"/>
    <x v="0"/>
    <s v="Banco Ctes"/>
    <s v="Cobrado"/>
  </r>
  <r>
    <d v="2024-02-26T00:00:00"/>
    <x v="14"/>
    <n v="311.26112999999998"/>
    <s v="#2337"/>
    <s v="-"/>
    <x v="13"/>
    <x v="1"/>
    <x v="1"/>
    <x v="0"/>
    <s v="Banco Ctes"/>
    <s v="Cobrado"/>
  </r>
  <r>
    <d v="2024-02-28T00:00:00"/>
    <x v="74"/>
    <n v="299"/>
    <s v="#2341"/>
    <s v="-"/>
    <x v="13"/>
    <x v="1"/>
    <x v="1"/>
    <x v="0"/>
    <s v="Banco Ctes"/>
    <s v="Cobrado"/>
  </r>
  <r>
    <d v="2024-02-29T00:00:00"/>
    <x v="75"/>
    <n v="209.5"/>
    <s v="#2348"/>
    <s v="-"/>
    <x v="13"/>
    <x v="0"/>
    <x v="1"/>
    <x v="0"/>
    <s v="Banco Ctes"/>
    <s v="Cobrado"/>
  </r>
  <r>
    <d v="2024-03-02T00:00:00"/>
    <x v="5"/>
    <n v="41.59"/>
    <s v="#2345"/>
    <s v="-"/>
    <x v="13"/>
    <x v="0"/>
    <x v="1"/>
    <x v="0"/>
    <s v="Banco Ctes"/>
    <s v="Cobrado"/>
  </r>
  <r>
    <d v="2024-03-02T00:00:00"/>
    <x v="76"/>
    <n v="33.99"/>
    <s v="#2346"/>
    <s v="-"/>
    <x v="13"/>
    <x v="0"/>
    <x v="1"/>
    <x v="0"/>
    <s v="Banco Ctes"/>
    <s v="Cobrado"/>
  </r>
  <r>
    <d v="2024-03-02T00:00:00"/>
    <x v="7"/>
    <n v="84.604330000000004"/>
    <s v="#2353"/>
    <s v="-"/>
    <x v="13"/>
    <x v="0"/>
    <x v="1"/>
    <x v="0"/>
    <s v="Banco Ctes"/>
    <s v="Cobrado"/>
  </r>
  <r>
    <d v="2024-03-02T00:00:00"/>
    <x v="6"/>
    <n v="63.051000000000002"/>
    <s v="#5029"/>
    <s v="-"/>
    <x v="13"/>
    <x v="0"/>
    <x v="1"/>
    <x v="0"/>
    <s v="Banco Ctes"/>
    <s v="Cobrado"/>
  </r>
  <r>
    <d v="2024-03-05T00:00:00"/>
    <x v="3"/>
    <n v="1900"/>
    <s v="#2349"/>
    <s v="-"/>
    <x v="13"/>
    <x v="2"/>
    <x v="1"/>
    <x v="0"/>
    <s v="Banco Ctes"/>
    <s v="Cobrado"/>
  </r>
  <r>
    <d v="2024-03-05T00:00:00"/>
    <x v="24"/>
    <n v="376.04"/>
    <s v="#2372"/>
    <s v="-"/>
    <x v="13"/>
    <x v="1"/>
    <x v="1"/>
    <x v="0"/>
    <s v="Banco Ctes"/>
    <s v="Cobrado"/>
  </r>
  <r>
    <d v="2024-03-05T00:00:00"/>
    <x v="10"/>
    <n v="2.419"/>
    <s v="#2373"/>
    <s v="-"/>
    <x v="13"/>
    <x v="0"/>
    <x v="1"/>
    <x v="0"/>
    <s v="Banco Ctes"/>
    <s v="Cobrado"/>
  </r>
  <r>
    <d v="2024-03-06T00:00:00"/>
    <x v="3"/>
    <n v="1800"/>
    <s v="#2350"/>
    <s v="-"/>
    <x v="13"/>
    <x v="2"/>
    <x v="1"/>
    <x v="0"/>
    <s v="Banco Ctes"/>
    <s v="Cobrado"/>
  </r>
  <r>
    <d v="2024-03-09T00:00:00"/>
    <x v="74"/>
    <n v="350"/>
    <s v="#2342"/>
    <s v="-"/>
    <x v="13"/>
    <x v="1"/>
    <x v="1"/>
    <x v="0"/>
    <s v="Banco Ctes"/>
    <s v="Cobrado"/>
  </r>
  <r>
    <d v="2024-03-09T00:00:00"/>
    <x v="0"/>
    <n v="1190"/>
    <s v="#2382"/>
    <s v="-"/>
    <x v="13"/>
    <x v="2"/>
    <x v="1"/>
    <x v="0"/>
    <s v="Banco Ctes"/>
    <s v="Cobrado"/>
  </r>
  <r>
    <d v="2024-03-15T00:00:00"/>
    <x v="31"/>
    <n v="71.5"/>
    <s v="#2347"/>
    <s v="-"/>
    <x v="13"/>
    <x v="0"/>
    <x v="1"/>
    <x v="0"/>
    <s v="Banco Ctes"/>
    <s v="Cobrado"/>
  </r>
  <r>
    <d v="2024-03-16T00:00:00"/>
    <x v="36"/>
    <n v="164.982"/>
    <s v="#2366"/>
    <s v="-"/>
    <x v="13"/>
    <x v="0"/>
    <x v="1"/>
    <x v="0"/>
    <s v="Banco Ctes"/>
    <s v="Cobrado"/>
  </r>
  <r>
    <d v="2024-03-16T00:00:00"/>
    <x v="4"/>
    <n v="115"/>
    <s v="#2369"/>
    <s v="-"/>
    <x v="13"/>
    <x v="0"/>
    <x v="1"/>
    <x v="0"/>
    <s v="Banco Ctes"/>
    <s v="Cobrado"/>
  </r>
  <r>
    <d v="2024-03-16T00:00:00"/>
    <x v="0"/>
    <n v="1210"/>
    <s v="#2383"/>
    <s v="-"/>
    <x v="13"/>
    <x v="2"/>
    <x v="1"/>
    <x v="0"/>
    <s v="Banco Ctes"/>
    <s v="Cobrado"/>
  </r>
  <r>
    <d v="2024-03-18T00:00:00"/>
    <x v="28"/>
    <n v="9"/>
    <s v="#2394"/>
    <s v="-"/>
    <x v="13"/>
    <x v="0"/>
    <x v="1"/>
    <x v="0"/>
    <s v="Banco Ctes"/>
    <s v="Cobrado"/>
  </r>
  <r>
    <d v="2024-03-20T00:00:00"/>
    <x v="77"/>
    <n v="336"/>
    <s v="#2357"/>
    <s v="-"/>
    <x v="13"/>
    <x v="1"/>
    <x v="1"/>
    <x v="0"/>
    <s v="Banco Ctes"/>
    <s v="Cobrado"/>
  </r>
  <r>
    <d v="2024-03-20T00:00:00"/>
    <x v="29"/>
    <n v="54.321120000000001"/>
    <s v="#2370"/>
    <s v="-"/>
    <x v="13"/>
    <x v="0"/>
    <x v="1"/>
    <x v="0"/>
    <s v="Banco Ctes"/>
    <s v="Cobrado"/>
  </r>
  <r>
    <d v="2024-03-21T00:00:00"/>
    <x v="78"/>
    <n v="120"/>
    <s v="#2344"/>
    <s v="-"/>
    <x v="13"/>
    <x v="0"/>
    <x v="1"/>
    <x v="0"/>
    <s v="Banco Ctes"/>
    <s v="Cobrado"/>
  </r>
  <r>
    <d v="2024-03-21T00:00:00"/>
    <x v="3"/>
    <n v="3700"/>
    <s v="#2351"/>
    <s v="-"/>
    <x v="13"/>
    <x v="2"/>
    <x v="1"/>
    <x v="0"/>
    <s v="Banco Ctes"/>
    <s v="Cobrado"/>
  </r>
  <r>
    <d v="2024-03-21T00:00:00"/>
    <x v="12"/>
    <n v="273"/>
    <s v="#2355"/>
    <s v="-"/>
    <x v="13"/>
    <x v="0"/>
    <x v="1"/>
    <x v="0"/>
    <s v="Banco Ctes"/>
    <s v="Cobrado"/>
  </r>
  <r>
    <d v="2024-03-22T00:00:00"/>
    <x v="26"/>
    <n v="720"/>
    <s v="#2361"/>
    <s v="-"/>
    <x v="13"/>
    <x v="2"/>
    <x v="1"/>
    <x v="0"/>
    <s v="Banco Ctes"/>
    <s v="Cobrado"/>
  </r>
  <r>
    <d v="2024-03-22T00:00:00"/>
    <x v="15"/>
    <n v="12.9"/>
    <s v="#2398"/>
    <s v="-"/>
    <x v="13"/>
    <x v="0"/>
    <x v="1"/>
    <x v="0"/>
    <s v="Banco Ctes"/>
    <s v="Cobrado"/>
  </r>
  <r>
    <d v="2024-03-23T00:00:00"/>
    <x v="74"/>
    <n v="469"/>
    <s v="#2343"/>
    <s v="-"/>
    <x v="13"/>
    <x v="1"/>
    <x v="1"/>
    <x v="0"/>
    <s v="Banco Ctes"/>
    <s v="Cobrado"/>
  </r>
  <r>
    <d v="2024-03-23T00:00:00"/>
    <x v="26"/>
    <n v="700"/>
    <s v="#2360"/>
    <s v="-"/>
    <x v="13"/>
    <x v="2"/>
    <x v="1"/>
    <x v="0"/>
    <s v="Banco Ctes"/>
    <s v="Cobrado"/>
  </r>
  <r>
    <d v="2024-03-23T00:00:00"/>
    <x v="36"/>
    <n v="171"/>
    <s v="#2367"/>
    <s v="-"/>
    <x v="13"/>
    <x v="0"/>
    <x v="1"/>
    <x v="0"/>
    <s v="Banco Ctes"/>
    <s v="Cobrado"/>
  </r>
  <r>
    <d v="2024-03-23T00:00:00"/>
    <x v="79"/>
    <n v="347"/>
    <s v="#2378"/>
    <s v="-"/>
    <x v="13"/>
    <x v="1"/>
    <x v="1"/>
    <x v="0"/>
    <s v="Banco Ctes"/>
    <s v="Cobrado"/>
  </r>
  <r>
    <d v="2024-03-23T00:00:00"/>
    <x v="0"/>
    <n v="1260.9137800000001"/>
    <s v="#2384"/>
    <s v="-"/>
    <x v="13"/>
    <x v="2"/>
    <x v="1"/>
    <x v="0"/>
    <s v="Banco Ctes"/>
    <s v="Cobrado"/>
  </r>
  <r>
    <d v="2024-03-23T00:00:00"/>
    <x v="5"/>
    <n v="57.935510000000001"/>
    <s v="#2387"/>
    <s v="-"/>
    <x v="13"/>
    <x v="0"/>
    <x v="1"/>
    <x v="0"/>
    <s v="Banco Ctes"/>
    <s v="Cobrado"/>
  </r>
  <r>
    <d v="2024-03-26T00:00:00"/>
    <x v="31"/>
    <n v="73"/>
    <s v="#2356"/>
    <s v="-"/>
    <x v="13"/>
    <x v="0"/>
    <x v="1"/>
    <x v="0"/>
    <s v="Banco Ctes"/>
    <s v="Cobrado"/>
  </r>
  <r>
    <d v="2024-03-27T00:00:00"/>
    <x v="10"/>
    <n v="996.94110999999998"/>
    <s v="#2364"/>
    <s v="-"/>
    <x v="13"/>
    <x v="2"/>
    <x v="1"/>
    <x v="0"/>
    <s v="Banco Ctes"/>
    <s v="Cobrado"/>
  </r>
  <r>
    <d v="2024-03-27T00:00:00"/>
    <x v="80"/>
    <n v="525"/>
    <s v="#2399"/>
    <s v="-"/>
    <x v="13"/>
    <x v="2"/>
    <x v="1"/>
    <x v="0"/>
    <s v="Banco Ctes"/>
    <s v="Cobrado"/>
  </r>
  <r>
    <d v="2024-03-28T00:00:00"/>
    <x v="10"/>
    <n v="98.400999999999996"/>
    <s v="#2359"/>
    <s v="-"/>
    <x v="13"/>
    <x v="0"/>
    <x v="1"/>
    <x v="0"/>
    <s v="Banco Ctes"/>
    <s v="Cobrado"/>
  </r>
  <r>
    <d v="2024-03-28T00:00:00"/>
    <x v="10"/>
    <n v="1000"/>
    <s v="#2365"/>
    <s v="-"/>
    <x v="13"/>
    <x v="2"/>
    <x v="1"/>
    <x v="0"/>
    <s v="Banco Ctes"/>
    <s v="Cobrado"/>
  </r>
  <r>
    <d v="2024-03-30T00:00:00"/>
    <x v="36"/>
    <n v="169"/>
    <s v="#2368"/>
    <s v="-"/>
    <x v="13"/>
    <x v="0"/>
    <x v="1"/>
    <x v="0"/>
    <s v="Banco Ctes"/>
    <s v="Cobrado"/>
  </r>
  <r>
    <d v="2024-03-30T00:00:00"/>
    <x v="79"/>
    <n v="385"/>
    <s v="#2379"/>
    <s v="-"/>
    <x v="13"/>
    <x v="1"/>
    <x v="1"/>
    <x v="0"/>
    <s v="Banco Ctes"/>
    <s v="Cobrado"/>
  </r>
  <r>
    <d v="2024-03-30T00:00:00"/>
    <x v="28"/>
    <n v="160"/>
    <s v="#2386"/>
    <s v="-"/>
    <x v="13"/>
    <x v="0"/>
    <x v="1"/>
    <x v="0"/>
    <s v="Banco Ctes"/>
    <s v="Cobrado"/>
  </r>
  <r>
    <d v="2024-03-30T00:00:00"/>
    <x v="24"/>
    <n v="222.774"/>
    <s v="#2395"/>
    <s v="-"/>
    <x v="13"/>
    <x v="0"/>
    <x v="1"/>
    <x v="0"/>
    <s v="Banco Ctes"/>
    <s v="Cobrado"/>
  </r>
  <r>
    <d v="2024-03-30T00:00:00"/>
    <x v="7"/>
    <n v="214.92782"/>
    <s v="#2397"/>
    <s v="-"/>
    <x v="13"/>
    <x v="0"/>
    <x v="1"/>
    <x v="0"/>
    <s v="Banco Ctes"/>
    <s v="Cobrado"/>
  </r>
  <r>
    <d v="2024-03-31T00:00:00"/>
    <x v="14"/>
    <n v="157.58409"/>
    <s v="#2371"/>
    <s v="-"/>
    <x v="13"/>
    <x v="0"/>
    <x v="1"/>
    <x v="0"/>
    <s v="Banco Ctes"/>
    <s v="Cobrado"/>
  </r>
  <r>
    <d v="2024-04-04T00:00:00"/>
    <x v="77"/>
    <n v="337.0625"/>
    <s v="#2358"/>
    <s v="-"/>
    <x v="13"/>
    <x v="1"/>
    <x v="1"/>
    <x v="0"/>
    <s v="Banco Ctes"/>
    <s v="Cobrado"/>
  </r>
  <r>
    <d v="2024-04-04T00:00:00"/>
    <x v="31"/>
    <n v="87"/>
    <s v="#2374"/>
    <s v="-"/>
    <x v="13"/>
    <x v="0"/>
    <x v="1"/>
    <x v="0"/>
    <s v="Banco Ctes"/>
    <s v="Cobrado"/>
  </r>
  <r>
    <d v="2024-04-06T00:00:00"/>
    <x v="81"/>
    <n v="32.799999999999997"/>
    <s v="#2389"/>
    <s v="-"/>
    <x v="13"/>
    <x v="0"/>
    <x v="1"/>
    <x v="0"/>
    <s v="Banco Ctes"/>
    <s v="Cobrado"/>
  </r>
  <r>
    <d v="2024-04-08T00:00:00"/>
    <x v="26"/>
    <n v="750"/>
    <s v="#2362"/>
    <s v="-"/>
    <x v="13"/>
    <x v="2"/>
    <x v="1"/>
    <x v="0"/>
    <s v="Banco Ctes"/>
    <s v="Cobrado"/>
  </r>
  <r>
    <d v="2024-04-08T00:00:00"/>
    <x v="20"/>
    <n v="45"/>
    <s v="#2385"/>
    <s v="-"/>
    <x v="13"/>
    <x v="0"/>
    <x v="1"/>
    <x v="0"/>
    <s v="Banco Ctes"/>
    <s v="Cobrado"/>
  </r>
  <r>
    <d v="2024-04-09T00:00:00"/>
    <x v="26"/>
    <n v="825.80499999999995"/>
    <s v="#2363"/>
    <s v="-"/>
    <x v="13"/>
    <x v="2"/>
    <x v="1"/>
    <x v="0"/>
    <s v="Banco Ctes"/>
    <s v="Cobrado"/>
  </r>
  <r>
    <d v="2024-04-09T00:00:00"/>
    <x v="79"/>
    <n v="398"/>
    <s v="#2380"/>
    <s v="-"/>
    <x v="13"/>
    <x v="1"/>
    <x v="1"/>
    <x v="0"/>
    <s v="Banco Ctes"/>
    <s v="Cobrado"/>
  </r>
  <r>
    <d v="2024-04-10T00:00:00"/>
    <x v="3"/>
    <n v="3708.6484599999999"/>
    <s v="#2352"/>
    <s v="-"/>
    <x v="13"/>
    <x v="2"/>
    <x v="1"/>
    <x v="0"/>
    <s v="Banco Ctes"/>
    <s v="Cobrado"/>
  </r>
  <r>
    <d v="2024-04-10T00:00:00"/>
    <x v="10"/>
    <n v="1050"/>
    <s v="#2391"/>
    <s v="-"/>
    <x v="13"/>
    <x v="2"/>
    <x v="1"/>
    <x v="0"/>
    <s v="Banco Ctes"/>
    <s v="Cobrado"/>
  </r>
  <r>
    <d v="2024-04-12T00:00:00"/>
    <x v="10"/>
    <n v="1100"/>
    <s v="#2392"/>
    <s v="-"/>
    <x v="13"/>
    <x v="2"/>
    <x v="1"/>
    <x v="0"/>
    <s v="Banco Ctes"/>
    <s v="Cobrado"/>
  </r>
  <r>
    <d v="2024-04-13T00:00:00"/>
    <x v="33"/>
    <n v="199.11614"/>
    <s v="#2390"/>
    <s v="-"/>
    <x v="13"/>
    <x v="0"/>
    <x v="1"/>
    <x v="0"/>
    <s v="Banco Ctes"/>
    <s v="Cobrado"/>
  </r>
  <r>
    <d v="2024-04-13T00:00:00"/>
    <x v="10"/>
    <n v="1072.4898600000001"/>
    <s v="#2393"/>
    <s v="-"/>
    <x v="13"/>
    <x v="2"/>
    <x v="1"/>
    <x v="0"/>
    <s v="Banco Ctes"/>
    <s v="Cobrado"/>
  </r>
  <r>
    <d v="2024-04-13T00:00:00"/>
    <x v="73"/>
    <n v="240"/>
    <s v="#2401"/>
    <s v="-"/>
    <x v="13"/>
    <x v="0"/>
    <x v="1"/>
    <x v="0"/>
    <s v="Banco Ctes"/>
    <s v="Cobrado"/>
  </r>
  <r>
    <d v="2024-04-14T00:00:00"/>
    <x v="0"/>
    <n v="549.30088000000001"/>
    <s v="#2414"/>
    <s v="-"/>
    <x v="13"/>
    <x v="2"/>
    <x v="1"/>
    <x v="0"/>
    <s v="Banco Ctes"/>
    <s v="Cobrado"/>
  </r>
  <r>
    <d v="2024-04-18T00:00:00"/>
    <x v="0"/>
    <n v="501"/>
    <s v="#2415"/>
    <s v="-"/>
    <x v="13"/>
    <x v="2"/>
    <x v="1"/>
    <x v="0"/>
    <s v="Banco Ctes"/>
    <s v="Cobrado"/>
  </r>
  <r>
    <d v="2024-04-19T00:00:00"/>
    <x v="79"/>
    <n v="390"/>
    <s v="#2381"/>
    <s v="-"/>
    <x v="13"/>
    <x v="1"/>
    <x v="1"/>
    <x v="0"/>
    <s v="Banco Ctes"/>
    <s v="Cobrado"/>
  </r>
  <r>
    <d v="2024-04-20T00:00:00"/>
    <x v="0"/>
    <n v="499"/>
    <s v="#2416"/>
    <s v="-"/>
    <x v="13"/>
    <x v="1"/>
    <x v="1"/>
    <x v="0"/>
    <s v="Banco Ctes"/>
    <s v="Cobrado"/>
  </r>
  <r>
    <d v="2024-04-20T00:00:00"/>
    <x v="0"/>
    <n v="155.51304000000002"/>
    <s v="#2417"/>
    <s v="-"/>
    <x v="13"/>
    <x v="0"/>
    <x v="1"/>
    <x v="0"/>
    <s v="Banco Ctes"/>
    <s v="Cobrado"/>
  </r>
  <r>
    <d v="2024-04-20T00:00:00"/>
    <x v="7"/>
    <n v="46.814360000000001"/>
    <s v="#2424"/>
    <s v="-"/>
    <x v="13"/>
    <x v="0"/>
    <x v="1"/>
    <x v="0"/>
    <s v="Banco Ctes"/>
    <s v="Cobrado"/>
  </r>
  <r>
    <d v="2024-04-20T00:00:00"/>
    <x v="24"/>
    <n v="487.89400000000001"/>
    <s v="#2428"/>
    <s v="-"/>
    <x v="13"/>
    <x v="1"/>
    <x v="1"/>
    <x v="0"/>
    <s v="Banco Ctes"/>
    <s v="Cobrado"/>
  </r>
  <r>
    <d v="2024-04-22T00:00:00"/>
    <x v="82"/>
    <n v="240"/>
    <s v="#2419"/>
    <s v="-"/>
    <x v="13"/>
    <x v="0"/>
    <x v="1"/>
    <x v="0"/>
    <s v="Banco Ctes"/>
    <s v="Cobrado"/>
  </r>
  <r>
    <d v="2024-04-25T00:00:00"/>
    <x v="77"/>
    <n v="64.492999999999995"/>
    <s v="#2422"/>
    <s v="-"/>
    <x v="13"/>
    <x v="0"/>
    <x v="1"/>
    <x v="0"/>
    <s v="Banco Ctes"/>
    <s v="Cobrado"/>
  </r>
  <r>
    <d v="2024-04-26T00:00:00"/>
    <x v="3"/>
    <n v="239.87"/>
    <s v="#2403"/>
    <s v="-"/>
    <x v="13"/>
    <x v="0"/>
    <x v="1"/>
    <x v="0"/>
    <s v="Banco Ctes"/>
    <s v="Cobrado"/>
  </r>
  <r>
    <d v="2024-04-26T00:00:00"/>
    <x v="82"/>
    <n v="230"/>
    <s v="#2420"/>
    <s v="-"/>
    <x v="13"/>
    <x v="0"/>
    <x v="1"/>
    <x v="0"/>
    <s v="Banco Ctes"/>
    <s v="Cobrado"/>
  </r>
  <r>
    <d v="2024-04-26T00:00:00"/>
    <x v="7"/>
    <n v="124.044"/>
    <s v="#2421"/>
    <s v="-"/>
    <x v="13"/>
    <x v="0"/>
    <x v="1"/>
    <x v="0"/>
    <s v="Banco Ctes"/>
    <s v="Cobrado"/>
  </r>
  <r>
    <d v="2024-04-27T00:00:00"/>
    <x v="83"/>
    <n v="578.11420999999996"/>
    <s v="#2409"/>
    <s v="-"/>
    <x v="13"/>
    <x v="2"/>
    <x v="1"/>
    <x v="0"/>
    <s v="Banco Ctes"/>
    <s v="Cobrado"/>
  </r>
  <r>
    <d v="2024-04-27T00:00:00"/>
    <x v="3"/>
    <n v="322.92743999999999"/>
    <s v="#2427"/>
    <s v="-"/>
    <x v="13"/>
    <x v="1"/>
    <x v="1"/>
    <x v="0"/>
    <s v="Banco Ctes"/>
    <s v="Cobrado"/>
  </r>
  <r>
    <d v="2024-04-30T00:00:00"/>
    <x v="14"/>
    <n v="92.784390000000002"/>
    <s v="#2408"/>
    <s v="-"/>
    <x v="13"/>
    <x v="0"/>
    <x v="1"/>
    <x v="0"/>
    <s v="Banco Ctes"/>
    <s v="Cobrado"/>
  </r>
  <r>
    <d v="2024-04-30T00:00:00"/>
    <x v="83"/>
    <n v="500"/>
    <s v="#2410"/>
    <s v="-"/>
    <x v="13"/>
    <x v="2"/>
    <x v="1"/>
    <x v="0"/>
    <s v="Banco Ctes"/>
    <s v="Cobrado"/>
  </r>
  <r>
    <d v="2024-04-30T00:00:00"/>
    <x v="5"/>
    <n v="70.99824000000001"/>
    <s v="#2411"/>
    <s v="-"/>
    <x v="13"/>
    <x v="0"/>
    <x v="1"/>
    <x v="0"/>
    <s v="Banco Ctes"/>
    <s v="Cobrado"/>
  </r>
  <r>
    <d v="2024-05-03T00:00:00"/>
    <x v="3"/>
    <n v="52.487099999999998"/>
    <s v="#2404"/>
    <s v="-"/>
    <x v="13"/>
    <x v="0"/>
    <x v="1"/>
    <x v="0"/>
    <s v="Banco Ctes"/>
    <s v="Cobrado"/>
  </r>
  <r>
    <d v="2024-05-03T00:00:00"/>
    <x v="84"/>
    <n v="169"/>
    <s v="#2418"/>
    <s v="-"/>
    <x v="13"/>
    <x v="0"/>
    <x v="1"/>
    <x v="0"/>
    <s v="Banco Ctes"/>
    <s v="Cobrado"/>
  </r>
  <r>
    <d v="2024-05-04T00:00:00"/>
    <x v="22"/>
    <n v="34.700000000000003"/>
    <s v="#2406"/>
    <s v="-"/>
    <x v="13"/>
    <x v="0"/>
    <x v="1"/>
    <x v="0"/>
    <s v="Banco Ctes"/>
    <s v="Cobrado"/>
  </r>
  <r>
    <d v="2024-05-04T00:00:00"/>
    <x v="3"/>
    <n v="604.28493999999989"/>
    <s v="#2412"/>
    <s v="-"/>
    <x v="13"/>
    <x v="2"/>
    <x v="1"/>
    <x v="0"/>
    <s v="Banco Ctes"/>
    <s v="Cobrado"/>
  </r>
  <r>
    <d v="2024-05-04T00:00:00"/>
    <x v="56"/>
    <n v="84.3"/>
    <s v="#2425"/>
    <s v="-"/>
    <x v="13"/>
    <x v="0"/>
    <x v="1"/>
    <x v="0"/>
    <s v="Banco Ctes"/>
    <s v="Cobrado"/>
  </r>
  <r>
    <d v="2024-05-08T00:00:00"/>
    <x v="3"/>
    <n v="600"/>
    <s v="#2413"/>
    <s v="-"/>
    <x v="13"/>
    <x v="2"/>
    <x v="1"/>
    <x v="0"/>
    <s v="Banco Ctes"/>
    <s v="Cobrado"/>
  </r>
  <r>
    <d v="2024-05-10T00:00:00"/>
    <x v="85"/>
    <n v="380"/>
    <s v="#294"/>
    <s v="-"/>
    <x v="13"/>
    <x v="1"/>
    <x v="1"/>
    <x v="0"/>
    <s v="Banco Ctes"/>
    <s v="Cobrado"/>
  </r>
  <r>
    <d v="2024-05-10T00:00:00"/>
    <x v="24"/>
    <n v="646.17200000000003"/>
    <s v="#295"/>
    <s v="-"/>
    <x v="13"/>
    <x v="2"/>
    <x v="1"/>
    <x v="0"/>
    <s v="Banco Ctes"/>
    <s v="Cobrado"/>
  </r>
  <r>
    <d v="2024-05-10T00:00:00"/>
    <x v="26"/>
    <n v="150.77226000000002"/>
    <s v="#2423"/>
    <s v="-"/>
    <x v="13"/>
    <x v="0"/>
    <x v="1"/>
    <x v="0"/>
    <s v="Banco Ctes"/>
    <s v="Cobrado"/>
  </r>
  <r>
    <d v="2024-05-18T00:00:00"/>
    <x v="86"/>
    <n v="350"/>
    <s v="#296"/>
    <s v="-"/>
    <x v="13"/>
    <x v="1"/>
    <x v="1"/>
    <x v="0"/>
    <s v="Banco Ctes"/>
    <s v="No cobrado"/>
  </r>
  <r>
    <d v="2024-05-18T00:00:00"/>
    <x v="2"/>
    <n v="200"/>
    <s v="#2426"/>
    <s v="-"/>
    <x v="13"/>
    <x v="0"/>
    <x v="1"/>
    <x v="0"/>
    <s v="Banco Ctes"/>
    <s v="No cobrado"/>
  </r>
  <r>
    <d v="2024-05-19T00:00:00"/>
    <x v="87"/>
    <n v="581"/>
    <s v="#2430"/>
    <s v="-"/>
    <x v="13"/>
    <x v="2"/>
    <x v="1"/>
    <x v="0"/>
    <s v="Banco Ctes"/>
    <s v="No cobrado"/>
  </r>
  <r>
    <d v="2024-05-20T00:00:00"/>
    <x v="15"/>
    <n v="36.200000000000003"/>
    <s v="#298"/>
    <s v="-"/>
    <x v="13"/>
    <x v="0"/>
    <x v="1"/>
    <x v="0"/>
    <s v="Banco Ctes"/>
    <s v="Cobrado"/>
  </r>
  <r>
    <d v="2024-05-20T00:00:00"/>
    <x v="28"/>
    <n v="169"/>
    <s v="#299"/>
    <s v="-"/>
    <x v="13"/>
    <x v="0"/>
    <x v="1"/>
    <x v="0"/>
    <s v="Banco Ctes"/>
    <s v="Cobrado"/>
  </r>
  <r>
    <d v="2024-05-22T00:00:00"/>
    <x v="86"/>
    <n v="353.63247999999999"/>
    <s v="#297"/>
    <s v="-"/>
    <x v="13"/>
    <x v="1"/>
    <x v="1"/>
    <x v="0"/>
    <s v="Banco Ctes"/>
    <s v="No cobrado"/>
  </r>
  <r>
    <d v="2024-05-23T00:00:00"/>
    <x v="12"/>
    <n v="16.8"/>
    <s v="#315"/>
    <s v="-"/>
    <x v="13"/>
    <x v="0"/>
    <x v="1"/>
    <x v="0"/>
    <s v="Banco Ctes"/>
    <s v="No cobrado"/>
  </r>
  <r>
    <d v="2024-05-23T00:00:00"/>
    <x v="88"/>
    <n v="16.378509999999999"/>
    <s v="#318"/>
    <s v="-"/>
    <x v="13"/>
    <x v="0"/>
    <x v="1"/>
    <x v="0"/>
    <s v="Banco Ctes"/>
    <s v="No cobrado"/>
  </r>
  <r>
    <d v="2024-05-26T00:00:00"/>
    <x v="7"/>
    <n v="67.903000000000006"/>
    <s v="#300"/>
    <s v="-"/>
    <x v="13"/>
    <x v="0"/>
    <x v="1"/>
    <x v="0"/>
    <s v="Banco Ctes"/>
    <s v="No cobrado"/>
  </r>
  <r>
    <d v="2024-05-29T00:00:00"/>
    <x v="89"/>
    <n v="142.018"/>
    <s v="#301"/>
    <s v="-"/>
    <x v="13"/>
    <x v="0"/>
    <x v="1"/>
    <x v="0"/>
    <s v="Banco Ctes"/>
    <s v="No cobrado"/>
  </r>
  <r>
    <d v="2024-05-29T00:00:00"/>
    <x v="7"/>
    <n v="265.00140000000005"/>
    <s v="#306"/>
    <s v="-"/>
    <x v="13"/>
    <x v="0"/>
    <x v="1"/>
    <x v="0"/>
    <s v="Banco Ctes"/>
    <s v="No cobrado"/>
  </r>
  <r>
    <d v="2024-05-29T00:00:00"/>
    <x v="71"/>
    <n v="250"/>
    <s v="#312"/>
    <s v="-"/>
    <x v="13"/>
    <x v="0"/>
    <x v="1"/>
    <x v="0"/>
    <s v="Banco Ctes"/>
    <s v="No cobrado"/>
  </r>
  <r>
    <d v="2024-05-30T00:00:00"/>
    <x v="23"/>
    <n v="159.10824"/>
    <s v="#292"/>
    <s v="-"/>
    <x v="13"/>
    <x v="0"/>
    <x v="1"/>
    <x v="0"/>
    <s v="Banco Ctes"/>
    <s v="No cobrado"/>
  </r>
  <r>
    <d v="2024-05-31T00:00:00"/>
    <x v="5"/>
    <n v="80.007300000000001"/>
    <s v="#303"/>
    <s v="-"/>
    <x v="13"/>
    <x v="0"/>
    <x v="1"/>
    <x v="0"/>
    <s v="Banco Ctes"/>
    <s v="No cobrado"/>
  </r>
  <r>
    <d v="2024-06-01T00:00:00"/>
    <x v="87"/>
    <n v="580"/>
    <s v="#309"/>
    <s v="-"/>
    <x v="13"/>
    <x v="2"/>
    <x v="1"/>
    <x v="0"/>
    <s v="Banco Ctes"/>
    <s v="No cobrado"/>
  </r>
  <r>
    <d v="2024-06-03T00:00:00"/>
    <x v="6"/>
    <n v="166.04172"/>
    <s v="#291"/>
    <s v="-"/>
    <x v="13"/>
    <x v="0"/>
    <x v="1"/>
    <x v="0"/>
    <s v="Banco Ctes"/>
    <s v="No cobrado"/>
  </r>
  <r>
    <d v="2024-06-08T00:00:00"/>
    <x v="71"/>
    <n v="250"/>
    <s v="#313"/>
    <s v="-"/>
    <x v="13"/>
    <x v="0"/>
    <x v="1"/>
    <x v="0"/>
    <s v="Banco Ctes"/>
    <s v="No cobrado"/>
  </r>
  <r>
    <d v="2024-06-10T00:00:00"/>
    <x v="6"/>
    <n v="104.624"/>
    <s v="#307"/>
    <s v="-"/>
    <x v="13"/>
    <x v="0"/>
    <x v="1"/>
    <x v="0"/>
    <s v="Banco Ctes"/>
    <s v="No cobrado"/>
  </r>
  <r>
    <d v="2024-06-13T00:00:00"/>
    <x v="89"/>
    <n v="17.109000000000002"/>
    <s v="#311"/>
    <s v="-"/>
    <x v="13"/>
    <x v="0"/>
    <x v="1"/>
    <x v="0"/>
    <s v="Banco Ctes"/>
    <s v="No cobrado"/>
  </r>
  <r>
    <d v="2024-06-15T00:00:00"/>
    <x v="77"/>
    <n v="169.4"/>
    <s v="#305"/>
    <s v="-"/>
    <x v="13"/>
    <x v="0"/>
    <x v="1"/>
    <x v="0"/>
    <s v="Banco Ctes"/>
    <s v="No cobrado"/>
  </r>
  <r>
    <d v="2024-06-15T00:00:00"/>
    <x v="77"/>
    <n v="59.502000000000002"/>
    <s v="#308"/>
    <s v="-"/>
    <x v="13"/>
    <x v="0"/>
    <x v="1"/>
    <x v="0"/>
    <s v="Banco Ctes"/>
    <s v="No cobrado"/>
  </r>
  <r>
    <d v="2024-06-17T00:00:00"/>
    <x v="83"/>
    <n v="130.50200000000001"/>
    <s v="#314"/>
    <s v="-"/>
    <x v="13"/>
    <x v="0"/>
    <x v="1"/>
    <x v="0"/>
    <s v="Banco Ctes"/>
    <s v="No cobrado"/>
  </r>
  <r>
    <d v="2024-06-19T00:00:00"/>
    <x v="87"/>
    <n v="580.63499000000002"/>
    <s v="#310"/>
    <s v="-"/>
    <x v="13"/>
    <x v="2"/>
    <x v="1"/>
    <x v="0"/>
    <s v="Banco Ctes"/>
    <s v="No cobrado"/>
  </r>
  <r>
    <d v="2024-06-20T00:00:00"/>
    <x v="14"/>
    <n v="46.528239999999997"/>
    <s v="#304"/>
    <s v="-"/>
    <x v="13"/>
    <x v="0"/>
    <x v="1"/>
    <x v="0"/>
    <s v="Banco Ctes"/>
    <s v="No cobrado"/>
  </r>
  <r>
    <d v="2024-06-22T00:00:00"/>
    <x v="90"/>
    <n v="38.854999999999997"/>
    <s v="#316"/>
    <s v="-"/>
    <x v="13"/>
    <x v="0"/>
    <x v="1"/>
    <x v="0"/>
    <s v="Banco Ctes"/>
    <s v="No cobrado"/>
  </r>
  <r>
    <d v="2024-06-22T00:00:00"/>
    <x v="86"/>
    <n v="353.63247999999999"/>
    <s v="#319"/>
    <s v="-"/>
    <x v="13"/>
    <x v="1"/>
    <x v="1"/>
    <x v="0"/>
    <s v="Banco Ctes"/>
    <s v="No cobr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056AC-5E57-4111-859F-DDB61AA84664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pplier / Proveedor">
  <location ref="H32:J112" firstHeaderRow="0" firstDataRow="1" firstDataCol="1" rowPageCount="2" colPageCount="1"/>
  <pivotFields count="11">
    <pivotField numFmtId="164" showAll="0"/>
    <pivotField axis="axisRow" showAll="0" sortType="descending">
      <items count="92">
        <item sd="0" x="45"/>
        <item sd="0" x="12"/>
        <item sd="0" x="38"/>
        <item sd="0" x="46"/>
        <item sd="0" x="30"/>
        <item sd="0" x="42"/>
        <item sd="0" x="69"/>
        <item sd="0" x="40"/>
        <item sd="0" x="59"/>
        <item sd="0" x="35"/>
        <item sd="0" x="44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x="10"/>
        <item x="0"/>
        <item x="49"/>
        <item sd="0" x="3"/>
        <item sd="0" x="24"/>
        <item sd="0" x="34"/>
        <item sd="0" x="14"/>
        <item sd="0" x="48"/>
        <item sd="0" x="36"/>
        <item sd="0" x="6"/>
        <item sd="0" x="18"/>
        <item sd="0" x="22"/>
        <item sd="0" x="52"/>
        <item sd="0" x="26"/>
        <item sd="0" x="55"/>
        <item sd="0" x="33"/>
        <item sd="0" x="41"/>
        <item sd="0" x="28"/>
        <item sd="0" x="2"/>
        <item sd="0" x="7"/>
        <item sd="0" x="61"/>
        <item sd="0" x="21"/>
        <item sd="0" x="31"/>
        <item sd="0" x="43"/>
        <item sd="0" x="15"/>
        <item sd="0" x="58"/>
        <item sd="0" x="51"/>
        <item sd="0" x="19"/>
        <item sd="0" x="9"/>
        <item sd="0" x="5"/>
        <item sd="0" x="29"/>
        <item sd="0" x="67"/>
        <item sd="0" x="11"/>
        <item sd="0" x="13"/>
        <item sd="0" x="8"/>
        <item sd="0" x="60"/>
        <item sd="0" x="64"/>
        <item sd="0" x="62"/>
        <item sd="0" x="39"/>
        <item sd="0" x="50"/>
        <item sd="0" x="57"/>
        <item sd="0" x="68"/>
        <item sd="0" x="23"/>
        <item sd="0" x="66"/>
        <item sd="0" x="63"/>
        <item sd="0" x="54"/>
        <item sd="0" x="27"/>
        <item sd="0" x="4"/>
        <item sd="0" x="1"/>
        <item sd="0" x="47"/>
        <item sd="0" x="37"/>
        <item sd="0" x="25"/>
        <item sd="0" x="16"/>
        <item sd="0" x="32"/>
        <item sd="0" x="53"/>
        <item sd="0" x="17"/>
        <item sd="0" x="65"/>
        <item sd="0" x="56"/>
        <item sd="0" x="2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multipleItemSelectionAllowed="1" showAll="0"/>
    <pivotField axis="axisPage" dataField="1" multipleItemSelectionAllowed="1" showAll="0">
      <items count="34">
        <item x="2"/>
        <item x="6"/>
        <item x="4"/>
        <item x="11"/>
        <item x="16"/>
        <item x="20"/>
        <item x="24"/>
        <item x="22"/>
        <item x="7"/>
        <item x="18"/>
        <item x="8"/>
        <item x="5"/>
        <item x="14"/>
        <item x="26"/>
        <item x="1"/>
        <item x="21"/>
        <item x="27"/>
        <item x="12"/>
        <item x="30"/>
        <item x="29"/>
        <item x="9"/>
        <item x="3"/>
        <item x="31"/>
        <item x="15"/>
        <item x="10"/>
        <item x="28"/>
        <item x="19"/>
        <item x="17"/>
        <item x="25"/>
        <item x="0"/>
        <item x="23"/>
        <item x="32"/>
        <item h="1" x="13"/>
        <item t="default"/>
      </items>
    </pivotField>
    <pivotField axis="axisRow" showAll="0" sortType="descending">
      <items count="8">
        <item m="1" x="4"/>
        <item m="1" x="5"/>
        <item m="1" x="3"/>
        <item m="1" x="6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h="1" x="1"/>
        <item t="default"/>
      </items>
    </pivotField>
    <pivotField axis="axisPage" showAll="0">
      <items count="4">
        <item m="1" x="1"/>
        <item x="0"/>
        <item m="1" x="2"/>
        <item t="default"/>
      </items>
    </pivotField>
    <pivotField showAll="0"/>
    <pivotField showAll="0"/>
  </pivotFields>
  <rowFields count="2">
    <field x="1"/>
    <field x="6"/>
  </rowFields>
  <rowItems count="80">
    <i>
      <x v="32"/>
    </i>
    <i r="1">
      <x v="6"/>
    </i>
    <i r="1">
      <x v="5"/>
    </i>
    <i r="1">
      <x v="4"/>
    </i>
    <i>
      <x v="33"/>
    </i>
    <i r="1">
      <x v="5"/>
    </i>
    <i r="1">
      <x v="4"/>
    </i>
    <i r="1">
      <x v="6"/>
    </i>
    <i>
      <x v="34"/>
    </i>
    <i r="1">
      <x v="5"/>
    </i>
    <i r="1">
      <x v="4"/>
    </i>
    <i r="1">
      <x v="6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8" item="1" hier="-1"/>
    <pageField fld="5" hier="-1"/>
  </pageFields>
  <dataFields count="2">
    <dataField name="Suma de Importe" fld="2" baseField="0" baseItem="0" numFmtId="44"/>
    <dataField name="Avg delay in payment (days)" fld="5" subtotal="average" baseField="6" baseItem="2" numFmtId="43"/>
  </dataFields>
  <formats count="3">
    <format dxfId="2">
      <pivotArea grandRow="1"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77662-4F9C-4C9D-A24C-A7D13E11E4EF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pplier / Proveedor">
  <location ref="H21:I25" firstHeaderRow="1" firstDataRow="1" firstDataCol="1" rowPageCount="2" colPageCount="1"/>
  <pivotFields count="11">
    <pivotField numFmtId="164" showAll="0"/>
    <pivotField showAll="0"/>
    <pivotField showAll="0"/>
    <pivotField showAll="0"/>
    <pivotField multipleItemSelectionAllowed="1" showAll="0"/>
    <pivotField axis="axisPage" dataField="1" multipleItemSelectionAllowed="1" showAll="0">
      <items count="34">
        <item x="2"/>
        <item x="6"/>
        <item x="4"/>
        <item x="11"/>
        <item x="16"/>
        <item x="20"/>
        <item x="24"/>
        <item x="22"/>
        <item x="7"/>
        <item x="18"/>
        <item x="8"/>
        <item x="5"/>
        <item x="14"/>
        <item x="26"/>
        <item x="1"/>
        <item x="21"/>
        <item x="27"/>
        <item x="12"/>
        <item x="30"/>
        <item x="29"/>
        <item x="9"/>
        <item x="3"/>
        <item x="31"/>
        <item x="15"/>
        <item x="10"/>
        <item x="28"/>
        <item x="19"/>
        <item x="17"/>
        <item x="25"/>
        <item x="0"/>
        <item x="23"/>
        <item x="32"/>
        <item h="1" x="13"/>
        <item t="default"/>
      </items>
    </pivotField>
    <pivotField axis="axisRow" showAll="0">
      <items count="8">
        <item m="1" x="4"/>
        <item m="1" x="5"/>
        <item m="1" x="3"/>
        <item m="1" x="6"/>
        <item x="0"/>
        <item x="1"/>
        <item x="2"/>
        <item t="default"/>
      </items>
    </pivotField>
    <pivotField showAll="0">
      <items count="3">
        <item x="0"/>
        <item h="1" x="1"/>
        <item t="default"/>
      </items>
    </pivotField>
    <pivotField axis="axisPage" showAll="0">
      <items count="4">
        <item m="1" x="1"/>
        <item x="0"/>
        <item m="1" x="2"/>
        <item t="default"/>
      </items>
    </pivotField>
    <pivotField showAll="0"/>
    <pivotField showAll="0"/>
  </pivotFields>
  <rowFields count="1">
    <field x="6"/>
  </rowFields>
  <rowItems count="4">
    <i>
      <x v="4"/>
    </i>
    <i>
      <x v="5"/>
    </i>
    <i>
      <x v="6"/>
    </i>
    <i t="grand">
      <x/>
    </i>
  </rowItems>
  <colItems count="1">
    <i/>
  </colItems>
  <pageFields count="2">
    <pageField fld="8" item="1" hier="-1"/>
    <pageField fld="5" hier="-1"/>
  </pageFields>
  <dataFields count="1">
    <dataField name="Avg delay in payment (days)" fld="5" subtotal="average" baseField="6" baseItem="2"/>
  </dataFields>
  <formats count="2">
    <format dxfId="4">
      <pivotArea collapsedLevelsAreSubtotals="1" fieldPosition="0">
        <references count="1">
          <reference field="6" count="0"/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A3A95-2455-4043-BD7D-42211D87708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ange/Rango">
  <location ref="H8:J12" firstHeaderRow="0" firstDataRow="1" firstDataCol="1" rowPageCount="1" colPageCount="1"/>
  <pivotFields count="11">
    <pivotField numFmtId="164" showAll="0"/>
    <pivotField showAll="0"/>
    <pivotField dataField="1" showAll="0"/>
    <pivotField showAll="0"/>
    <pivotField showAll="0"/>
    <pivotField showAll="0"/>
    <pivotField axis="axisRow" showAll="0">
      <items count="8">
        <item m="1" x="4"/>
        <item m="1" x="5"/>
        <item m="1" x="3"/>
        <item m="1" x="6"/>
        <item x="0"/>
        <item x="1"/>
        <item x="2"/>
        <item t="default"/>
      </items>
    </pivotField>
    <pivotField showAll="0">
      <items count="3">
        <item x="0"/>
        <item h="1" x="1"/>
        <item t="default"/>
      </items>
    </pivotField>
    <pivotField axis="axisPage" showAll="0">
      <items count="4">
        <item m="1" x="1"/>
        <item x="0"/>
        <item m="1" x="2"/>
        <item t="default"/>
      </items>
    </pivotField>
    <pivotField showAll="0"/>
    <pivotField showAll="0"/>
  </pivotFields>
  <rowFields count="1">
    <field x="6"/>
  </rowFields>
  <rowItems count="4"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1" hier="-1"/>
  </pageFields>
  <dataFields count="2">
    <dataField name="Total $" fld="2" baseField="0" baseItem="0" numFmtId="44"/>
    <dataField name="Total %" fld="2" showDataAs="percentOfTotal" baseField="2" baseItem="0" numFmtId="10"/>
  </dataFields>
  <formats count="1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20EC6-5D56-4A2E-942F-873E8EA8857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pplier / Proveedor">
  <location ref="B6:D77" firstHeaderRow="0" firstDataRow="1" firstDataCol="1"/>
  <pivotFields count="11">
    <pivotField numFmtId="164" showAll="0"/>
    <pivotField axis="axisRow" showAll="0" sortType="descending">
      <items count="92">
        <item x="45"/>
        <item x="12"/>
        <item x="38"/>
        <item x="46"/>
        <item x="30"/>
        <item x="42"/>
        <item x="69"/>
        <item x="40"/>
        <item x="59"/>
        <item x="35"/>
        <item x="44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0"/>
        <item x="0"/>
        <item x="49"/>
        <item x="3"/>
        <item x="24"/>
        <item x="34"/>
        <item x="14"/>
        <item x="48"/>
        <item x="36"/>
        <item x="6"/>
        <item x="18"/>
        <item x="22"/>
        <item x="52"/>
        <item x="26"/>
        <item x="55"/>
        <item x="33"/>
        <item x="41"/>
        <item x="28"/>
        <item x="2"/>
        <item x="7"/>
        <item x="61"/>
        <item x="21"/>
        <item x="31"/>
        <item x="43"/>
        <item x="15"/>
        <item x="58"/>
        <item x="51"/>
        <item x="19"/>
        <item x="9"/>
        <item x="5"/>
        <item x="29"/>
        <item x="67"/>
        <item x="11"/>
        <item x="13"/>
        <item x="8"/>
        <item x="60"/>
        <item x="64"/>
        <item x="62"/>
        <item x="39"/>
        <item x="50"/>
        <item x="57"/>
        <item x="68"/>
        <item x="23"/>
        <item x="66"/>
        <item x="63"/>
        <item x="54"/>
        <item x="27"/>
        <item x="4"/>
        <item x="1"/>
        <item x="47"/>
        <item x="37"/>
        <item x="25"/>
        <item x="16"/>
        <item x="32"/>
        <item x="53"/>
        <item x="17"/>
        <item x="65"/>
        <item x="56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</pivotFields>
  <rowFields count="1">
    <field x="1"/>
  </rowFields>
  <rowItems count="71"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$" fld="2" baseField="0" baseItem="0" numFmtId="44"/>
    <dataField name="Total %" fld="2" showDataAs="percentOfTotal" baseField="2" baseItem="0" numFmtId="10"/>
  </dataFields>
  <formats count="1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io_Year" xr10:uid="{4ABA8B96-B39E-4CD3-8E88-7F0B0C0D2B36}" sourceName="Anio/Year">
  <pivotTables>
    <pivotTable tabId="7" name="TablaDinámica1"/>
    <pivotTable tabId="7" name="TablaDinámica2"/>
    <pivotTable tabId="7" name="TablaDinámica3"/>
    <pivotTable tabId="7" name="TablaDinámica4"/>
  </pivotTables>
  <data>
    <tabular pivotCacheId="406271223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io/Year" xr10:uid="{40BDA5F5-F632-45EE-8CF0-EB841065B140}" cache="SegmentaciónDeDatos_Anio_Year" caption="Anio/Year" columnCount="2" rowHeight="2349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4-05-24T18:55:46.21" personId="{D5CE0B66-99A5-465A-A0F3-3448F5D54187}" id="{B1593A64-4B83-4C90-BED5-5A0C8A9E2AF5}">
    <text>Escriba su fecha de interés - Write down the date of interest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2"/>
  <sheetViews>
    <sheetView showGridLines="0" workbookViewId="0">
      <pane ySplit="2" topLeftCell="A3" activePane="bottomLeft" state="frozen"/>
      <selection pane="bottomLeft" activeCell="F24" sqref="F24"/>
    </sheetView>
  </sheetViews>
  <sheetFormatPr baseColWidth="10" defaultColWidth="14.44140625" defaultRowHeight="15" customHeight="1" x14ac:dyDescent="0.3"/>
  <cols>
    <col min="1" max="1" width="18.6640625" customWidth="1"/>
    <col min="2" max="2" width="37.33203125" customWidth="1"/>
    <col min="3" max="3" width="17.88671875" customWidth="1"/>
    <col min="4" max="5" width="19.88671875" customWidth="1"/>
    <col min="6" max="6" width="13" customWidth="1"/>
    <col min="7" max="7" width="26.44140625" style="44" customWidth="1"/>
    <col min="8" max="8" width="19.88671875" customWidth="1"/>
    <col min="9" max="9" width="27" customWidth="1"/>
    <col min="10" max="11" width="19.109375" customWidth="1"/>
  </cols>
  <sheetData>
    <row r="1" spans="1:11" ht="15" customHeight="1" x14ac:dyDescent="0.3">
      <c r="A1" s="54" t="s">
        <v>14</v>
      </c>
      <c r="B1" s="54"/>
      <c r="C1" s="54"/>
      <c r="D1" s="54"/>
      <c r="E1" s="55" t="s">
        <v>15</v>
      </c>
      <c r="F1" s="55"/>
      <c r="G1" s="55"/>
      <c r="H1" s="55"/>
      <c r="I1" s="55"/>
      <c r="J1" s="55"/>
      <c r="K1" s="55"/>
    </row>
    <row r="2" spans="1:11" ht="13.8" customHeight="1" x14ac:dyDescent="0.3">
      <c r="A2" s="29" t="s">
        <v>0</v>
      </c>
      <c r="B2" s="31" t="s">
        <v>1053</v>
      </c>
      <c r="C2" s="32" t="s">
        <v>2</v>
      </c>
      <c r="D2" s="30" t="s">
        <v>1058</v>
      </c>
      <c r="E2" s="33" t="s">
        <v>1</v>
      </c>
      <c r="F2" s="35" t="s">
        <v>19</v>
      </c>
      <c r="G2" s="33" t="s">
        <v>22</v>
      </c>
      <c r="H2" s="33" t="s">
        <v>757</v>
      </c>
      <c r="I2" s="34" t="s">
        <v>3</v>
      </c>
      <c r="J2" s="34" t="s">
        <v>4</v>
      </c>
      <c r="K2" s="34" t="s">
        <v>13</v>
      </c>
    </row>
    <row r="3" spans="1:11" ht="12.75" customHeight="1" x14ac:dyDescent="0.3">
      <c r="A3" s="9">
        <v>44929</v>
      </c>
      <c r="B3" s="8" t="s">
        <v>963</v>
      </c>
      <c r="C3" s="10">
        <v>175.797</v>
      </c>
      <c r="D3" s="7" t="s">
        <v>25</v>
      </c>
      <c r="E3" s="51">
        <f>IFERROR(INDEX('4.Paid 2023'!A:E,MATCH(D3,'4.Paid 2023'!D:D,0),1),"-")</f>
        <v>44959</v>
      </c>
      <c r="F3" s="28">
        <f t="shared" ref="F3:F66" si="0">DATEDIF(A3,E3,"d")</f>
        <v>30</v>
      </c>
      <c r="G3" s="9" t="str">
        <f t="shared" ref="G3:G66" si="1">IF(C3 &lt; AVERAGE($C$3:$C$532), "Menor a 288", IF(AND(C3 &gt;= AVERAGE($C$3:$C$532), C3 &lt; 500), "Mayor 288 y menor a 500", IF(C3 &gt;= 500, "Mayor o igual a 500", "")))</f>
        <v>Menor a 288</v>
      </c>
      <c r="H3" s="9" t="str">
        <f t="shared" ref="H3:H66" si="2">TEXT(A3,"yyyy")</f>
        <v>2023</v>
      </c>
      <c r="I3" s="11" t="str">
        <f t="shared" ref="I3:I66" ca="1" si="3">IFERROR(IF(AND(DATEDIF(A3,TODAY(),"D")&gt;32,K3="No Cobrado"),"FUERA DE TÉRMINO","EN TÉRMINO"),"EN TÉRMINO")</f>
        <v>EN TÉRMINO</v>
      </c>
      <c r="J3" s="12" t="s">
        <v>5</v>
      </c>
      <c r="K3" s="12" t="s">
        <v>6</v>
      </c>
    </row>
    <row r="4" spans="1:11" ht="12.75" customHeight="1" x14ac:dyDescent="0.3">
      <c r="A4" s="9">
        <v>44931</v>
      </c>
      <c r="B4" s="8" t="s">
        <v>1010</v>
      </c>
      <c r="C4" s="10">
        <v>42.107999999999997</v>
      </c>
      <c r="D4" s="7" t="s">
        <v>26</v>
      </c>
      <c r="E4" s="51">
        <f>IFERROR(INDEX('4.Paid 2023'!A:E,MATCH(D4,'4.Paid 2023'!D:D,0),1),"-")</f>
        <v>44945</v>
      </c>
      <c r="F4" s="28">
        <f t="shared" si="0"/>
        <v>14</v>
      </c>
      <c r="G4" s="9" t="str">
        <f t="shared" si="1"/>
        <v>Menor a 288</v>
      </c>
      <c r="H4" s="9" t="str">
        <f t="shared" si="2"/>
        <v>2023</v>
      </c>
      <c r="I4" s="11" t="str">
        <f t="shared" ca="1" si="3"/>
        <v>EN TÉRMINO</v>
      </c>
      <c r="J4" s="12" t="s">
        <v>5</v>
      </c>
      <c r="K4" s="12" t="s">
        <v>6</v>
      </c>
    </row>
    <row r="5" spans="1:11" ht="12.75" customHeight="1" x14ac:dyDescent="0.3">
      <c r="A5" s="9">
        <v>44930</v>
      </c>
      <c r="B5" s="8" t="s">
        <v>963</v>
      </c>
      <c r="C5" s="10">
        <v>498</v>
      </c>
      <c r="D5" s="7" t="s">
        <v>27</v>
      </c>
      <c r="E5" s="51">
        <f>IFERROR(INDEX('4.Paid 2023'!A:E,MATCH(D5,'4.Paid 2023'!D:D,0),1),"-")</f>
        <v>44930</v>
      </c>
      <c r="F5" s="28">
        <f t="shared" si="0"/>
        <v>0</v>
      </c>
      <c r="G5" s="9" t="str">
        <f t="shared" si="1"/>
        <v>Mayor 288 y menor a 500</v>
      </c>
      <c r="H5" s="9" t="str">
        <f t="shared" si="2"/>
        <v>2023</v>
      </c>
      <c r="I5" s="11" t="str">
        <f t="shared" ca="1" si="3"/>
        <v>EN TÉRMINO</v>
      </c>
      <c r="J5" s="12" t="s">
        <v>5</v>
      </c>
      <c r="K5" s="12" t="s">
        <v>6</v>
      </c>
    </row>
    <row r="6" spans="1:11" ht="12.75" customHeight="1" x14ac:dyDescent="0.3">
      <c r="A6" s="9">
        <v>44932</v>
      </c>
      <c r="B6" s="8" t="s">
        <v>980</v>
      </c>
      <c r="C6" s="10">
        <v>49</v>
      </c>
      <c r="D6" s="7" t="s">
        <v>28</v>
      </c>
      <c r="E6" s="51">
        <f>IFERROR(INDEX('4.Paid 2023'!A:E,MATCH(D6,'4.Paid 2023'!D:D,0),1),"-")</f>
        <v>44953</v>
      </c>
      <c r="F6" s="28">
        <f t="shared" si="0"/>
        <v>21</v>
      </c>
      <c r="G6" s="9" t="str">
        <f t="shared" si="1"/>
        <v>Menor a 288</v>
      </c>
      <c r="H6" s="9" t="str">
        <f t="shared" si="2"/>
        <v>2023</v>
      </c>
      <c r="I6" s="11" t="str">
        <f t="shared" ca="1" si="3"/>
        <v>EN TÉRMINO</v>
      </c>
      <c r="J6" s="12" t="s">
        <v>5</v>
      </c>
      <c r="K6" s="12" t="s">
        <v>6</v>
      </c>
    </row>
    <row r="7" spans="1:11" ht="12.75" customHeight="1" x14ac:dyDescent="0.3">
      <c r="A7" s="9">
        <v>44934</v>
      </c>
      <c r="B7" s="8" t="s">
        <v>965</v>
      </c>
      <c r="C7" s="10">
        <v>325</v>
      </c>
      <c r="D7" s="7" t="s">
        <v>29</v>
      </c>
      <c r="E7" s="51">
        <f>IFERROR(INDEX('4.Paid 2023'!A:E,MATCH(D7,'4.Paid 2023'!D:D,0),1),"-")</f>
        <v>44936</v>
      </c>
      <c r="F7" s="28">
        <f t="shared" si="0"/>
        <v>2</v>
      </c>
      <c r="G7" s="9" t="str">
        <f t="shared" si="1"/>
        <v>Mayor 288 y menor a 500</v>
      </c>
      <c r="H7" s="9" t="str">
        <f t="shared" si="2"/>
        <v>2023</v>
      </c>
      <c r="I7" s="11" t="str">
        <f t="shared" ca="1" si="3"/>
        <v>EN TÉRMINO</v>
      </c>
      <c r="J7" s="12" t="s">
        <v>5</v>
      </c>
      <c r="K7" s="12" t="s">
        <v>6</v>
      </c>
    </row>
    <row r="8" spans="1:11" ht="12.75" customHeight="1" x14ac:dyDescent="0.3">
      <c r="A8" s="9">
        <v>44934</v>
      </c>
      <c r="B8" s="8" t="s">
        <v>980</v>
      </c>
      <c r="C8" s="10">
        <v>30</v>
      </c>
      <c r="D8" s="7" t="s">
        <v>30</v>
      </c>
      <c r="E8" s="51">
        <f>IFERROR(INDEX('4.Paid 2023'!A:E,MATCH(D8,'4.Paid 2023'!D:D,0),1),"-")</f>
        <v>44945</v>
      </c>
      <c r="F8" s="28">
        <f t="shared" si="0"/>
        <v>11</v>
      </c>
      <c r="G8" s="9" t="str">
        <f t="shared" si="1"/>
        <v>Menor a 288</v>
      </c>
      <c r="H8" s="9" t="str">
        <f t="shared" si="2"/>
        <v>2023</v>
      </c>
      <c r="I8" s="11" t="str">
        <f t="shared" ca="1" si="3"/>
        <v>EN TÉRMINO</v>
      </c>
      <c r="J8" s="12" t="s">
        <v>5</v>
      </c>
      <c r="K8" s="12" t="s">
        <v>6</v>
      </c>
    </row>
    <row r="9" spans="1:11" ht="12.75" customHeight="1" x14ac:dyDescent="0.3">
      <c r="A9" s="9">
        <v>44935</v>
      </c>
      <c r="B9" s="8" t="s">
        <v>1009</v>
      </c>
      <c r="C9" s="10">
        <v>16</v>
      </c>
      <c r="D9" s="7" t="s">
        <v>31</v>
      </c>
      <c r="E9" s="51">
        <f>IFERROR(INDEX('4.Paid 2023'!A:E,MATCH(D9,'4.Paid 2023'!D:D,0),1),"-")</f>
        <v>44956</v>
      </c>
      <c r="F9" s="28">
        <f t="shared" si="0"/>
        <v>21</v>
      </c>
      <c r="G9" s="9" t="str">
        <f t="shared" si="1"/>
        <v>Menor a 288</v>
      </c>
      <c r="H9" s="9" t="str">
        <f t="shared" si="2"/>
        <v>2023</v>
      </c>
      <c r="I9" s="11" t="str">
        <f t="shared" ca="1" si="3"/>
        <v>EN TÉRMINO</v>
      </c>
      <c r="J9" s="12" t="s">
        <v>5</v>
      </c>
      <c r="K9" s="12" t="s">
        <v>6</v>
      </c>
    </row>
    <row r="10" spans="1:11" ht="12.75" customHeight="1" x14ac:dyDescent="0.3">
      <c r="A10" s="9">
        <v>44936</v>
      </c>
      <c r="B10" s="8" t="s">
        <v>991</v>
      </c>
      <c r="C10" s="10">
        <v>12.355169999999999</v>
      </c>
      <c r="D10" s="7" t="s">
        <v>33</v>
      </c>
      <c r="E10" s="51">
        <f>IFERROR(INDEX('4.Paid 2023'!A:E,MATCH(D10,'4.Paid 2023'!D:D,0),1),"-")</f>
        <v>44937</v>
      </c>
      <c r="F10" s="28">
        <f t="shared" si="0"/>
        <v>1</v>
      </c>
      <c r="G10" s="9" t="str">
        <f t="shared" si="1"/>
        <v>Menor a 288</v>
      </c>
      <c r="H10" s="9" t="str">
        <f t="shared" si="2"/>
        <v>2023</v>
      </c>
      <c r="I10" s="11" t="str">
        <f t="shared" ca="1" si="3"/>
        <v>EN TÉRMINO</v>
      </c>
      <c r="J10" s="12" t="s">
        <v>5</v>
      </c>
      <c r="K10" s="12" t="s">
        <v>6</v>
      </c>
    </row>
    <row r="11" spans="1:11" ht="12.75" customHeight="1" x14ac:dyDescent="0.3">
      <c r="A11" s="9">
        <v>44936</v>
      </c>
      <c r="B11" s="8" t="s">
        <v>971</v>
      </c>
      <c r="C11" s="10">
        <v>284.21108000000004</v>
      </c>
      <c r="D11" s="7" t="s">
        <v>35</v>
      </c>
      <c r="E11" s="51">
        <f>IFERROR(INDEX('4.Paid 2023'!A:E,MATCH(D11,'4.Paid 2023'!D:D,0),1),"-")</f>
        <v>44944</v>
      </c>
      <c r="F11" s="28">
        <f t="shared" si="0"/>
        <v>8</v>
      </c>
      <c r="G11" s="9" t="str">
        <f t="shared" si="1"/>
        <v>Menor a 288</v>
      </c>
      <c r="H11" s="9" t="str">
        <f t="shared" si="2"/>
        <v>2023</v>
      </c>
      <c r="I11" s="11" t="str">
        <f t="shared" ca="1" si="3"/>
        <v>EN TÉRMINO</v>
      </c>
      <c r="J11" s="12" t="s">
        <v>5</v>
      </c>
      <c r="K11" s="12" t="s">
        <v>6</v>
      </c>
    </row>
    <row r="12" spans="1:11" ht="12.75" customHeight="1" x14ac:dyDescent="0.3">
      <c r="A12" s="9">
        <v>44936</v>
      </c>
      <c r="B12" s="8" t="s">
        <v>981</v>
      </c>
      <c r="C12" s="10">
        <v>60.456710000000001</v>
      </c>
      <c r="D12" s="7" t="s">
        <v>36</v>
      </c>
      <c r="E12" s="51">
        <f>IFERROR(INDEX('4.Paid 2023'!A:E,MATCH(D12,'4.Paid 2023'!D:D,0),1),"-")</f>
        <v>44946</v>
      </c>
      <c r="F12" s="28">
        <f t="shared" si="0"/>
        <v>10</v>
      </c>
      <c r="G12" s="9" t="str">
        <f t="shared" si="1"/>
        <v>Menor a 288</v>
      </c>
      <c r="H12" s="9" t="str">
        <f t="shared" si="2"/>
        <v>2023</v>
      </c>
      <c r="I12" s="11" t="str">
        <f t="shared" ca="1" si="3"/>
        <v>EN TÉRMINO</v>
      </c>
      <c r="J12" s="12" t="s">
        <v>5</v>
      </c>
      <c r="K12" s="12" t="s">
        <v>6</v>
      </c>
    </row>
    <row r="13" spans="1:11" ht="12.75" customHeight="1" x14ac:dyDescent="0.3">
      <c r="A13" s="9">
        <v>44936</v>
      </c>
      <c r="B13" s="8" t="s">
        <v>996</v>
      </c>
      <c r="C13" s="10">
        <v>104</v>
      </c>
      <c r="D13" s="7" t="s">
        <v>32</v>
      </c>
      <c r="E13" s="51">
        <f>IFERROR(INDEX('4.Paid 2023'!A:E,MATCH(D13,'4.Paid 2023'!D:D,0),1),"-")</f>
        <v>44956</v>
      </c>
      <c r="F13" s="28">
        <f t="shared" si="0"/>
        <v>20</v>
      </c>
      <c r="G13" s="9" t="str">
        <f t="shared" si="1"/>
        <v>Menor a 288</v>
      </c>
      <c r="H13" s="9" t="str">
        <f t="shared" si="2"/>
        <v>2023</v>
      </c>
      <c r="I13" s="11" t="str">
        <f t="shared" ca="1" si="3"/>
        <v>EN TÉRMINO</v>
      </c>
      <c r="J13" s="12" t="s">
        <v>5</v>
      </c>
      <c r="K13" s="12" t="s">
        <v>6</v>
      </c>
    </row>
    <row r="14" spans="1:11" ht="12.75" customHeight="1" x14ac:dyDescent="0.3">
      <c r="A14" s="9">
        <v>44936</v>
      </c>
      <c r="B14" s="8" t="s">
        <v>990</v>
      </c>
      <c r="C14" s="10">
        <v>125</v>
      </c>
      <c r="D14" s="7" t="s">
        <v>34</v>
      </c>
      <c r="E14" s="51">
        <f>IFERROR(INDEX('4.Paid 2023'!A:E,MATCH(D14,'4.Paid 2023'!D:D,0),1),"-")</f>
        <v>44960</v>
      </c>
      <c r="F14" s="28">
        <f t="shared" si="0"/>
        <v>24</v>
      </c>
      <c r="G14" s="9" t="str">
        <f t="shared" si="1"/>
        <v>Menor a 288</v>
      </c>
      <c r="H14" s="9" t="str">
        <f t="shared" si="2"/>
        <v>2023</v>
      </c>
      <c r="I14" s="11" t="str">
        <f t="shared" ca="1" si="3"/>
        <v>EN TÉRMINO</v>
      </c>
      <c r="J14" s="12" t="s">
        <v>5</v>
      </c>
      <c r="K14" s="12" t="s">
        <v>6</v>
      </c>
    </row>
    <row r="15" spans="1:11" ht="12.75" customHeight="1" x14ac:dyDescent="0.3">
      <c r="A15" s="9">
        <v>44937</v>
      </c>
      <c r="B15" s="8" t="s">
        <v>962</v>
      </c>
      <c r="C15" s="10">
        <v>25.485240000000001</v>
      </c>
      <c r="D15" s="7" t="s">
        <v>37</v>
      </c>
      <c r="E15" s="51">
        <f>IFERROR(INDEX('4.Paid 2023'!A:E,MATCH(D15,'4.Paid 2023'!D:D,0),1),"-")</f>
        <v>44938</v>
      </c>
      <c r="F15" s="28">
        <f t="shared" si="0"/>
        <v>1</v>
      </c>
      <c r="G15" s="9" t="str">
        <f t="shared" si="1"/>
        <v>Menor a 288</v>
      </c>
      <c r="H15" s="9" t="str">
        <f t="shared" si="2"/>
        <v>2023</v>
      </c>
      <c r="I15" s="11" t="str">
        <f t="shared" ca="1" si="3"/>
        <v>EN TÉRMINO</v>
      </c>
      <c r="J15" s="12" t="s">
        <v>5</v>
      </c>
      <c r="K15" s="12" t="s">
        <v>6</v>
      </c>
    </row>
    <row r="16" spans="1:11" ht="12.75" customHeight="1" x14ac:dyDescent="0.3">
      <c r="A16" s="9">
        <v>44940</v>
      </c>
      <c r="B16" s="8" t="s">
        <v>994</v>
      </c>
      <c r="C16" s="10">
        <v>101</v>
      </c>
      <c r="D16" s="7" t="s">
        <v>38</v>
      </c>
      <c r="E16" s="51">
        <f>IFERROR(INDEX('4.Paid 2023'!A:E,MATCH(D16,'4.Paid 2023'!D:D,0),1),"-")</f>
        <v>44951</v>
      </c>
      <c r="F16" s="28">
        <f t="shared" si="0"/>
        <v>11</v>
      </c>
      <c r="G16" s="9" t="str">
        <f t="shared" si="1"/>
        <v>Menor a 288</v>
      </c>
      <c r="H16" s="9" t="str">
        <f t="shared" si="2"/>
        <v>2023</v>
      </c>
      <c r="I16" s="11" t="str">
        <f t="shared" ca="1" si="3"/>
        <v>EN TÉRMINO</v>
      </c>
      <c r="J16" s="12" t="s">
        <v>5</v>
      </c>
      <c r="K16" s="12" t="s">
        <v>6</v>
      </c>
    </row>
    <row r="17" spans="1:11" ht="12.75" customHeight="1" x14ac:dyDescent="0.3">
      <c r="A17" s="9">
        <v>44941</v>
      </c>
      <c r="B17" s="8" t="s">
        <v>1022</v>
      </c>
      <c r="C17" s="10">
        <v>18.189450000000001</v>
      </c>
      <c r="D17" s="7" t="s">
        <v>43</v>
      </c>
      <c r="E17" s="51">
        <f>IFERROR(INDEX('4.Paid 2023'!A:E,MATCH(D17,'4.Paid 2023'!D:D,0),1),"-")</f>
        <v>44943</v>
      </c>
      <c r="F17" s="28">
        <f t="shared" si="0"/>
        <v>2</v>
      </c>
      <c r="G17" s="9" t="str">
        <f t="shared" si="1"/>
        <v>Menor a 288</v>
      </c>
      <c r="H17" s="9" t="str">
        <f t="shared" si="2"/>
        <v>2023</v>
      </c>
      <c r="I17" s="11" t="str">
        <f t="shared" ca="1" si="3"/>
        <v>EN TÉRMINO</v>
      </c>
      <c r="J17" s="12" t="s">
        <v>5</v>
      </c>
      <c r="K17" s="12" t="s">
        <v>6</v>
      </c>
    </row>
    <row r="18" spans="1:11" ht="12.75" customHeight="1" x14ac:dyDescent="0.3">
      <c r="A18" s="9">
        <v>44941</v>
      </c>
      <c r="B18" s="8" t="s">
        <v>995</v>
      </c>
      <c r="C18" s="10">
        <v>34.033999999999999</v>
      </c>
      <c r="D18" s="7" t="s">
        <v>44</v>
      </c>
      <c r="E18" s="51">
        <f>IFERROR(INDEX('4.Paid 2023'!A:E,MATCH(D18,'4.Paid 2023'!D:D,0),1),"-")</f>
        <v>44943</v>
      </c>
      <c r="F18" s="28">
        <f t="shared" si="0"/>
        <v>2</v>
      </c>
      <c r="G18" s="9" t="str">
        <f t="shared" si="1"/>
        <v>Menor a 288</v>
      </c>
      <c r="H18" s="9" t="str">
        <f t="shared" si="2"/>
        <v>2023</v>
      </c>
      <c r="I18" s="11" t="str">
        <f t="shared" ca="1" si="3"/>
        <v>EN TÉRMINO</v>
      </c>
      <c r="J18" s="12" t="s">
        <v>5</v>
      </c>
      <c r="K18" s="12" t="s">
        <v>6</v>
      </c>
    </row>
    <row r="19" spans="1:11" ht="12.75" customHeight="1" x14ac:dyDescent="0.3">
      <c r="A19" s="9">
        <v>44941</v>
      </c>
      <c r="B19" s="8" t="s">
        <v>980</v>
      </c>
      <c r="C19" s="10">
        <v>33</v>
      </c>
      <c r="D19" s="7" t="s">
        <v>45</v>
      </c>
      <c r="E19" s="51">
        <f>IFERROR(INDEX('4.Paid 2023'!A:E,MATCH(D19,'4.Paid 2023'!D:D,0),1),"-")</f>
        <v>44944</v>
      </c>
      <c r="F19" s="28">
        <f t="shared" si="0"/>
        <v>3</v>
      </c>
      <c r="G19" s="9" t="str">
        <f t="shared" si="1"/>
        <v>Menor a 288</v>
      </c>
      <c r="H19" s="9" t="str">
        <f t="shared" si="2"/>
        <v>2023</v>
      </c>
      <c r="I19" s="11" t="str">
        <f t="shared" ca="1" si="3"/>
        <v>EN TÉRMINO</v>
      </c>
      <c r="J19" s="12" t="s">
        <v>5</v>
      </c>
      <c r="K19" s="12" t="s">
        <v>6</v>
      </c>
    </row>
    <row r="20" spans="1:11" ht="12.75" customHeight="1" x14ac:dyDescent="0.3">
      <c r="A20" s="9">
        <v>44941</v>
      </c>
      <c r="B20" s="8" t="s">
        <v>994</v>
      </c>
      <c r="C20" s="10">
        <v>95.297149999999988</v>
      </c>
      <c r="D20" s="7" t="s">
        <v>39</v>
      </c>
      <c r="E20" s="51">
        <f>IFERROR(INDEX('4.Paid 2023'!A:E,MATCH(D20,'4.Paid 2023'!D:D,0),1),"-")</f>
        <v>44951</v>
      </c>
      <c r="F20" s="28">
        <f t="shared" si="0"/>
        <v>10</v>
      </c>
      <c r="G20" s="9" t="str">
        <f t="shared" si="1"/>
        <v>Menor a 288</v>
      </c>
      <c r="H20" s="9" t="str">
        <f t="shared" si="2"/>
        <v>2023</v>
      </c>
      <c r="I20" s="11" t="str">
        <f t="shared" ca="1" si="3"/>
        <v>EN TÉRMINO</v>
      </c>
      <c r="J20" s="12" t="s">
        <v>5</v>
      </c>
      <c r="K20" s="12" t="s">
        <v>6</v>
      </c>
    </row>
    <row r="21" spans="1:11" ht="12.75" customHeight="1" x14ac:dyDescent="0.3">
      <c r="A21" s="9">
        <v>44941</v>
      </c>
      <c r="B21" s="8" t="s">
        <v>968</v>
      </c>
      <c r="C21" s="10">
        <v>58.468000000000004</v>
      </c>
      <c r="D21" s="7" t="s">
        <v>40</v>
      </c>
      <c r="E21" s="51">
        <f>IFERROR(INDEX('4.Paid 2023'!A:E,MATCH(D21,'4.Paid 2023'!D:D,0),1),"-")</f>
        <v>44958</v>
      </c>
      <c r="F21" s="28">
        <f t="shared" si="0"/>
        <v>17</v>
      </c>
      <c r="G21" s="9" t="str">
        <f t="shared" si="1"/>
        <v>Menor a 288</v>
      </c>
      <c r="H21" s="9" t="str">
        <f t="shared" si="2"/>
        <v>2023</v>
      </c>
      <c r="I21" s="11" t="str">
        <f t="shared" ca="1" si="3"/>
        <v>EN TÉRMINO</v>
      </c>
      <c r="J21" s="12" t="s">
        <v>5</v>
      </c>
      <c r="K21" s="12" t="s">
        <v>6</v>
      </c>
    </row>
    <row r="22" spans="1:11" ht="12.75" customHeight="1" x14ac:dyDescent="0.3">
      <c r="A22" s="9">
        <v>44941</v>
      </c>
      <c r="B22" s="8" t="s">
        <v>990</v>
      </c>
      <c r="C22" s="10">
        <v>127</v>
      </c>
      <c r="D22" s="7" t="s">
        <v>41</v>
      </c>
      <c r="E22" s="51">
        <f>IFERROR(INDEX('4.Paid 2023'!A:E,MATCH(D22,'4.Paid 2023'!D:D,0),1),"-")</f>
        <v>44958</v>
      </c>
      <c r="F22" s="28">
        <f t="shared" si="0"/>
        <v>17</v>
      </c>
      <c r="G22" s="9" t="str">
        <f t="shared" si="1"/>
        <v>Menor a 288</v>
      </c>
      <c r="H22" s="9" t="str">
        <f t="shared" si="2"/>
        <v>2023</v>
      </c>
      <c r="I22" s="11" t="str">
        <f t="shared" ca="1" si="3"/>
        <v>EN TÉRMINO</v>
      </c>
      <c r="J22" s="12" t="s">
        <v>5</v>
      </c>
      <c r="K22" s="12" t="s">
        <v>6</v>
      </c>
    </row>
    <row r="23" spans="1:11" ht="12.75" customHeight="1" x14ac:dyDescent="0.3">
      <c r="A23" s="9">
        <v>44941</v>
      </c>
      <c r="B23" s="8" t="s">
        <v>986</v>
      </c>
      <c r="C23" s="10">
        <v>6.0485100000000003</v>
      </c>
      <c r="D23" s="7" t="s">
        <v>46</v>
      </c>
      <c r="E23" s="51">
        <f>IFERROR(INDEX('4.Paid 2023'!A:E,MATCH(D23,'4.Paid 2023'!D:D,0),1),"-")</f>
        <v>44958</v>
      </c>
      <c r="F23" s="28">
        <f t="shared" si="0"/>
        <v>17</v>
      </c>
      <c r="G23" s="9" t="str">
        <f t="shared" si="1"/>
        <v>Menor a 288</v>
      </c>
      <c r="H23" s="9" t="str">
        <f t="shared" si="2"/>
        <v>2023</v>
      </c>
      <c r="I23" s="11" t="str">
        <f t="shared" ca="1" si="3"/>
        <v>EN TÉRMINO</v>
      </c>
      <c r="J23" s="12" t="s">
        <v>5</v>
      </c>
      <c r="K23" s="12" t="s">
        <v>6</v>
      </c>
    </row>
    <row r="24" spans="1:11" ht="12.75" customHeight="1" x14ac:dyDescent="0.3">
      <c r="A24" s="9">
        <v>44941</v>
      </c>
      <c r="B24" s="8" t="s">
        <v>962</v>
      </c>
      <c r="C24" s="10">
        <v>149.69999999999999</v>
      </c>
      <c r="D24" s="7" t="s">
        <v>42</v>
      </c>
      <c r="E24" s="51" t="str">
        <f>IFERROR(INDEX('4.Paid 2023'!A:E,MATCH(D24,'4.Paid 2023'!D:D,0),1),"-")</f>
        <v>-</v>
      </c>
      <c r="F24" s="28" t="e">
        <f>DATEDIF(A24,E24,"d")</f>
        <v>#VALUE!</v>
      </c>
      <c r="G24" s="9" t="str">
        <f t="shared" si="1"/>
        <v>Menor a 288</v>
      </c>
      <c r="H24" s="9" t="str">
        <f t="shared" si="2"/>
        <v>2023</v>
      </c>
      <c r="I24" s="11" t="str">
        <f t="shared" ca="1" si="3"/>
        <v>EN TÉRMINO</v>
      </c>
      <c r="J24" s="12" t="s">
        <v>5</v>
      </c>
      <c r="K24" s="12" t="s">
        <v>6</v>
      </c>
    </row>
    <row r="25" spans="1:11" ht="12.75" customHeight="1" x14ac:dyDescent="0.3">
      <c r="A25" s="9">
        <v>44942</v>
      </c>
      <c r="B25" s="8" t="s">
        <v>1014</v>
      </c>
      <c r="C25" s="10">
        <v>8.3718400000000006</v>
      </c>
      <c r="D25" s="7" t="s">
        <v>47</v>
      </c>
      <c r="E25" s="51">
        <f>IFERROR(INDEX('4.Paid 2023'!A:E,MATCH(D25,'4.Paid 2023'!D:D,0),1),"-")</f>
        <v>44950</v>
      </c>
      <c r="F25" s="28">
        <f t="shared" si="0"/>
        <v>8</v>
      </c>
      <c r="G25" s="9" t="str">
        <f t="shared" si="1"/>
        <v>Menor a 288</v>
      </c>
      <c r="H25" s="9" t="str">
        <f t="shared" si="2"/>
        <v>2023</v>
      </c>
      <c r="I25" s="11" t="str">
        <f t="shared" ca="1" si="3"/>
        <v>EN TÉRMINO</v>
      </c>
      <c r="J25" s="12" t="s">
        <v>5</v>
      </c>
      <c r="K25" s="12" t="s">
        <v>6</v>
      </c>
    </row>
    <row r="26" spans="1:11" ht="12.75" customHeight="1" x14ac:dyDescent="0.3">
      <c r="A26" s="9">
        <v>44943</v>
      </c>
      <c r="B26" s="8" t="s">
        <v>1017</v>
      </c>
      <c r="C26" s="10">
        <v>30.662700000000001</v>
      </c>
      <c r="D26" s="7" t="s">
        <v>49</v>
      </c>
      <c r="E26" s="51">
        <f>IFERROR(INDEX('4.Paid 2023'!A:E,MATCH(D26,'4.Paid 2023'!D:D,0),1),"-")</f>
        <v>44945</v>
      </c>
      <c r="F26" s="28">
        <f t="shared" si="0"/>
        <v>2</v>
      </c>
      <c r="G26" s="9" t="str">
        <f t="shared" si="1"/>
        <v>Menor a 288</v>
      </c>
      <c r="H26" s="9" t="str">
        <f t="shared" si="2"/>
        <v>2023</v>
      </c>
      <c r="I26" s="11" t="str">
        <f t="shared" ca="1" si="3"/>
        <v>EN TÉRMINO</v>
      </c>
      <c r="J26" s="12" t="s">
        <v>5</v>
      </c>
      <c r="K26" s="12" t="s">
        <v>6</v>
      </c>
    </row>
    <row r="27" spans="1:11" ht="12.75" customHeight="1" x14ac:dyDescent="0.3">
      <c r="A27" s="9">
        <v>44943</v>
      </c>
      <c r="B27" s="8" t="s">
        <v>972</v>
      </c>
      <c r="C27" s="10">
        <v>148</v>
      </c>
      <c r="D27" s="7" t="s">
        <v>48</v>
      </c>
      <c r="E27" s="51">
        <f>IFERROR(INDEX('4.Paid 2023'!A:E,MATCH(D27,'4.Paid 2023'!D:D,0),1),"-")</f>
        <v>44951</v>
      </c>
      <c r="F27" s="28">
        <f t="shared" si="0"/>
        <v>8</v>
      </c>
      <c r="G27" s="9" t="str">
        <f t="shared" si="1"/>
        <v>Menor a 288</v>
      </c>
      <c r="H27" s="9" t="str">
        <f t="shared" si="2"/>
        <v>2023</v>
      </c>
      <c r="I27" s="11" t="str">
        <f t="shared" ca="1" si="3"/>
        <v>EN TÉRMINO</v>
      </c>
      <c r="J27" s="12" t="s">
        <v>5</v>
      </c>
      <c r="K27" s="12" t="s">
        <v>6</v>
      </c>
    </row>
    <row r="28" spans="1:11" ht="12.75" customHeight="1" x14ac:dyDescent="0.3">
      <c r="A28" s="9">
        <v>44945</v>
      </c>
      <c r="B28" s="8" t="s">
        <v>989</v>
      </c>
      <c r="C28" s="10">
        <v>189.85599999999999</v>
      </c>
      <c r="D28" s="7" t="s">
        <v>50</v>
      </c>
      <c r="E28" s="51">
        <f>IFERROR(INDEX('4.Paid 2023'!A:E,MATCH(D28,'4.Paid 2023'!D:D,0),1),"-")</f>
        <v>44946</v>
      </c>
      <c r="F28" s="28">
        <f t="shared" si="0"/>
        <v>1</v>
      </c>
      <c r="G28" s="9" t="str">
        <f t="shared" si="1"/>
        <v>Menor a 288</v>
      </c>
      <c r="H28" s="9" t="str">
        <f t="shared" si="2"/>
        <v>2023</v>
      </c>
      <c r="I28" s="11" t="str">
        <f t="shared" ca="1" si="3"/>
        <v>EN TÉRMINO</v>
      </c>
      <c r="J28" s="12" t="s">
        <v>5</v>
      </c>
      <c r="K28" s="12" t="s">
        <v>6</v>
      </c>
    </row>
    <row r="29" spans="1:11" ht="12.75" customHeight="1" x14ac:dyDescent="0.3">
      <c r="A29" s="9">
        <v>44946</v>
      </c>
      <c r="B29" s="8" t="s">
        <v>980</v>
      </c>
      <c r="C29" s="10">
        <v>51</v>
      </c>
      <c r="D29" s="7" t="s">
        <v>53</v>
      </c>
      <c r="E29" s="51">
        <f>IFERROR(INDEX('4.Paid 2023'!A:E,MATCH(D29,'4.Paid 2023'!D:D,0),1),"-")</f>
        <v>44949</v>
      </c>
      <c r="F29" s="28">
        <f t="shared" si="0"/>
        <v>3</v>
      </c>
      <c r="G29" s="9" t="str">
        <f t="shared" si="1"/>
        <v>Menor a 288</v>
      </c>
      <c r="H29" s="9" t="str">
        <f t="shared" si="2"/>
        <v>2023</v>
      </c>
      <c r="I29" s="11" t="str">
        <f t="shared" ca="1" si="3"/>
        <v>EN TÉRMINO</v>
      </c>
      <c r="J29" s="12" t="s">
        <v>5</v>
      </c>
      <c r="K29" s="12" t="s">
        <v>6</v>
      </c>
    </row>
    <row r="30" spans="1:11" ht="12.75" customHeight="1" x14ac:dyDescent="0.3">
      <c r="A30" s="9">
        <v>44946</v>
      </c>
      <c r="B30" s="8" t="s">
        <v>1020</v>
      </c>
      <c r="C30" s="10">
        <v>11</v>
      </c>
      <c r="D30" s="7" t="s">
        <v>54</v>
      </c>
      <c r="E30" s="51">
        <f>IFERROR(INDEX('4.Paid 2023'!A:E,MATCH(D30,'4.Paid 2023'!D:D,0),1),"-")</f>
        <v>44949</v>
      </c>
      <c r="F30" s="28">
        <f t="shared" si="0"/>
        <v>3</v>
      </c>
      <c r="G30" s="9" t="str">
        <f t="shared" si="1"/>
        <v>Menor a 288</v>
      </c>
      <c r="H30" s="9" t="str">
        <f t="shared" si="2"/>
        <v>2023</v>
      </c>
      <c r="I30" s="11" t="str">
        <f t="shared" ca="1" si="3"/>
        <v>EN TÉRMINO</v>
      </c>
      <c r="J30" s="12" t="s">
        <v>5</v>
      </c>
      <c r="K30" s="12" t="s">
        <v>6</v>
      </c>
    </row>
    <row r="31" spans="1:11" ht="12.75" customHeight="1" x14ac:dyDescent="0.3">
      <c r="A31" s="9">
        <v>44946</v>
      </c>
      <c r="B31" s="8" t="s">
        <v>990</v>
      </c>
      <c r="C31" s="10">
        <v>127.601</v>
      </c>
      <c r="D31" s="7" t="s">
        <v>52</v>
      </c>
      <c r="E31" s="51">
        <f>IFERROR(INDEX('4.Paid 2023'!A:E,MATCH(D31,'4.Paid 2023'!D:D,0),1),"-")</f>
        <v>44958</v>
      </c>
      <c r="F31" s="28">
        <f t="shared" si="0"/>
        <v>12</v>
      </c>
      <c r="G31" s="9" t="str">
        <f t="shared" si="1"/>
        <v>Menor a 288</v>
      </c>
      <c r="H31" s="9" t="str">
        <f t="shared" si="2"/>
        <v>2023</v>
      </c>
      <c r="I31" s="11" t="str">
        <f t="shared" ca="1" si="3"/>
        <v>EN TÉRMINO</v>
      </c>
      <c r="J31" s="12" t="s">
        <v>5</v>
      </c>
      <c r="K31" s="12" t="s">
        <v>6</v>
      </c>
    </row>
    <row r="32" spans="1:11" ht="12.75" customHeight="1" x14ac:dyDescent="0.3">
      <c r="A32" s="9">
        <v>44946</v>
      </c>
      <c r="B32" s="8" t="s">
        <v>965</v>
      </c>
      <c r="C32" s="10">
        <v>324</v>
      </c>
      <c r="D32" s="7" t="s">
        <v>51</v>
      </c>
      <c r="E32" s="51">
        <f>IFERROR(INDEX('4.Paid 2023'!A:E,MATCH(D32,'4.Paid 2023'!D:D,0),1),"-")</f>
        <v>44949</v>
      </c>
      <c r="F32" s="28">
        <f t="shared" si="0"/>
        <v>3</v>
      </c>
      <c r="G32" s="9" t="str">
        <f t="shared" si="1"/>
        <v>Mayor 288 y menor a 500</v>
      </c>
      <c r="H32" s="9" t="str">
        <f t="shared" si="2"/>
        <v>2023</v>
      </c>
      <c r="I32" s="11" t="str">
        <f t="shared" ca="1" si="3"/>
        <v>EN TÉRMINO</v>
      </c>
      <c r="J32" s="12" t="s">
        <v>5</v>
      </c>
      <c r="K32" s="12" t="s">
        <v>6</v>
      </c>
    </row>
    <row r="33" spans="1:11" ht="12.75" customHeight="1" x14ac:dyDescent="0.3">
      <c r="A33" s="9">
        <v>44947</v>
      </c>
      <c r="B33" s="8" t="s">
        <v>983</v>
      </c>
      <c r="C33" s="10">
        <v>34.380000000000003</v>
      </c>
      <c r="D33" s="7" t="s">
        <v>55</v>
      </c>
      <c r="E33" s="51">
        <f>IFERROR(INDEX('4.Paid 2023'!A:E,MATCH(D33,'4.Paid 2023'!D:D,0),1),"-")</f>
        <v>44950</v>
      </c>
      <c r="F33" s="28">
        <f t="shared" si="0"/>
        <v>3</v>
      </c>
      <c r="G33" s="9" t="str">
        <f t="shared" si="1"/>
        <v>Menor a 288</v>
      </c>
      <c r="H33" s="9" t="str">
        <f t="shared" si="2"/>
        <v>2023</v>
      </c>
      <c r="I33" s="11" t="str">
        <f t="shared" ca="1" si="3"/>
        <v>EN TÉRMINO</v>
      </c>
      <c r="J33" s="12" t="s">
        <v>5</v>
      </c>
      <c r="K33" s="12" t="s">
        <v>6</v>
      </c>
    </row>
    <row r="34" spans="1:11" ht="12.75" customHeight="1" x14ac:dyDescent="0.3">
      <c r="A34" s="9">
        <v>44947</v>
      </c>
      <c r="B34" s="8" t="s">
        <v>973</v>
      </c>
      <c r="C34" s="10">
        <v>51.13599</v>
      </c>
      <c r="D34" s="7" t="s">
        <v>56</v>
      </c>
      <c r="E34" s="51">
        <f>IFERROR(INDEX('4.Paid 2023'!A:E,MATCH(D34,'4.Paid 2023'!D:D,0),1),"-")</f>
        <v>44950</v>
      </c>
      <c r="F34" s="28">
        <f t="shared" si="0"/>
        <v>3</v>
      </c>
      <c r="G34" s="9" t="str">
        <f t="shared" si="1"/>
        <v>Menor a 288</v>
      </c>
      <c r="H34" s="9" t="str">
        <f t="shared" si="2"/>
        <v>2023</v>
      </c>
      <c r="I34" s="11" t="str">
        <f t="shared" ca="1" si="3"/>
        <v>EN TÉRMINO</v>
      </c>
      <c r="J34" s="12" t="s">
        <v>5</v>
      </c>
      <c r="K34" s="12" t="s">
        <v>6</v>
      </c>
    </row>
    <row r="35" spans="1:11" ht="12.75" customHeight="1" x14ac:dyDescent="0.3">
      <c r="A35" s="9">
        <v>44948</v>
      </c>
      <c r="B35" s="8" t="s">
        <v>996</v>
      </c>
      <c r="C35" s="10">
        <v>101.75</v>
      </c>
      <c r="D35" s="7" t="s">
        <v>57</v>
      </c>
      <c r="E35" s="51">
        <f>IFERROR(INDEX('4.Paid 2023'!A:E,MATCH(D35,'4.Paid 2023'!D:D,0),1),"-")</f>
        <v>44956</v>
      </c>
      <c r="F35" s="28">
        <f t="shared" si="0"/>
        <v>8</v>
      </c>
      <c r="G35" s="9" t="str">
        <f t="shared" si="1"/>
        <v>Menor a 288</v>
      </c>
      <c r="H35" s="9" t="str">
        <f t="shared" si="2"/>
        <v>2023</v>
      </c>
      <c r="I35" s="11" t="str">
        <f t="shared" ca="1" si="3"/>
        <v>EN TÉRMINO</v>
      </c>
      <c r="J35" s="12" t="s">
        <v>5</v>
      </c>
      <c r="K35" s="12" t="s">
        <v>6</v>
      </c>
    </row>
    <row r="36" spans="1:11" ht="12.75" customHeight="1" x14ac:dyDescent="0.3">
      <c r="A36" s="9">
        <v>44948</v>
      </c>
      <c r="B36" s="8" t="s">
        <v>972</v>
      </c>
      <c r="C36" s="10">
        <v>161</v>
      </c>
      <c r="D36" s="7" t="s">
        <v>58</v>
      </c>
      <c r="E36" s="51">
        <f>IFERROR(INDEX('4.Paid 2023'!A:E,MATCH(D36,'4.Paid 2023'!D:D,0),1),"-")</f>
        <v>44971</v>
      </c>
      <c r="F36" s="28">
        <f t="shared" si="0"/>
        <v>23</v>
      </c>
      <c r="G36" s="9" t="str">
        <f t="shared" si="1"/>
        <v>Menor a 288</v>
      </c>
      <c r="H36" s="9" t="str">
        <f t="shared" si="2"/>
        <v>2023</v>
      </c>
      <c r="I36" s="11" t="str">
        <f t="shared" ca="1" si="3"/>
        <v>EN TÉRMINO</v>
      </c>
      <c r="J36" s="12" t="s">
        <v>5</v>
      </c>
      <c r="K36" s="12" t="s">
        <v>6</v>
      </c>
    </row>
    <row r="37" spans="1:11" ht="12.75" customHeight="1" x14ac:dyDescent="0.3">
      <c r="A37" s="9">
        <v>44949</v>
      </c>
      <c r="B37" s="8" t="s">
        <v>962</v>
      </c>
      <c r="C37" s="10">
        <v>6100</v>
      </c>
      <c r="D37" s="7" t="s">
        <v>59</v>
      </c>
      <c r="E37" s="51">
        <f>IFERROR(INDEX('4.Paid 2023'!A:E,MATCH(D37,'4.Paid 2023'!D:D,0),1),"-")</f>
        <v>44950</v>
      </c>
      <c r="F37" s="28">
        <f t="shared" si="0"/>
        <v>1</v>
      </c>
      <c r="G37" s="9" t="str">
        <f t="shared" si="1"/>
        <v>Mayor o igual a 500</v>
      </c>
      <c r="H37" s="9" t="str">
        <f t="shared" si="2"/>
        <v>2023</v>
      </c>
      <c r="I37" s="11" t="str">
        <f t="shared" ca="1" si="3"/>
        <v>EN TÉRMINO</v>
      </c>
      <c r="J37" s="12" t="s">
        <v>5</v>
      </c>
      <c r="K37" s="12" t="s">
        <v>6</v>
      </c>
    </row>
    <row r="38" spans="1:11" ht="12.75" customHeight="1" x14ac:dyDescent="0.3">
      <c r="A38" s="9">
        <v>44952</v>
      </c>
      <c r="B38" s="8" t="s">
        <v>1022</v>
      </c>
      <c r="C38" s="10">
        <v>5.524</v>
      </c>
      <c r="D38" s="7" t="s">
        <v>60</v>
      </c>
      <c r="E38" s="51">
        <f>IFERROR(INDEX('4.Paid 2023'!A:E,MATCH(D38,'4.Paid 2023'!D:D,0),1),"-")</f>
        <v>44956</v>
      </c>
      <c r="F38" s="28">
        <f t="shared" si="0"/>
        <v>4</v>
      </c>
      <c r="G38" s="9" t="str">
        <f t="shared" si="1"/>
        <v>Menor a 288</v>
      </c>
      <c r="H38" s="9" t="str">
        <f t="shared" si="2"/>
        <v>2023</v>
      </c>
      <c r="I38" s="11" t="str">
        <f t="shared" ca="1" si="3"/>
        <v>EN TÉRMINO</v>
      </c>
      <c r="J38" s="12" t="s">
        <v>5</v>
      </c>
      <c r="K38" s="12" t="s">
        <v>6</v>
      </c>
    </row>
    <row r="39" spans="1:11" ht="12.75" customHeight="1" x14ac:dyDescent="0.3">
      <c r="A39" s="9">
        <v>44953</v>
      </c>
      <c r="B39" s="8" t="s">
        <v>972</v>
      </c>
      <c r="C39" s="10">
        <v>144</v>
      </c>
      <c r="D39" s="7" t="s">
        <v>61</v>
      </c>
      <c r="E39" s="51">
        <f>IFERROR(INDEX('4.Paid 2023'!A:E,MATCH(D39,'4.Paid 2023'!D:D,0),1),"-")</f>
        <v>44980</v>
      </c>
      <c r="F39" s="28">
        <f t="shared" si="0"/>
        <v>27</v>
      </c>
      <c r="G39" s="9" t="str">
        <f t="shared" si="1"/>
        <v>Menor a 288</v>
      </c>
      <c r="H39" s="9" t="str">
        <f t="shared" si="2"/>
        <v>2023</v>
      </c>
      <c r="I39" s="11" t="str">
        <f t="shared" ca="1" si="3"/>
        <v>EN TÉRMINO</v>
      </c>
      <c r="J39" s="12" t="s">
        <v>5</v>
      </c>
      <c r="K39" s="12" t="s">
        <v>6</v>
      </c>
    </row>
    <row r="40" spans="1:11" ht="12.75" customHeight="1" x14ac:dyDescent="0.3">
      <c r="A40" s="9">
        <v>44957</v>
      </c>
      <c r="B40" s="8" t="s">
        <v>1004</v>
      </c>
      <c r="C40" s="10">
        <v>116.613</v>
      </c>
      <c r="D40" s="7" t="s">
        <v>64</v>
      </c>
      <c r="E40" s="51">
        <f>IFERROR(INDEX('4.Paid 2023'!A:E,MATCH(D40,'4.Paid 2023'!D:D,0),1),"-")</f>
        <v>44958</v>
      </c>
      <c r="F40" s="28">
        <f t="shared" si="0"/>
        <v>1</v>
      </c>
      <c r="G40" s="9" t="str">
        <f t="shared" si="1"/>
        <v>Menor a 288</v>
      </c>
      <c r="H40" s="9" t="str">
        <f t="shared" si="2"/>
        <v>2023</v>
      </c>
      <c r="I40" s="11" t="str">
        <f t="shared" ca="1" si="3"/>
        <v>EN TÉRMINO</v>
      </c>
      <c r="J40" s="12" t="s">
        <v>5</v>
      </c>
      <c r="K40" s="12" t="s">
        <v>6</v>
      </c>
    </row>
    <row r="41" spans="1:11" ht="12.75" customHeight="1" x14ac:dyDescent="0.3">
      <c r="A41" s="9">
        <v>44957</v>
      </c>
      <c r="B41" s="8" t="s">
        <v>966</v>
      </c>
      <c r="C41" s="10">
        <v>338.88128999999998</v>
      </c>
      <c r="D41" s="7" t="s">
        <v>66</v>
      </c>
      <c r="E41" s="51">
        <f>IFERROR(INDEX('4.Paid 2023'!A:E,MATCH(D41,'4.Paid 2023'!D:D,0),1),"-")</f>
        <v>44958</v>
      </c>
      <c r="F41" s="28">
        <f t="shared" si="0"/>
        <v>1</v>
      </c>
      <c r="G41" s="9" t="str">
        <f t="shared" si="1"/>
        <v>Mayor 288 y menor a 500</v>
      </c>
      <c r="H41" s="9" t="str">
        <f t="shared" si="2"/>
        <v>2023</v>
      </c>
      <c r="I41" s="11" t="str">
        <f t="shared" ca="1" si="3"/>
        <v>EN TÉRMINO</v>
      </c>
      <c r="J41" s="12" t="s">
        <v>5</v>
      </c>
      <c r="K41" s="12" t="s">
        <v>6</v>
      </c>
    </row>
    <row r="42" spans="1:11" ht="12.75" customHeight="1" x14ac:dyDescent="0.3">
      <c r="A42" s="9">
        <v>44957</v>
      </c>
      <c r="B42" s="8" t="s">
        <v>971</v>
      </c>
      <c r="C42" s="10">
        <v>9.2057500000000001</v>
      </c>
      <c r="D42" s="7" t="s">
        <v>65</v>
      </c>
      <c r="E42" s="51">
        <f>IFERROR(INDEX('4.Paid 2023'!A:E,MATCH(D42,'4.Paid 2023'!D:D,0),1),"-")</f>
        <v>44960</v>
      </c>
      <c r="F42" s="28">
        <f t="shared" si="0"/>
        <v>3</v>
      </c>
      <c r="G42" s="9" t="str">
        <f t="shared" si="1"/>
        <v>Menor a 288</v>
      </c>
      <c r="H42" s="9" t="str">
        <f t="shared" si="2"/>
        <v>2023</v>
      </c>
      <c r="I42" s="11" t="str">
        <f t="shared" ca="1" si="3"/>
        <v>EN TÉRMINO</v>
      </c>
      <c r="J42" s="12" t="s">
        <v>5</v>
      </c>
      <c r="K42" s="12" t="s">
        <v>6</v>
      </c>
    </row>
    <row r="43" spans="1:11" ht="12.75" customHeight="1" x14ac:dyDescent="0.3">
      <c r="A43" s="9">
        <v>44957</v>
      </c>
      <c r="B43" s="8" t="s">
        <v>1013</v>
      </c>
      <c r="C43" s="10">
        <v>81.427499999999995</v>
      </c>
      <c r="D43" s="7" t="s">
        <v>67</v>
      </c>
      <c r="E43" s="51">
        <f>IFERROR(INDEX('4.Paid 2023'!A:E,MATCH(D43,'4.Paid 2023'!D:D,0),1),"-")</f>
        <v>44966</v>
      </c>
      <c r="F43" s="28">
        <f t="shared" si="0"/>
        <v>9</v>
      </c>
      <c r="G43" s="9" t="str">
        <f t="shared" si="1"/>
        <v>Menor a 288</v>
      </c>
      <c r="H43" s="9" t="str">
        <f t="shared" si="2"/>
        <v>2023</v>
      </c>
      <c r="I43" s="11" t="str">
        <f t="shared" ca="1" si="3"/>
        <v>EN TÉRMINO</v>
      </c>
      <c r="J43" s="12" t="s">
        <v>5</v>
      </c>
      <c r="K43" s="12" t="s">
        <v>6</v>
      </c>
    </row>
    <row r="44" spans="1:11" ht="12.75" customHeight="1" x14ac:dyDescent="0.3">
      <c r="A44" s="9">
        <v>44957</v>
      </c>
      <c r="B44" s="8" t="s">
        <v>975</v>
      </c>
      <c r="C44" s="10">
        <v>17</v>
      </c>
      <c r="D44" s="7" t="s">
        <v>68</v>
      </c>
      <c r="E44" s="51">
        <f>IFERROR(INDEX('4.Paid 2023'!A:E,MATCH(D44,'4.Paid 2023'!D:D,0),1),"-")</f>
        <v>44967</v>
      </c>
      <c r="F44" s="28">
        <f t="shared" si="0"/>
        <v>10</v>
      </c>
      <c r="G44" s="9" t="str">
        <f t="shared" si="1"/>
        <v>Menor a 288</v>
      </c>
      <c r="H44" s="9" t="str">
        <f t="shared" si="2"/>
        <v>2023</v>
      </c>
      <c r="I44" s="11" t="str">
        <f t="shared" ca="1" si="3"/>
        <v>EN TÉRMINO</v>
      </c>
      <c r="J44" s="12" t="s">
        <v>5</v>
      </c>
      <c r="K44" s="12" t="s">
        <v>6</v>
      </c>
    </row>
    <row r="45" spans="1:11" ht="12.75" customHeight="1" x14ac:dyDescent="0.3">
      <c r="A45" s="9">
        <v>44957</v>
      </c>
      <c r="B45" s="8" t="s">
        <v>965</v>
      </c>
      <c r="C45" s="10">
        <v>329.81673000000001</v>
      </c>
      <c r="D45" s="7" t="s">
        <v>62</v>
      </c>
      <c r="E45" s="51">
        <f>IFERROR(INDEX('4.Paid 2023'!A:E,MATCH(D45,'4.Paid 2023'!D:D,0),1),"-")</f>
        <v>44958</v>
      </c>
      <c r="F45" s="28">
        <f t="shared" si="0"/>
        <v>1</v>
      </c>
      <c r="G45" s="9" t="str">
        <f t="shared" si="1"/>
        <v>Mayor 288 y menor a 500</v>
      </c>
      <c r="H45" s="9" t="str">
        <f t="shared" si="2"/>
        <v>2023</v>
      </c>
      <c r="I45" s="11" t="str">
        <f t="shared" ca="1" si="3"/>
        <v>EN TÉRMINO</v>
      </c>
      <c r="J45" s="12" t="s">
        <v>5</v>
      </c>
      <c r="K45" s="12" t="s">
        <v>6</v>
      </c>
    </row>
    <row r="46" spans="1:11" ht="12.75" customHeight="1" x14ac:dyDescent="0.3">
      <c r="A46" s="9">
        <v>44929</v>
      </c>
      <c r="B46" s="8" t="s">
        <v>973</v>
      </c>
      <c r="C46" s="10">
        <v>32.690019999999997</v>
      </c>
      <c r="D46" s="7" t="s">
        <v>63</v>
      </c>
      <c r="E46" s="51">
        <f>IFERROR(INDEX('4.Paid 2023'!A:E,MATCH(D46,'4.Paid 2023'!D:D,0),1),"-")</f>
        <v>44929</v>
      </c>
      <c r="F46" s="28">
        <f t="shared" si="0"/>
        <v>0</v>
      </c>
      <c r="G46" s="9" t="str">
        <f t="shared" si="1"/>
        <v>Menor a 288</v>
      </c>
      <c r="H46" s="9" t="str">
        <f t="shared" si="2"/>
        <v>2023</v>
      </c>
      <c r="I46" s="11" t="str">
        <f t="shared" ca="1" si="3"/>
        <v>EN TÉRMINO</v>
      </c>
      <c r="J46" s="12" t="s">
        <v>5</v>
      </c>
      <c r="K46" s="12" t="s">
        <v>6</v>
      </c>
    </row>
    <row r="47" spans="1:11" ht="12.75" customHeight="1" x14ac:dyDescent="0.3">
      <c r="A47" s="9">
        <v>44960</v>
      </c>
      <c r="B47" s="8" t="s">
        <v>1008</v>
      </c>
      <c r="C47" s="10">
        <v>109.28197</v>
      </c>
      <c r="D47" s="7" t="s">
        <v>69</v>
      </c>
      <c r="E47" s="51">
        <f>IFERROR(INDEX('4.Paid 2023'!A:E,MATCH(D47,'4.Paid 2023'!D:D,0),1),"-")</f>
        <v>44970</v>
      </c>
      <c r="F47" s="28">
        <f t="shared" si="0"/>
        <v>10</v>
      </c>
      <c r="G47" s="9" t="str">
        <f t="shared" si="1"/>
        <v>Menor a 288</v>
      </c>
      <c r="H47" s="9" t="str">
        <f t="shared" si="2"/>
        <v>2023</v>
      </c>
      <c r="I47" s="11" t="str">
        <f t="shared" ca="1" si="3"/>
        <v>EN TÉRMINO</v>
      </c>
      <c r="J47" s="12" t="s">
        <v>5</v>
      </c>
      <c r="K47" s="12" t="s">
        <v>6</v>
      </c>
    </row>
    <row r="48" spans="1:11" ht="12.75" customHeight="1" x14ac:dyDescent="0.3">
      <c r="A48" s="9">
        <v>44961</v>
      </c>
      <c r="B48" s="8" t="s">
        <v>972</v>
      </c>
      <c r="C48" s="10">
        <v>146</v>
      </c>
      <c r="D48" s="7" t="s">
        <v>70</v>
      </c>
      <c r="E48" s="51">
        <f>IFERROR(INDEX('4.Paid 2023'!A:E,MATCH(D48,'4.Paid 2023'!D:D,0),1),"-")</f>
        <v>44987</v>
      </c>
      <c r="F48" s="28">
        <f t="shared" si="0"/>
        <v>26</v>
      </c>
      <c r="G48" s="9" t="str">
        <f t="shared" si="1"/>
        <v>Menor a 288</v>
      </c>
      <c r="H48" s="9" t="str">
        <f t="shared" si="2"/>
        <v>2023</v>
      </c>
      <c r="I48" s="11" t="str">
        <f t="shared" ca="1" si="3"/>
        <v>EN TÉRMINO</v>
      </c>
      <c r="J48" s="12" t="s">
        <v>5</v>
      </c>
      <c r="K48" s="12" t="s">
        <v>6</v>
      </c>
    </row>
    <row r="49" spans="1:11" ht="12.75" customHeight="1" x14ac:dyDescent="0.3">
      <c r="A49" s="9">
        <v>44964</v>
      </c>
      <c r="B49" s="8" t="s">
        <v>962</v>
      </c>
      <c r="C49" s="10">
        <v>6100</v>
      </c>
      <c r="D49" s="7" t="s">
        <v>71</v>
      </c>
      <c r="E49" s="51">
        <f>IFERROR(INDEX('4.Paid 2023'!A:E,MATCH(D49,'4.Paid 2023'!D:D,0),1),"-")</f>
        <v>44965</v>
      </c>
      <c r="F49" s="28">
        <f t="shared" si="0"/>
        <v>1</v>
      </c>
      <c r="G49" s="9" t="str">
        <f t="shared" si="1"/>
        <v>Mayor o igual a 500</v>
      </c>
      <c r="H49" s="9" t="str">
        <f t="shared" si="2"/>
        <v>2023</v>
      </c>
      <c r="I49" s="11" t="str">
        <f t="shared" ca="1" si="3"/>
        <v>EN TÉRMINO</v>
      </c>
      <c r="J49" s="12" t="s">
        <v>5</v>
      </c>
      <c r="K49" s="12" t="s">
        <v>6</v>
      </c>
    </row>
    <row r="50" spans="1:11" ht="12.75" customHeight="1" x14ac:dyDescent="0.3">
      <c r="A50" s="9">
        <v>44965</v>
      </c>
      <c r="B50" s="8" t="s">
        <v>979</v>
      </c>
      <c r="C50" s="10">
        <v>48</v>
      </c>
      <c r="D50" s="7" t="s">
        <v>72</v>
      </c>
      <c r="E50" s="51">
        <f>IFERROR(INDEX('4.Paid 2023'!A:E,MATCH(D50,'4.Paid 2023'!D:D,0),1),"-")</f>
        <v>44970</v>
      </c>
      <c r="F50" s="28">
        <f t="shared" si="0"/>
        <v>5</v>
      </c>
      <c r="G50" s="9" t="str">
        <f t="shared" si="1"/>
        <v>Menor a 288</v>
      </c>
      <c r="H50" s="9" t="str">
        <f t="shared" si="2"/>
        <v>2023</v>
      </c>
      <c r="I50" s="11" t="str">
        <f t="shared" ca="1" si="3"/>
        <v>EN TÉRMINO</v>
      </c>
      <c r="J50" s="12" t="s">
        <v>5</v>
      </c>
      <c r="K50" s="12" t="s">
        <v>6</v>
      </c>
    </row>
    <row r="51" spans="1:11" ht="12.75" customHeight="1" x14ac:dyDescent="0.3">
      <c r="A51" s="9">
        <v>44967</v>
      </c>
      <c r="B51" s="8" t="s">
        <v>992</v>
      </c>
      <c r="C51" s="10">
        <v>58.706900000000005</v>
      </c>
      <c r="D51" s="7" t="s">
        <v>73</v>
      </c>
      <c r="E51" s="51">
        <f>IFERROR(INDEX('4.Paid 2023'!A:E,MATCH(D51,'4.Paid 2023'!D:D,0),1),"-")</f>
        <v>44972</v>
      </c>
      <c r="F51" s="28">
        <f t="shared" si="0"/>
        <v>5</v>
      </c>
      <c r="G51" s="9" t="str">
        <f t="shared" si="1"/>
        <v>Menor a 288</v>
      </c>
      <c r="H51" s="9" t="str">
        <f t="shared" si="2"/>
        <v>2023</v>
      </c>
      <c r="I51" s="11" t="str">
        <f t="shared" ca="1" si="3"/>
        <v>EN TÉRMINO</v>
      </c>
      <c r="J51" s="12" t="s">
        <v>5</v>
      </c>
      <c r="K51" s="12" t="s">
        <v>6</v>
      </c>
    </row>
    <row r="52" spans="1:11" ht="12.75" customHeight="1" x14ac:dyDescent="0.3">
      <c r="A52" s="9">
        <v>44968</v>
      </c>
      <c r="B52" s="8" t="s">
        <v>991</v>
      </c>
      <c r="C52" s="10">
        <v>25.876069999999999</v>
      </c>
      <c r="D52" s="7" t="s">
        <v>74</v>
      </c>
      <c r="E52" s="51">
        <f>IFERROR(INDEX('4.Paid 2023'!A:E,MATCH(D52,'4.Paid 2023'!D:D,0),1),"-")</f>
        <v>44971</v>
      </c>
      <c r="F52" s="28">
        <f t="shared" si="0"/>
        <v>3</v>
      </c>
      <c r="G52" s="9" t="str">
        <f t="shared" si="1"/>
        <v>Menor a 288</v>
      </c>
      <c r="H52" s="9" t="str">
        <f t="shared" si="2"/>
        <v>2023</v>
      </c>
      <c r="I52" s="11" t="str">
        <f t="shared" ca="1" si="3"/>
        <v>EN TÉRMINO</v>
      </c>
      <c r="J52" s="12" t="s">
        <v>5</v>
      </c>
      <c r="K52" s="12" t="s">
        <v>6</v>
      </c>
    </row>
    <row r="53" spans="1:11" ht="12.75" customHeight="1" x14ac:dyDescent="0.3">
      <c r="A53" s="9">
        <v>44968</v>
      </c>
      <c r="B53" s="8" t="s">
        <v>1025</v>
      </c>
      <c r="C53" s="10">
        <v>20.5</v>
      </c>
      <c r="D53" s="7" t="s">
        <v>75</v>
      </c>
      <c r="E53" s="51">
        <f>IFERROR(INDEX('4.Paid 2023'!A:E,MATCH(D53,'4.Paid 2023'!D:D,0),1),"-")</f>
        <v>44971</v>
      </c>
      <c r="F53" s="28">
        <f t="shared" si="0"/>
        <v>3</v>
      </c>
      <c r="G53" s="9" t="str">
        <f t="shared" si="1"/>
        <v>Menor a 288</v>
      </c>
      <c r="H53" s="9" t="str">
        <f t="shared" si="2"/>
        <v>2023</v>
      </c>
      <c r="I53" s="11" t="str">
        <f t="shared" ca="1" si="3"/>
        <v>EN TÉRMINO</v>
      </c>
      <c r="J53" s="12" t="s">
        <v>5</v>
      </c>
      <c r="K53" s="12" t="s">
        <v>6</v>
      </c>
    </row>
    <row r="54" spans="1:11" ht="12.75" customHeight="1" x14ac:dyDescent="0.3">
      <c r="A54" s="9">
        <v>44968</v>
      </c>
      <c r="B54" s="8" t="s">
        <v>972</v>
      </c>
      <c r="C54" s="10">
        <v>140</v>
      </c>
      <c r="D54" s="7" t="s">
        <v>76</v>
      </c>
      <c r="E54" s="51">
        <f>IFERROR(INDEX('4.Paid 2023'!A:E,MATCH(D54,'4.Paid 2023'!D:D,0),1),"-")</f>
        <v>44971</v>
      </c>
      <c r="F54" s="28">
        <f t="shared" si="0"/>
        <v>3</v>
      </c>
      <c r="G54" s="9" t="str">
        <f t="shared" si="1"/>
        <v>Menor a 288</v>
      </c>
      <c r="H54" s="9" t="str">
        <f t="shared" si="2"/>
        <v>2023</v>
      </c>
      <c r="I54" s="11" t="str">
        <f t="shared" ca="1" si="3"/>
        <v>EN TÉRMINO</v>
      </c>
      <c r="J54" s="12" t="s">
        <v>5</v>
      </c>
      <c r="K54" s="12" t="s">
        <v>6</v>
      </c>
    </row>
    <row r="55" spans="1:11" ht="12.75" customHeight="1" x14ac:dyDescent="0.3">
      <c r="A55" s="9">
        <v>44969</v>
      </c>
      <c r="B55" s="8" t="s">
        <v>962</v>
      </c>
      <c r="C55" s="10">
        <v>6.2782799999999996</v>
      </c>
      <c r="D55" s="7" t="s">
        <v>77</v>
      </c>
      <c r="E55" s="51">
        <f>IFERROR(INDEX('4.Paid 2023'!A:E,MATCH(D55,'4.Paid 2023'!D:D,0),1),"-")</f>
        <v>44984</v>
      </c>
      <c r="F55" s="28">
        <f t="shared" si="0"/>
        <v>15</v>
      </c>
      <c r="G55" s="9" t="str">
        <f t="shared" si="1"/>
        <v>Menor a 288</v>
      </c>
      <c r="H55" s="9" t="str">
        <f t="shared" si="2"/>
        <v>2023</v>
      </c>
      <c r="I55" s="11" t="str">
        <f t="shared" ca="1" si="3"/>
        <v>EN TÉRMINO</v>
      </c>
      <c r="J55" s="12" t="s">
        <v>5</v>
      </c>
      <c r="K55" s="12" t="s">
        <v>6</v>
      </c>
    </row>
    <row r="56" spans="1:11" ht="12.75" customHeight="1" x14ac:dyDescent="0.3">
      <c r="A56" s="9">
        <v>44971</v>
      </c>
      <c r="B56" s="8" t="s">
        <v>981</v>
      </c>
      <c r="C56" s="10">
        <v>30.714310000000001</v>
      </c>
      <c r="D56" s="7" t="s">
        <v>78</v>
      </c>
      <c r="E56" s="51">
        <f>IFERROR(INDEX('4.Paid 2023'!A:E,MATCH(D56,'4.Paid 2023'!D:D,0),1),"-")</f>
        <v>44979</v>
      </c>
      <c r="F56" s="28">
        <f t="shared" si="0"/>
        <v>8</v>
      </c>
      <c r="G56" s="9" t="str">
        <f t="shared" si="1"/>
        <v>Menor a 288</v>
      </c>
      <c r="H56" s="9" t="str">
        <f t="shared" si="2"/>
        <v>2023</v>
      </c>
      <c r="I56" s="11" t="str">
        <f t="shared" ca="1" si="3"/>
        <v>EN TÉRMINO</v>
      </c>
      <c r="J56" s="12" t="s">
        <v>5</v>
      </c>
      <c r="K56" s="12" t="s">
        <v>6</v>
      </c>
    </row>
    <row r="57" spans="1:11" ht="12.75" customHeight="1" x14ac:dyDescent="0.3">
      <c r="A57" s="9">
        <v>44972</v>
      </c>
      <c r="B57" s="8" t="s">
        <v>968</v>
      </c>
      <c r="C57" s="10">
        <v>58.92</v>
      </c>
      <c r="D57" s="7" t="s">
        <v>79</v>
      </c>
      <c r="E57" s="51">
        <f>IFERROR(INDEX('4.Paid 2023'!A:E,MATCH(D57,'4.Paid 2023'!D:D,0),1),"-")</f>
        <v>44973</v>
      </c>
      <c r="F57" s="28">
        <f t="shared" si="0"/>
        <v>1</v>
      </c>
      <c r="G57" s="9" t="str">
        <f t="shared" si="1"/>
        <v>Menor a 288</v>
      </c>
      <c r="H57" s="9" t="str">
        <f t="shared" si="2"/>
        <v>2023</v>
      </c>
      <c r="I57" s="11" t="str">
        <f t="shared" ca="1" si="3"/>
        <v>EN TÉRMINO</v>
      </c>
      <c r="J57" s="12" t="s">
        <v>5</v>
      </c>
      <c r="K57" s="12" t="s">
        <v>6</v>
      </c>
    </row>
    <row r="58" spans="1:11" ht="12.75" customHeight="1" x14ac:dyDescent="0.3">
      <c r="A58" s="9">
        <v>44972</v>
      </c>
      <c r="B58" s="8" t="s">
        <v>984</v>
      </c>
      <c r="C58" s="10">
        <v>69.2</v>
      </c>
      <c r="D58" s="7" t="s">
        <v>80</v>
      </c>
      <c r="E58" s="51">
        <f>IFERROR(INDEX('4.Paid 2023'!A:E,MATCH(D58,'4.Paid 2023'!D:D,0),1),"-")</f>
        <v>44973</v>
      </c>
      <c r="F58" s="28">
        <f t="shared" si="0"/>
        <v>1</v>
      </c>
      <c r="G58" s="9" t="str">
        <f t="shared" si="1"/>
        <v>Menor a 288</v>
      </c>
      <c r="H58" s="9" t="str">
        <f t="shared" si="2"/>
        <v>2023</v>
      </c>
      <c r="I58" s="11" t="str">
        <f t="shared" ca="1" si="3"/>
        <v>EN TÉRMINO</v>
      </c>
      <c r="J58" s="12" t="s">
        <v>5</v>
      </c>
      <c r="K58" s="12" t="s">
        <v>6</v>
      </c>
    </row>
    <row r="59" spans="1:11" ht="12.75" customHeight="1" x14ac:dyDescent="0.3">
      <c r="A59" s="9">
        <v>44972</v>
      </c>
      <c r="B59" s="8" t="s">
        <v>972</v>
      </c>
      <c r="C59" s="10">
        <v>172</v>
      </c>
      <c r="D59" s="7" t="s">
        <v>81</v>
      </c>
      <c r="E59" s="51">
        <f>IFERROR(INDEX('4.Paid 2023'!A:E,MATCH(D59,'4.Paid 2023'!D:D,0),1),"-")</f>
        <v>44999</v>
      </c>
      <c r="F59" s="28">
        <f t="shared" si="0"/>
        <v>27</v>
      </c>
      <c r="G59" s="9" t="str">
        <f t="shared" si="1"/>
        <v>Menor a 288</v>
      </c>
      <c r="H59" s="9" t="str">
        <f t="shared" si="2"/>
        <v>2023</v>
      </c>
      <c r="I59" s="11" t="str">
        <f t="shared" ca="1" si="3"/>
        <v>EN TÉRMINO</v>
      </c>
      <c r="J59" s="12" t="s">
        <v>5</v>
      </c>
      <c r="K59" s="12" t="s">
        <v>6</v>
      </c>
    </row>
    <row r="60" spans="1:11" ht="12.75" customHeight="1" x14ac:dyDescent="0.3">
      <c r="A60" s="9">
        <v>44973</v>
      </c>
      <c r="B60" s="8" t="s">
        <v>1015</v>
      </c>
      <c r="C60" s="10">
        <v>33.5</v>
      </c>
      <c r="D60" s="7" t="s">
        <v>82</v>
      </c>
      <c r="E60" s="51">
        <f>IFERROR(INDEX('4.Paid 2023'!A:E,MATCH(D60,'4.Paid 2023'!D:D,0),1),"-")</f>
        <v>44981</v>
      </c>
      <c r="F60" s="28">
        <f t="shared" si="0"/>
        <v>8</v>
      </c>
      <c r="G60" s="9" t="str">
        <f t="shared" si="1"/>
        <v>Menor a 288</v>
      </c>
      <c r="H60" s="9" t="str">
        <f t="shared" si="2"/>
        <v>2023</v>
      </c>
      <c r="I60" s="11" t="str">
        <f t="shared" ca="1" si="3"/>
        <v>EN TÉRMINO</v>
      </c>
      <c r="J60" s="12" t="s">
        <v>5</v>
      </c>
      <c r="K60" s="12" t="s">
        <v>6</v>
      </c>
    </row>
    <row r="61" spans="1:11" ht="12.75" customHeight="1" x14ac:dyDescent="0.3">
      <c r="A61" s="9">
        <v>44974</v>
      </c>
      <c r="B61" s="8" t="s">
        <v>1017</v>
      </c>
      <c r="C61" s="10">
        <v>30.661999999999999</v>
      </c>
      <c r="D61" s="7" t="s">
        <v>84</v>
      </c>
      <c r="E61" s="51">
        <f>IFERROR(INDEX('4.Paid 2023'!A:E,MATCH(D61,'4.Paid 2023'!D:D,0),1),"-")</f>
        <v>44979</v>
      </c>
      <c r="F61" s="28">
        <f t="shared" si="0"/>
        <v>5</v>
      </c>
      <c r="G61" s="9" t="str">
        <f t="shared" si="1"/>
        <v>Menor a 288</v>
      </c>
      <c r="H61" s="9" t="str">
        <f t="shared" si="2"/>
        <v>2023</v>
      </c>
      <c r="I61" s="11" t="str">
        <f t="shared" ca="1" si="3"/>
        <v>EN TÉRMINO</v>
      </c>
      <c r="J61" s="12" t="s">
        <v>5</v>
      </c>
      <c r="K61" s="12" t="s">
        <v>6</v>
      </c>
    </row>
    <row r="62" spans="1:11" ht="12.75" customHeight="1" x14ac:dyDescent="0.3">
      <c r="A62" s="9">
        <v>44964</v>
      </c>
      <c r="B62" s="8" t="s">
        <v>989</v>
      </c>
      <c r="C62" s="10">
        <v>190</v>
      </c>
      <c r="D62" s="7" t="s">
        <v>83</v>
      </c>
      <c r="E62" s="51">
        <f>IFERROR(INDEX('4.Paid 2023'!A:E,MATCH(D62,'4.Paid 2023'!D:D,0),1),"-")</f>
        <v>44964</v>
      </c>
      <c r="F62" s="28">
        <f t="shared" si="0"/>
        <v>0</v>
      </c>
      <c r="G62" s="9" t="str">
        <f t="shared" si="1"/>
        <v>Menor a 288</v>
      </c>
      <c r="H62" s="9" t="str">
        <f t="shared" si="2"/>
        <v>2023</v>
      </c>
      <c r="I62" s="11" t="str">
        <f t="shared" ca="1" si="3"/>
        <v>EN TÉRMINO</v>
      </c>
      <c r="J62" s="12" t="s">
        <v>5</v>
      </c>
      <c r="K62" s="12" t="s">
        <v>6</v>
      </c>
    </row>
    <row r="63" spans="1:11" ht="12.75" customHeight="1" x14ac:dyDescent="0.3">
      <c r="A63" s="9">
        <v>44976</v>
      </c>
      <c r="B63" s="8" t="s">
        <v>977</v>
      </c>
      <c r="C63" s="10">
        <v>7.4249999999999998</v>
      </c>
      <c r="D63" s="7" t="s">
        <v>85</v>
      </c>
      <c r="E63" s="51">
        <f>IFERROR(INDEX('4.Paid 2023'!A:E,MATCH(D63,'4.Paid 2023'!D:D,0),1),"-")</f>
        <v>44984</v>
      </c>
      <c r="F63" s="28">
        <f t="shared" si="0"/>
        <v>8</v>
      </c>
      <c r="G63" s="9" t="str">
        <f t="shared" si="1"/>
        <v>Menor a 288</v>
      </c>
      <c r="H63" s="9" t="str">
        <f t="shared" si="2"/>
        <v>2023</v>
      </c>
      <c r="I63" s="11" t="str">
        <f t="shared" ca="1" si="3"/>
        <v>EN TÉRMINO</v>
      </c>
      <c r="J63" s="12" t="s">
        <v>5</v>
      </c>
      <c r="K63" s="12" t="s">
        <v>6</v>
      </c>
    </row>
    <row r="64" spans="1:11" ht="12.75" customHeight="1" x14ac:dyDescent="0.3">
      <c r="A64" s="9">
        <v>44977</v>
      </c>
      <c r="B64" s="8" t="s">
        <v>963</v>
      </c>
      <c r="C64" s="10">
        <v>187.93273000000002</v>
      </c>
      <c r="D64" s="7" t="s">
        <v>86</v>
      </c>
      <c r="E64" s="51">
        <f>IFERROR(INDEX('4.Paid 2023'!A:E,MATCH(D64,'4.Paid 2023'!D:D,0),1),"-")</f>
        <v>44984</v>
      </c>
      <c r="F64" s="28">
        <f t="shared" si="0"/>
        <v>7</v>
      </c>
      <c r="G64" s="9" t="str">
        <f t="shared" si="1"/>
        <v>Menor a 288</v>
      </c>
      <c r="H64" s="9" t="str">
        <f t="shared" si="2"/>
        <v>2023</v>
      </c>
      <c r="I64" s="11" t="str">
        <f t="shared" ca="1" si="3"/>
        <v>EN TÉRMINO</v>
      </c>
      <c r="J64" s="12" t="s">
        <v>5</v>
      </c>
      <c r="K64" s="12" t="s">
        <v>6</v>
      </c>
    </row>
    <row r="65" spans="1:11" ht="12.75" customHeight="1" x14ac:dyDescent="0.3">
      <c r="A65" s="9">
        <v>44979</v>
      </c>
      <c r="B65" s="8" t="s">
        <v>962</v>
      </c>
      <c r="C65" s="10">
        <v>6216.3143700000001</v>
      </c>
      <c r="D65" s="7" t="s">
        <v>87</v>
      </c>
      <c r="E65" s="51">
        <f>IFERROR(INDEX('4.Paid 2023'!A:E,MATCH(D65,'4.Paid 2023'!D:D,0),1),"-")</f>
        <v>44980</v>
      </c>
      <c r="F65" s="28">
        <f t="shared" si="0"/>
        <v>1</v>
      </c>
      <c r="G65" s="9" t="str">
        <f t="shared" si="1"/>
        <v>Mayor o igual a 500</v>
      </c>
      <c r="H65" s="9" t="str">
        <f t="shared" si="2"/>
        <v>2023</v>
      </c>
      <c r="I65" s="11" t="str">
        <f t="shared" ca="1" si="3"/>
        <v>EN TÉRMINO</v>
      </c>
      <c r="J65" s="12" t="s">
        <v>5</v>
      </c>
      <c r="K65" s="12" t="s">
        <v>6</v>
      </c>
    </row>
    <row r="66" spans="1:11" ht="12.75" customHeight="1" x14ac:dyDescent="0.3">
      <c r="A66" s="9">
        <v>44982</v>
      </c>
      <c r="B66" s="8" t="s">
        <v>967</v>
      </c>
      <c r="C66" s="10">
        <v>204</v>
      </c>
      <c r="D66" s="7" t="s">
        <v>88</v>
      </c>
      <c r="E66" s="51">
        <f>IFERROR(INDEX('4.Paid 2023'!A:E,MATCH(D66,'4.Paid 2023'!D:D,0),1),"-")</f>
        <v>44985</v>
      </c>
      <c r="F66" s="28">
        <f t="shared" si="0"/>
        <v>3</v>
      </c>
      <c r="G66" s="9" t="str">
        <f t="shared" si="1"/>
        <v>Menor a 288</v>
      </c>
      <c r="H66" s="9" t="str">
        <f t="shared" si="2"/>
        <v>2023</v>
      </c>
      <c r="I66" s="11" t="str">
        <f t="shared" ca="1" si="3"/>
        <v>EN TÉRMINO</v>
      </c>
      <c r="J66" s="12" t="s">
        <v>5</v>
      </c>
      <c r="K66" s="12" t="s">
        <v>6</v>
      </c>
    </row>
    <row r="67" spans="1:11" ht="12.75" customHeight="1" x14ac:dyDescent="0.3">
      <c r="A67" s="9">
        <v>44982</v>
      </c>
      <c r="B67" s="8" t="s">
        <v>972</v>
      </c>
      <c r="C67" s="10">
        <v>173</v>
      </c>
      <c r="D67" s="7" t="s">
        <v>89</v>
      </c>
      <c r="E67" s="51">
        <f>IFERROR(INDEX('4.Paid 2023'!A:E,MATCH(D67,'4.Paid 2023'!D:D,0),1),"-")</f>
        <v>44999</v>
      </c>
      <c r="F67" s="28">
        <f t="shared" ref="F67:F130" si="4">DATEDIF(A67,E67,"d")</f>
        <v>17</v>
      </c>
      <c r="G67" s="9" t="str">
        <f t="shared" ref="G67:G130" si="5">IF(C67 &lt; AVERAGE($C$3:$C$532), "Menor a 288", IF(AND(C67 &gt;= AVERAGE($C$3:$C$532), C67 &lt; 500), "Mayor 288 y menor a 500", IF(C67 &gt;= 500, "Mayor o igual a 500", "")))</f>
        <v>Menor a 288</v>
      </c>
      <c r="H67" s="9" t="str">
        <f t="shared" ref="H67:H130" si="6">TEXT(A67,"yyyy")</f>
        <v>2023</v>
      </c>
      <c r="I67" s="11" t="str">
        <f t="shared" ref="I67:I130" ca="1" si="7">IFERROR(IF(AND(DATEDIF(A67,TODAY(),"D")&gt;32,K67="No Cobrado"),"FUERA DE TÉRMINO","EN TÉRMINO"),"EN TÉRMINO")</f>
        <v>EN TÉRMINO</v>
      </c>
      <c r="J67" s="12" t="s">
        <v>5</v>
      </c>
      <c r="K67" s="12" t="s">
        <v>6</v>
      </c>
    </row>
    <row r="68" spans="1:11" ht="12.75" customHeight="1" x14ac:dyDescent="0.3">
      <c r="A68" s="9">
        <v>44985</v>
      </c>
      <c r="B68" s="8" t="s">
        <v>966</v>
      </c>
      <c r="C68" s="10">
        <v>348.08800000000002</v>
      </c>
      <c r="D68" s="7" t="s">
        <v>91</v>
      </c>
      <c r="E68" s="51">
        <f>IFERROR(INDEX('4.Paid 2023'!A:E,MATCH(D68,'4.Paid 2023'!D:D,0),1),"-")</f>
        <v>44986</v>
      </c>
      <c r="F68" s="28">
        <f t="shared" si="4"/>
        <v>1</v>
      </c>
      <c r="G68" s="9" t="str">
        <f t="shared" si="5"/>
        <v>Mayor 288 y menor a 500</v>
      </c>
      <c r="H68" s="9" t="str">
        <f t="shared" si="6"/>
        <v>2023</v>
      </c>
      <c r="I68" s="11" t="str">
        <f t="shared" ca="1" si="7"/>
        <v>EN TÉRMINO</v>
      </c>
      <c r="J68" s="12" t="s">
        <v>5</v>
      </c>
      <c r="K68" s="12" t="s">
        <v>6</v>
      </c>
    </row>
    <row r="69" spans="1:11" ht="12.75" customHeight="1" x14ac:dyDescent="0.3">
      <c r="A69" s="9">
        <v>44985</v>
      </c>
      <c r="B69" s="8" t="s">
        <v>971</v>
      </c>
      <c r="C69" s="10">
        <v>49.804000000000002</v>
      </c>
      <c r="D69" s="7" t="s">
        <v>92</v>
      </c>
      <c r="E69" s="51">
        <f>IFERROR(INDEX('4.Paid 2023'!A:E,MATCH(D69,'4.Paid 2023'!D:D,0),1),"-")</f>
        <v>44986</v>
      </c>
      <c r="F69" s="28">
        <f t="shared" si="4"/>
        <v>1</v>
      </c>
      <c r="G69" s="9" t="str">
        <f t="shared" si="5"/>
        <v>Menor a 288</v>
      </c>
      <c r="H69" s="9" t="str">
        <f t="shared" si="6"/>
        <v>2023</v>
      </c>
      <c r="I69" s="11" t="str">
        <f t="shared" ca="1" si="7"/>
        <v>EN TÉRMINO</v>
      </c>
      <c r="J69" s="12" t="s">
        <v>5</v>
      </c>
      <c r="K69" s="12" t="s">
        <v>6</v>
      </c>
    </row>
    <row r="70" spans="1:11" ht="12.75" customHeight="1" x14ac:dyDescent="0.3">
      <c r="A70" s="9">
        <v>44985</v>
      </c>
      <c r="B70" s="8" t="s">
        <v>977</v>
      </c>
      <c r="C70" s="10">
        <v>6.3182999999999998</v>
      </c>
      <c r="D70" s="7" t="s">
        <v>93</v>
      </c>
      <c r="E70" s="51">
        <f>IFERROR(INDEX('4.Paid 2023'!A:E,MATCH(D70,'4.Paid 2023'!D:D,0),1),"-")</f>
        <v>45002</v>
      </c>
      <c r="F70" s="28">
        <f t="shared" si="4"/>
        <v>17</v>
      </c>
      <c r="G70" s="9" t="str">
        <f t="shared" si="5"/>
        <v>Menor a 288</v>
      </c>
      <c r="H70" s="9" t="str">
        <f t="shared" si="6"/>
        <v>2023</v>
      </c>
      <c r="I70" s="11" t="str">
        <f t="shared" ca="1" si="7"/>
        <v>EN TÉRMINO</v>
      </c>
      <c r="J70" s="12" t="s">
        <v>5</v>
      </c>
      <c r="K70" s="12" t="s">
        <v>6</v>
      </c>
    </row>
    <row r="71" spans="1:11" ht="12.75" customHeight="1" x14ac:dyDescent="0.3">
      <c r="A71" s="9">
        <v>44985</v>
      </c>
      <c r="B71" s="8" t="s">
        <v>1030</v>
      </c>
      <c r="C71" s="10">
        <v>13.733700000000001</v>
      </c>
      <c r="D71" s="7" t="s">
        <v>90</v>
      </c>
      <c r="E71" s="51">
        <f>IFERROR(INDEX('4.Paid 2023'!A:E,MATCH(D71,'4.Paid 2023'!D:D,0),1),"-")</f>
        <v>44986</v>
      </c>
      <c r="F71" s="28">
        <f t="shared" si="4"/>
        <v>1</v>
      </c>
      <c r="G71" s="9" t="str">
        <f t="shared" si="5"/>
        <v>Menor a 288</v>
      </c>
      <c r="H71" s="9" t="str">
        <f t="shared" si="6"/>
        <v>2023</v>
      </c>
      <c r="I71" s="11" t="str">
        <f t="shared" ca="1" si="7"/>
        <v>EN TÉRMINO</v>
      </c>
      <c r="J71" s="12" t="s">
        <v>5</v>
      </c>
      <c r="K71" s="12" t="s">
        <v>6</v>
      </c>
    </row>
    <row r="72" spans="1:11" ht="12.75" customHeight="1" x14ac:dyDescent="0.3">
      <c r="A72" s="9">
        <v>44987</v>
      </c>
      <c r="B72" s="8" t="s">
        <v>967</v>
      </c>
      <c r="C72" s="10">
        <v>206</v>
      </c>
      <c r="D72" s="7" t="s">
        <v>94</v>
      </c>
      <c r="E72" s="51">
        <f>IFERROR(INDEX('4.Paid 2023'!A:E,MATCH(D72,'4.Paid 2023'!D:D,0),1),"-")</f>
        <v>44988</v>
      </c>
      <c r="F72" s="28">
        <f t="shared" si="4"/>
        <v>1</v>
      </c>
      <c r="G72" s="9" t="str">
        <f t="shared" si="5"/>
        <v>Menor a 288</v>
      </c>
      <c r="H72" s="9" t="str">
        <f t="shared" si="6"/>
        <v>2023</v>
      </c>
      <c r="I72" s="11" t="str">
        <f t="shared" ca="1" si="7"/>
        <v>EN TÉRMINO</v>
      </c>
      <c r="J72" s="12" t="s">
        <v>5</v>
      </c>
      <c r="K72" s="12" t="s">
        <v>6</v>
      </c>
    </row>
    <row r="73" spans="1:11" ht="12.75" customHeight="1" x14ac:dyDescent="0.3">
      <c r="A73" s="9">
        <v>44987</v>
      </c>
      <c r="B73" s="8" t="s">
        <v>963</v>
      </c>
      <c r="C73" s="10">
        <v>247.87632000000002</v>
      </c>
      <c r="D73" s="7" t="s">
        <v>95</v>
      </c>
      <c r="E73" s="51">
        <f>IFERROR(INDEX('4.Paid 2023'!A:E,MATCH(D73,'4.Paid 2023'!D:D,0),1),"-")</f>
        <v>44998</v>
      </c>
      <c r="F73" s="28">
        <f t="shared" si="4"/>
        <v>11</v>
      </c>
      <c r="G73" s="9" t="str">
        <f t="shared" si="5"/>
        <v>Menor a 288</v>
      </c>
      <c r="H73" s="9" t="str">
        <f t="shared" si="6"/>
        <v>2023</v>
      </c>
      <c r="I73" s="11" t="str">
        <f t="shared" ca="1" si="7"/>
        <v>EN TÉRMINO</v>
      </c>
      <c r="J73" s="12" t="s">
        <v>5</v>
      </c>
      <c r="K73" s="12" t="s">
        <v>6</v>
      </c>
    </row>
    <row r="74" spans="1:11" ht="12.75" customHeight="1" x14ac:dyDescent="0.3">
      <c r="A74" s="9">
        <v>44987</v>
      </c>
      <c r="B74" s="8" t="s">
        <v>983</v>
      </c>
      <c r="C74" s="10">
        <v>28.61</v>
      </c>
      <c r="D74" s="7" t="s">
        <v>96</v>
      </c>
      <c r="E74" s="51">
        <f>IFERROR(INDEX('4.Paid 2023'!A:E,MATCH(D74,'4.Paid 2023'!D:D,0),1),"-")</f>
        <v>45014</v>
      </c>
      <c r="F74" s="28">
        <f t="shared" si="4"/>
        <v>27</v>
      </c>
      <c r="G74" s="9" t="str">
        <f t="shared" si="5"/>
        <v>Menor a 288</v>
      </c>
      <c r="H74" s="9" t="str">
        <f t="shared" si="6"/>
        <v>2023</v>
      </c>
      <c r="I74" s="11" t="str">
        <f t="shared" ca="1" si="7"/>
        <v>EN TÉRMINO</v>
      </c>
      <c r="J74" s="12" t="s">
        <v>5</v>
      </c>
      <c r="K74" s="12" t="s">
        <v>6</v>
      </c>
    </row>
    <row r="75" spans="1:11" ht="12.75" customHeight="1" x14ac:dyDescent="0.3">
      <c r="A75" s="9">
        <v>44988</v>
      </c>
      <c r="B75" s="8" t="s">
        <v>970</v>
      </c>
      <c r="C75" s="10">
        <v>6.9</v>
      </c>
      <c r="D75" s="7" t="s">
        <v>97</v>
      </c>
      <c r="E75" s="51" t="str">
        <f>IFERROR(INDEX('4.Paid 2023'!A:E,MATCH(D75,'4.Paid 2023'!D:D,0),1),"-")</f>
        <v>-</v>
      </c>
      <c r="F75" s="28" t="e">
        <f t="shared" si="4"/>
        <v>#VALUE!</v>
      </c>
      <c r="G75" s="9" t="str">
        <f t="shared" si="5"/>
        <v>Menor a 288</v>
      </c>
      <c r="H75" s="9" t="str">
        <f t="shared" si="6"/>
        <v>2023</v>
      </c>
      <c r="I75" s="11" t="str">
        <f t="shared" ca="1" si="7"/>
        <v>EN TÉRMINO</v>
      </c>
      <c r="J75" s="12" t="s">
        <v>5</v>
      </c>
      <c r="K75" s="12" t="s">
        <v>6</v>
      </c>
    </row>
    <row r="76" spans="1:11" ht="12.75" customHeight="1" x14ac:dyDescent="0.3">
      <c r="A76" s="9">
        <v>44990</v>
      </c>
      <c r="B76" s="8" t="s">
        <v>967</v>
      </c>
      <c r="C76" s="10">
        <v>205</v>
      </c>
      <c r="D76" s="7" t="s">
        <v>99</v>
      </c>
      <c r="E76" s="51">
        <f>IFERROR(INDEX('4.Paid 2023'!A:E,MATCH(D76,'4.Paid 2023'!D:D,0),1),"-")</f>
        <v>44992</v>
      </c>
      <c r="F76" s="28">
        <f t="shared" si="4"/>
        <v>2</v>
      </c>
      <c r="G76" s="9" t="str">
        <f t="shared" si="5"/>
        <v>Menor a 288</v>
      </c>
      <c r="H76" s="9" t="str">
        <f t="shared" si="6"/>
        <v>2023</v>
      </c>
      <c r="I76" s="11" t="str">
        <f t="shared" ca="1" si="7"/>
        <v>EN TÉRMINO</v>
      </c>
      <c r="J76" s="12" t="s">
        <v>5</v>
      </c>
      <c r="K76" s="12" t="s">
        <v>6</v>
      </c>
    </row>
    <row r="77" spans="1:11" ht="12.75" customHeight="1" x14ac:dyDescent="0.3">
      <c r="A77" s="9">
        <v>44990</v>
      </c>
      <c r="B77" s="8" t="s">
        <v>975</v>
      </c>
      <c r="C77" s="10">
        <v>27.5</v>
      </c>
      <c r="D77" s="7" t="s">
        <v>98</v>
      </c>
      <c r="E77" s="51">
        <f>IFERROR(INDEX('4.Paid 2023'!A:E,MATCH(D77,'4.Paid 2023'!D:D,0),1),"-")</f>
        <v>44992</v>
      </c>
      <c r="F77" s="28">
        <f t="shared" si="4"/>
        <v>2</v>
      </c>
      <c r="G77" s="9" t="str">
        <f t="shared" si="5"/>
        <v>Menor a 288</v>
      </c>
      <c r="H77" s="9" t="str">
        <f t="shared" si="6"/>
        <v>2023</v>
      </c>
      <c r="I77" s="11" t="str">
        <f t="shared" ca="1" si="7"/>
        <v>EN TÉRMINO</v>
      </c>
      <c r="J77" s="12" t="s">
        <v>5</v>
      </c>
      <c r="K77" s="12" t="s">
        <v>6</v>
      </c>
    </row>
    <row r="78" spans="1:11" ht="12.75" customHeight="1" x14ac:dyDescent="0.3">
      <c r="A78" s="9">
        <v>44993</v>
      </c>
      <c r="B78" s="8" t="s">
        <v>967</v>
      </c>
      <c r="C78" s="10">
        <v>201</v>
      </c>
      <c r="D78" s="7" t="s">
        <v>100</v>
      </c>
      <c r="E78" s="51">
        <f>IFERROR(INDEX('4.Paid 2023'!A:E,MATCH(D78,'4.Paid 2023'!D:D,0),1),"-")</f>
        <v>44994</v>
      </c>
      <c r="F78" s="28">
        <f t="shared" si="4"/>
        <v>1</v>
      </c>
      <c r="G78" s="9" t="str">
        <f t="shared" si="5"/>
        <v>Menor a 288</v>
      </c>
      <c r="H78" s="9" t="str">
        <f t="shared" si="6"/>
        <v>2023</v>
      </c>
      <c r="I78" s="11" t="str">
        <f t="shared" ca="1" si="7"/>
        <v>EN TÉRMINO</v>
      </c>
      <c r="J78" s="12" t="s">
        <v>5</v>
      </c>
      <c r="K78" s="12" t="s">
        <v>6</v>
      </c>
    </row>
    <row r="79" spans="1:11" ht="12.75" customHeight="1" x14ac:dyDescent="0.3">
      <c r="A79" s="9">
        <v>44995</v>
      </c>
      <c r="B79" s="8" t="s">
        <v>975</v>
      </c>
      <c r="C79" s="10">
        <v>24</v>
      </c>
      <c r="D79" s="7" t="s">
        <v>101</v>
      </c>
      <c r="E79" s="51">
        <f>IFERROR(INDEX('4.Paid 2023'!A:E,MATCH(D79,'4.Paid 2023'!D:D,0),1),"-")</f>
        <v>44998</v>
      </c>
      <c r="F79" s="28">
        <f t="shared" si="4"/>
        <v>3</v>
      </c>
      <c r="G79" s="9" t="str">
        <f t="shared" si="5"/>
        <v>Menor a 288</v>
      </c>
      <c r="H79" s="9" t="str">
        <f t="shared" si="6"/>
        <v>2023</v>
      </c>
      <c r="I79" s="11" t="str">
        <f t="shared" ca="1" si="7"/>
        <v>EN TÉRMINO</v>
      </c>
      <c r="J79" s="12" t="s">
        <v>5</v>
      </c>
      <c r="K79" s="12" t="s">
        <v>6</v>
      </c>
    </row>
    <row r="80" spans="1:11" ht="12.75" customHeight="1" x14ac:dyDescent="0.3">
      <c r="A80" s="9">
        <v>44996</v>
      </c>
      <c r="B80" s="8" t="s">
        <v>973</v>
      </c>
      <c r="C80" s="10">
        <v>76.858559999999997</v>
      </c>
      <c r="D80" s="7" t="s">
        <v>102</v>
      </c>
      <c r="E80" s="51">
        <f>IFERROR(INDEX('4.Paid 2023'!A:E,MATCH(D80,'4.Paid 2023'!D:D,0),1),"-")</f>
        <v>44999</v>
      </c>
      <c r="F80" s="28">
        <f t="shared" si="4"/>
        <v>3</v>
      </c>
      <c r="G80" s="9" t="str">
        <f t="shared" si="5"/>
        <v>Menor a 288</v>
      </c>
      <c r="H80" s="9" t="str">
        <f t="shared" si="6"/>
        <v>2023</v>
      </c>
      <c r="I80" s="11" t="str">
        <f t="shared" ca="1" si="7"/>
        <v>EN TÉRMINO</v>
      </c>
      <c r="J80" s="12" t="s">
        <v>5</v>
      </c>
      <c r="K80" s="12" t="s">
        <v>6</v>
      </c>
    </row>
    <row r="81" spans="1:11" ht="12.75" customHeight="1" x14ac:dyDescent="0.3">
      <c r="A81" s="9">
        <v>44996</v>
      </c>
      <c r="B81" s="8" t="s">
        <v>967</v>
      </c>
      <c r="C81" s="10">
        <v>254</v>
      </c>
      <c r="D81" s="7" t="s">
        <v>103</v>
      </c>
      <c r="E81" s="51">
        <f>IFERROR(INDEX('4.Paid 2023'!A:E,MATCH(D81,'4.Paid 2023'!D:D,0),1),"-")</f>
        <v>44999</v>
      </c>
      <c r="F81" s="28">
        <f t="shared" si="4"/>
        <v>3</v>
      </c>
      <c r="G81" s="9" t="str">
        <f t="shared" si="5"/>
        <v>Menor a 288</v>
      </c>
      <c r="H81" s="9" t="str">
        <f t="shared" si="6"/>
        <v>2023</v>
      </c>
      <c r="I81" s="11" t="str">
        <f t="shared" ca="1" si="7"/>
        <v>EN TÉRMINO</v>
      </c>
      <c r="J81" s="12" t="s">
        <v>5</v>
      </c>
      <c r="K81" s="12" t="s">
        <v>6</v>
      </c>
    </row>
    <row r="82" spans="1:11" ht="12.75" customHeight="1" x14ac:dyDescent="0.3">
      <c r="A82" s="9">
        <v>44996</v>
      </c>
      <c r="B82" s="8" t="s">
        <v>970</v>
      </c>
      <c r="C82" s="10">
        <v>149</v>
      </c>
      <c r="D82" s="7" t="s">
        <v>104</v>
      </c>
      <c r="E82" s="51">
        <f>IFERROR(INDEX('4.Paid 2023'!A:E,MATCH(D82,'4.Paid 2023'!D:D,0),1),"-")</f>
        <v>45028</v>
      </c>
      <c r="F82" s="28">
        <f t="shared" si="4"/>
        <v>32</v>
      </c>
      <c r="G82" s="9" t="str">
        <f t="shared" si="5"/>
        <v>Menor a 288</v>
      </c>
      <c r="H82" s="9" t="str">
        <f t="shared" si="6"/>
        <v>2023</v>
      </c>
      <c r="I82" s="11" t="str">
        <f t="shared" ca="1" si="7"/>
        <v>EN TÉRMINO</v>
      </c>
      <c r="J82" s="12" t="s">
        <v>5</v>
      </c>
      <c r="K82" s="12" t="s">
        <v>6</v>
      </c>
    </row>
    <row r="83" spans="1:11" ht="12.75" customHeight="1" x14ac:dyDescent="0.3">
      <c r="A83" s="9">
        <v>44999</v>
      </c>
      <c r="B83" s="8" t="s">
        <v>1015</v>
      </c>
      <c r="C83" s="10">
        <v>32.865000000000002</v>
      </c>
      <c r="D83" s="7" t="s">
        <v>105</v>
      </c>
      <c r="E83" s="51">
        <f>IFERROR(INDEX('4.Paid 2023'!A:E,MATCH(D83,'4.Paid 2023'!D:D,0),1),"-")</f>
        <v>45000</v>
      </c>
      <c r="F83" s="28">
        <f t="shared" si="4"/>
        <v>1</v>
      </c>
      <c r="G83" s="9" t="str">
        <f t="shared" si="5"/>
        <v>Menor a 288</v>
      </c>
      <c r="H83" s="9" t="str">
        <f t="shared" si="6"/>
        <v>2023</v>
      </c>
      <c r="I83" s="11" t="str">
        <f t="shared" ca="1" si="7"/>
        <v>EN TÉRMINO</v>
      </c>
      <c r="J83" s="12" t="s">
        <v>5</v>
      </c>
      <c r="K83" s="12" t="s">
        <v>6</v>
      </c>
    </row>
    <row r="84" spans="1:11" ht="12.75" customHeight="1" x14ac:dyDescent="0.3">
      <c r="A84" s="9">
        <v>44999</v>
      </c>
      <c r="B84" s="8" t="s">
        <v>994</v>
      </c>
      <c r="C84" s="10">
        <v>41.291260000000001</v>
      </c>
      <c r="D84" s="7" t="s">
        <v>106</v>
      </c>
      <c r="E84" s="51">
        <f>IFERROR(INDEX('4.Paid 2023'!A:E,MATCH(D84,'4.Paid 2023'!D:D,0),1),"-")</f>
        <v>45001</v>
      </c>
      <c r="F84" s="28">
        <f t="shared" si="4"/>
        <v>2</v>
      </c>
      <c r="G84" s="9" t="str">
        <f t="shared" si="5"/>
        <v>Menor a 288</v>
      </c>
      <c r="H84" s="9" t="str">
        <f t="shared" si="6"/>
        <v>2023</v>
      </c>
      <c r="I84" s="11" t="str">
        <f t="shared" ca="1" si="7"/>
        <v>EN TÉRMINO</v>
      </c>
      <c r="J84" s="12" t="s">
        <v>5</v>
      </c>
      <c r="K84" s="12" t="s">
        <v>6</v>
      </c>
    </row>
    <row r="85" spans="1:11" ht="12.75" customHeight="1" x14ac:dyDescent="0.3">
      <c r="A85" s="9">
        <v>45000</v>
      </c>
      <c r="B85" s="8" t="s">
        <v>991</v>
      </c>
      <c r="C85" s="10">
        <v>21.251000000000001</v>
      </c>
      <c r="D85" s="7" t="s">
        <v>108</v>
      </c>
      <c r="E85" s="51">
        <f>IFERROR(INDEX('4.Paid 2023'!A:E,MATCH(D85,'4.Paid 2023'!D:D,0),1),"-")</f>
        <v>45001</v>
      </c>
      <c r="F85" s="28">
        <f t="shared" si="4"/>
        <v>1</v>
      </c>
      <c r="G85" s="9" t="str">
        <f t="shared" si="5"/>
        <v>Menor a 288</v>
      </c>
      <c r="H85" s="9" t="str">
        <f t="shared" si="6"/>
        <v>2023</v>
      </c>
      <c r="I85" s="11" t="str">
        <f t="shared" ca="1" si="7"/>
        <v>EN TÉRMINO</v>
      </c>
      <c r="J85" s="12" t="s">
        <v>5</v>
      </c>
      <c r="K85" s="12" t="s">
        <v>6</v>
      </c>
    </row>
    <row r="86" spans="1:11" ht="12.75" customHeight="1" x14ac:dyDescent="0.3">
      <c r="A86" s="9">
        <v>45000</v>
      </c>
      <c r="B86" s="8" t="s">
        <v>975</v>
      </c>
      <c r="C86" s="10">
        <v>193.51745000000003</v>
      </c>
      <c r="D86" s="7" t="s">
        <v>107</v>
      </c>
      <c r="E86" s="51">
        <f>IFERROR(INDEX('4.Paid 2023'!A:E,MATCH(D86,'4.Paid 2023'!D:D,0),1),"-")</f>
        <v>45001</v>
      </c>
      <c r="F86" s="28">
        <f t="shared" si="4"/>
        <v>1</v>
      </c>
      <c r="G86" s="9" t="str">
        <f t="shared" si="5"/>
        <v>Menor a 288</v>
      </c>
      <c r="H86" s="9" t="str">
        <f t="shared" si="6"/>
        <v>2023</v>
      </c>
      <c r="I86" s="11" t="str">
        <f t="shared" ca="1" si="7"/>
        <v>EN TÉRMINO</v>
      </c>
      <c r="J86" s="12" t="s">
        <v>5</v>
      </c>
      <c r="K86" s="12" t="s">
        <v>6</v>
      </c>
    </row>
    <row r="87" spans="1:11" ht="12.75" customHeight="1" x14ac:dyDescent="0.3">
      <c r="A87" s="9">
        <v>45001</v>
      </c>
      <c r="B87" s="8" t="s">
        <v>1012</v>
      </c>
      <c r="C87" s="10">
        <v>38.6</v>
      </c>
      <c r="D87" s="7" t="s">
        <v>109</v>
      </c>
      <c r="E87" s="51">
        <f>IFERROR(INDEX('4.Paid 2023'!A:E,MATCH(D87,'4.Paid 2023'!D:D,0),1),"-")</f>
        <v>45005</v>
      </c>
      <c r="F87" s="28">
        <f t="shared" si="4"/>
        <v>4</v>
      </c>
      <c r="G87" s="9" t="str">
        <f t="shared" si="5"/>
        <v>Menor a 288</v>
      </c>
      <c r="H87" s="9" t="str">
        <f t="shared" si="6"/>
        <v>2023</v>
      </c>
      <c r="I87" s="11" t="str">
        <f t="shared" ca="1" si="7"/>
        <v>EN TÉRMINO</v>
      </c>
      <c r="J87" s="12" t="s">
        <v>5</v>
      </c>
      <c r="K87" s="12" t="s">
        <v>6</v>
      </c>
    </row>
    <row r="88" spans="1:11" ht="12.75" customHeight="1" x14ac:dyDescent="0.3">
      <c r="A88" s="9">
        <v>45003</v>
      </c>
      <c r="B88" s="8" t="s">
        <v>967</v>
      </c>
      <c r="C88" s="10">
        <v>253</v>
      </c>
      <c r="D88" s="7" t="s">
        <v>110</v>
      </c>
      <c r="E88" s="51">
        <f>IFERROR(INDEX('4.Paid 2023'!A:E,MATCH(D88,'4.Paid 2023'!D:D,0),1),"-")</f>
        <v>45006</v>
      </c>
      <c r="F88" s="28">
        <f t="shared" si="4"/>
        <v>3</v>
      </c>
      <c r="G88" s="9" t="str">
        <f t="shared" si="5"/>
        <v>Menor a 288</v>
      </c>
      <c r="H88" s="9" t="str">
        <f t="shared" si="6"/>
        <v>2023</v>
      </c>
      <c r="I88" s="11" t="str">
        <f t="shared" ca="1" si="7"/>
        <v>EN TÉRMINO</v>
      </c>
      <c r="J88" s="12" t="s">
        <v>5</v>
      </c>
      <c r="K88" s="12" t="s">
        <v>6</v>
      </c>
    </row>
    <row r="89" spans="1:11" ht="12.75" customHeight="1" x14ac:dyDescent="0.3">
      <c r="A89" s="9">
        <v>45003</v>
      </c>
      <c r="B89" s="8" t="s">
        <v>968</v>
      </c>
      <c r="C89" s="10">
        <v>38.556669999999997</v>
      </c>
      <c r="D89" s="7" t="s">
        <v>111</v>
      </c>
      <c r="E89" s="51">
        <f>IFERROR(INDEX('4.Paid 2023'!A:E,MATCH(D89,'4.Paid 2023'!D:D,0),1),"-")</f>
        <v>45026</v>
      </c>
      <c r="F89" s="28">
        <f t="shared" si="4"/>
        <v>23</v>
      </c>
      <c r="G89" s="9" t="str">
        <f t="shared" si="5"/>
        <v>Menor a 288</v>
      </c>
      <c r="H89" s="9" t="str">
        <f t="shared" si="6"/>
        <v>2023</v>
      </c>
      <c r="I89" s="11" t="str">
        <f t="shared" ca="1" si="7"/>
        <v>EN TÉRMINO</v>
      </c>
      <c r="J89" s="12" t="s">
        <v>5</v>
      </c>
      <c r="K89" s="12" t="s">
        <v>6</v>
      </c>
    </row>
    <row r="90" spans="1:11" ht="12.75" customHeight="1" x14ac:dyDescent="0.3">
      <c r="A90" s="9">
        <v>45005</v>
      </c>
      <c r="B90" s="8" t="s">
        <v>1023</v>
      </c>
      <c r="C90" s="10">
        <v>7.5</v>
      </c>
      <c r="D90" s="7" t="s">
        <v>112</v>
      </c>
      <c r="E90" s="51">
        <f>IFERROR(INDEX('4.Paid 2023'!A:E,MATCH(D90,'4.Paid 2023'!D:D,0),1),"-")</f>
        <v>45012</v>
      </c>
      <c r="F90" s="28">
        <f t="shared" si="4"/>
        <v>7</v>
      </c>
      <c r="G90" s="9" t="str">
        <f t="shared" si="5"/>
        <v>Menor a 288</v>
      </c>
      <c r="H90" s="9" t="str">
        <f t="shared" si="6"/>
        <v>2023</v>
      </c>
      <c r="I90" s="11" t="str">
        <f t="shared" ca="1" si="7"/>
        <v>EN TÉRMINO</v>
      </c>
      <c r="J90" s="12" t="s">
        <v>5</v>
      </c>
      <c r="K90" s="12" t="s">
        <v>6</v>
      </c>
    </row>
    <row r="91" spans="1:11" ht="12.75" customHeight="1" x14ac:dyDescent="0.3">
      <c r="A91" s="9">
        <v>45007</v>
      </c>
      <c r="B91" s="8" t="s">
        <v>967</v>
      </c>
      <c r="C91" s="10">
        <v>255</v>
      </c>
      <c r="D91" s="7" t="s">
        <v>113</v>
      </c>
      <c r="E91" s="51">
        <f>IFERROR(INDEX('4.Paid 2023'!A:E,MATCH(D91,'4.Paid 2023'!D:D,0),1),"-")</f>
        <v>45008</v>
      </c>
      <c r="F91" s="28">
        <f t="shared" si="4"/>
        <v>1</v>
      </c>
      <c r="G91" s="9" t="str">
        <f t="shared" si="5"/>
        <v>Menor a 288</v>
      </c>
      <c r="H91" s="9" t="str">
        <f t="shared" si="6"/>
        <v>2023</v>
      </c>
      <c r="I91" s="11" t="str">
        <f t="shared" ca="1" si="7"/>
        <v>EN TÉRMINO</v>
      </c>
      <c r="J91" s="12" t="s">
        <v>5</v>
      </c>
      <c r="K91" s="12" t="s">
        <v>6</v>
      </c>
    </row>
    <row r="92" spans="1:11" ht="12.75" customHeight="1" x14ac:dyDescent="0.3">
      <c r="A92" s="9">
        <v>45009</v>
      </c>
      <c r="B92" s="8" t="s">
        <v>970</v>
      </c>
      <c r="C92" s="10">
        <v>151</v>
      </c>
      <c r="D92" s="7" t="s">
        <v>114</v>
      </c>
      <c r="E92" s="51">
        <f>IFERROR(INDEX('4.Paid 2023'!A:E,MATCH(D92,'4.Paid 2023'!D:D,0),1),"-")</f>
        <v>45013</v>
      </c>
      <c r="F92" s="28">
        <f t="shared" si="4"/>
        <v>4</v>
      </c>
      <c r="G92" s="9" t="str">
        <f t="shared" si="5"/>
        <v>Menor a 288</v>
      </c>
      <c r="H92" s="9" t="str">
        <f t="shared" si="6"/>
        <v>2023</v>
      </c>
      <c r="I92" s="11" t="str">
        <f t="shared" ca="1" si="7"/>
        <v>EN TÉRMINO</v>
      </c>
      <c r="J92" s="12" t="s">
        <v>5</v>
      </c>
      <c r="K92" s="12" t="s">
        <v>6</v>
      </c>
    </row>
    <row r="93" spans="1:11" ht="12.75" customHeight="1" x14ac:dyDescent="0.3">
      <c r="A93" s="9">
        <v>45009</v>
      </c>
      <c r="B93" s="8" t="s">
        <v>967</v>
      </c>
      <c r="C93" s="10">
        <v>258</v>
      </c>
      <c r="D93" s="7" t="s">
        <v>115</v>
      </c>
      <c r="E93" s="51">
        <f>IFERROR(INDEX('4.Paid 2023'!A:E,MATCH(D93,'4.Paid 2023'!D:D,0),1),"-")</f>
        <v>45013</v>
      </c>
      <c r="F93" s="28">
        <f t="shared" si="4"/>
        <v>4</v>
      </c>
      <c r="G93" s="9" t="str">
        <f t="shared" si="5"/>
        <v>Menor a 288</v>
      </c>
      <c r="H93" s="9" t="str">
        <f t="shared" si="6"/>
        <v>2023</v>
      </c>
      <c r="I93" s="11" t="str">
        <f t="shared" ca="1" si="7"/>
        <v>EN TÉRMINO</v>
      </c>
      <c r="J93" s="12" t="s">
        <v>5</v>
      </c>
      <c r="K93" s="12" t="s">
        <v>6</v>
      </c>
    </row>
    <row r="94" spans="1:11" ht="12.75" customHeight="1" x14ac:dyDescent="0.3">
      <c r="A94" s="9">
        <v>45010</v>
      </c>
      <c r="B94" s="8" t="s">
        <v>971</v>
      </c>
      <c r="C94" s="10">
        <v>13.75</v>
      </c>
      <c r="D94" s="7" t="s">
        <v>116</v>
      </c>
      <c r="E94" s="51">
        <f>IFERROR(INDEX('4.Paid 2023'!A:E,MATCH(D94,'4.Paid 2023'!D:D,0),1),"-")</f>
        <v>45013</v>
      </c>
      <c r="F94" s="28">
        <f t="shared" si="4"/>
        <v>3</v>
      </c>
      <c r="G94" s="9" t="str">
        <f t="shared" si="5"/>
        <v>Menor a 288</v>
      </c>
      <c r="H94" s="9" t="str">
        <f t="shared" si="6"/>
        <v>2023</v>
      </c>
      <c r="I94" s="11" t="str">
        <f t="shared" ca="1" si="7"/>
        <v>EN TÉRMINO</v>
      </c>
      <c r="J94" s="12" t="s">
        <v>5</v>
      </c>
      <c r="K94" s="12" t="s">
        <v>6</v>
      </c>
    </row>
    <row r="95" spans="1:11" ht="12.75" customHeight="1" x14ac:dyDescent="0.3">
      <c r="A95" s="9">
        <v>45010</v>
      </c>
      <c r="B95" s="8" t="s">
        <v>963</v>
      </c>
      <c r="C95" s="10">
        <v>197.85407999999998</v>
      </c>
      <c r="D95" s="7" t="s">
        <v>117</v>
      </c>
      <c r="E95" s="51">
        <f>IFERROR(INDEX('4.Paid 2023'!A:E,MATCH(D95,'4.Paid 2023'!D:D,0),1),"-")</f>
        <v>45014</v>
      </c>
      <c r="F95" s="28">
        <f t="shared" si="4"/>
        <v>4</v>
      </c>
      <c r="G95" s="9" t="str">
        <f t="shared" si="5"/>
        <v>Menor a 288</v>
      </c>
      <c r="H95" s="9" t="str">
        <f t="shared" si="6"/>
        <v>2023</v>
      </c>
      <c r="I95" s="11" t="str">
        <f t="shared" ca="1" si="7"/>
        <v>EN TÉRMINO</v>
      </c>
      <c r="J95" s="12" t="s">
        <v>5</v>
      </c>
      <c r="K95" s="12" t="s">
        <v>6</v>
      </c>
    </row>
    <row r="96" spans="1:11" ht="12.75" customHeight="1" x14ac:dyDescent="0.3">
      <c r="A96" s="9">
        <v>45012</v>
      </c>
      <c r="B96" s="8" t="s">
        <v>970</v>
      </c>
      <c r="C96" s="10">
        <v>99.5</v>
      </c>
      <c r="D96" s="7" t="s">
        <v>118</v>
      </c>
      <c r="E96" s="51">
        <f>IFERROR(INDEX('4.Paid 2023'!A:E,MATCH(D96,'4.Paid 2023'!D:D,0),1),"-")</f>
        <v>45026</v>
      </c>
      <c r="F96" s="28">
        <f t="shared" si="4"/>
        <v>14</v>
      </c>
      <c r="G96" s="9" t="str">
        <f t="shared" si="5"/>
        <v>Menor a 288</v>
      </c>
      <c r="H96" s="9" t="str">
        <f t="shared" si="6"/>
        <v>2023</v>
      </c>
      <c r="I96" s="11" t="str">
        <f t="shared" ca="1" si="7"/>
        <v>EN TÉRMINO</v>
      </c>
      <c r="J96" s="12" t="s">
        <v>5</v>
      </c>
      <c r="K96" s="12" t="s">
        <v>6</v>
      </c>
    </row>
    <row r="97" spans="1:11" ht="12.75" customHeight="1" x14ac:dyDescent="0.3">
      <c r="A97" s="9">
        <v>45015</v>
      </c>
      <c r="B97" s="8" t="s">
        <v>963</v>
      </c>
      <c r="C97" s="10">
        <v>142.31721999999999</v>
      </c>
      <c r="D97" s="7" t="s">
        <v>119</v>
      </c>
      <c r="E97" s="51">
        <f>IFERROR(INDEX('4.Paid 2023'!A:E,MATCH(D97,'4.Paid 2023'!D:D,0),1),"-")</f>
        <v>45016</v>
      </c>
      <c r="F97" s="28">
        <f t="shared" si="4"/>
        <v>1</v>
      </c>
      <c r="G97" s="9" t="str">
        <f t="shared" si="5"/>
        <v>Menor a 288</v>
      </c>
      <c r="H97" s="9" t="str">
        <f t="shared" si="6"/>
        <v>2023</v>
      </c>
      <c r="I97" s="11" t="str">
        <f t="shared" ca="1" si="7"/>
        <v>EN TÉRMINO</v>
      </c>
      <c r="J97" s="12" t="s">
        <v>5</v>
      </c>
      <c r="K97" s="12" t="s">
        <v>6</v>
      </c>
    </row>
    <row r="98" spans="1:11" ht="12.75" customHeight="1" x14ac:dyDescent="0.3">
      <c r="A98" s="9">
        <v>45015</v>
      </c>
      <c r="B98" s="8" t="s">
        <v>979</v>
      </c>
      <c r="C98" s="10">
        <v>48</v>
      </c>
      <c r="D98" s="7" t="s">
        <v>120</v>
      </c>
      <c r="E98" s="51">
        <f>IFERROR(INDEX('4.Paid 2023'!A:E,MATCH(D98,'4.Paid 2023'!D:D,0),1),"-")</f>
        <v>45020</v>
      </c>
      <c r="F98" s="28">
        <f t="shared" si="4"/>
        <v>5</v>
      </c>
      <c r="G98" s="9" t="str">
        <f t="shared" si="5"/>
        <v>Menor a 288</v>
      </c>
      <c r="H98" s="9" t="str">
        <f t="shared" si="6"/>
        <v>2023</v>
      </c>
      <c r="I98" s="11" t="str">
        <f t="shared" ca="1" si="7"/>
        <v>EN TÉRMINO</v>
      </c>
      <c r="J98" s="12" t="s">
        <v>5</v>
      </c>
      <c r="K98" s="12" t="s">
        <v>6</v>
      </c>
    </row>
    <row r="99" spans="1:11" ht="12.75" customHeight="1" x14ac:dyDescent="0.3">
      <c r="A99" s="9">
        <v>45015</v>
      </c>
      <c r="B99" s="8" t="s">
        <v>1012</v>
      </c>
      <c r="C99" s="10">
        <v>44.1</v>
      </c>
      <c r="D99" s="7" t="s">
        <v>121</v>
      </c>
      <c r="E99" s="51">
        <f>IFERROR(INDEX('4.Paid 2023'!A:E,MATCH(D99,'4.Paid 2023'!D:D,0),1),"-")</f>
        <v>45021</v>
      </c>
      <c r="F99" s="28">
        <f t="shared" si="4"/>
        <v>6</v>
      </c>
      <c r="G99" s="9" t="str">
        <f t="shared" si="5"/>
        <v>Menor a 288</v>
      </c>
      <c r="H99" s="9" t="str">
        <f t="shared" si="6"/>
        <v>2023</v>
      </c>
      <c r="I99" s="11" t="str">
        <f t="shared" ca="1" si="7"/>
        <v>EN TÉRMINO</v>
      </c>
      <c r="J99" s="12" t="s">
        <v>5</v>
      </c>
      <c r="K99" s="12" t="s">
        <v>6</v>
      </c>
    </row>
    <row r="100" spans="1:11" ht="12.75" customHeight="1" x14ac:dyDescent="0.3">
      <c r="A100" s="9">
        <v>45016</v>
      </c>
      <c r="B100" s="8" t="s">
        <v>970</v>
      </c>
      <c r="C100" s="10">
        <v>150.5</v>
      </c>
      <c r="D100" s="7" t="s">
        <v>123</v>
      </c>
      <c r="E100" s="51">
        <f>IFERROR(INDEX('4.Paid 2023'!A:E,MATCH(D100,'4.Paid 2023'!D:D,0),1),"-")</f>
        <v>45020</v>
      </c>
      <c r="F100" s="28">
        <f t="shared" si="4"/>
        <v>4</v>
      </c>
      <c r="G100" s="9" t="str">
        <f t="shared" si="5"/>
        <v>Menor a 288</v>
      </c>
      <c r="H100" s="9" t="str">
        <f t="shared" si="6"/>
        <v>2023</v>
      </c>
      <c r="I100" s="11" t="str">
        <f t="shared" ca="1" si="7"/>
        <v>EN TÉRMINO</v>
      </c>
      <c r="J100" s="12" t="s">
        <v>5</v>
      </c>
      <c r="K100" s="12" t="s">
        <v>6</v>
      </c>
    </row>
    <row r="101" spans="1:11" ht="12.75" customHeight="1" x14ac:dyDescent="0.3">
      <c r="A101" s="9">
        <v>45016</v>
      </c>
      <c r="B101" s="8" t="s">
        <v>979</v>
      </c>
      <c r="C101" s="10">
        <v>48</v>
      </c>
      <c r="D101" s="7" t="s">
        <v>124</v>
      </c>
      <c r="E101" s="51">
        <f>IFERROR(INDEX('4.Paid 2023'!A:E,MATCH(D101,'4.Paid 2023'!D:D,0),1),"-")</f>
        <v>45020</v>
      </c>
      <c r="F101" s="28">
        <f t="shared" si="4"/>
        <v>4</v>
      </c>
      <c r="G101" s="9" t="str">
        <f t="shared" si="5"/>
        <v>Menor a 288</v>
      </c>
      <c r="H101" s="9" t="str">
        <f t="shared" si="6"/>
        <v>2023</v>
      </c>
      <c r="I101" s="11" t="str">
        <f t="shared" ca="1" si="7"/>
        <v>EN TÉRMINO</v>
      </c>
      <c r="J101" s="12" t="s">
        <v>5</v>
      </c>
      <c r="K101" s="12" t="s">
        <v>6</v>
      </c>
    </row>
    <row r="102" spans="1:11" ht="12.75" customHeight="1" x14ac:dyDescent="0.3">
      <c r="A102" s="9">
        <v>45016</v>
      </c>
      <c r="B102" s="8" t="s">
        <v>966</v>
      </c>
      <c r="C102" s="10">
        <v>402.91123999999996</v>
      </c>
      <c r="D102" s="7" t="s">
        <v>125</v>
      </c>
      <c r="E102" s="51">
        <f>IFERROR(INDEX('4.Paid 2023'!A:E,MATCH(D102,'4.Paid 2023'!D:D,0),1),"-")</f>
        <v>45020</v>
      </c>
      <c r="F102" s="28">
        <f t="shared" si="4"/>
        <v>4</v>
      </c>
      <c r="G102" s="9" t="str">
        <f t="shared" si="5"/>
        <v>Mayor 288 y menor a 500</v>
      </c>
      <c r="H102" s="9" t="str">
        <f t="shared" si="6"/>
        <v>2023</v>
      </c>
      <c r="I102" s="11" t="str">
        <f t="shared" ca="1" si="7"/>
        <v>EN TÉRMINO</v>
      </c>
      <c r="J102" s="12" t="s">
        <v>5</v>
      </c>
      <c r="K102" s="12" t="s">
        <v>6</v>
      </c>
    </row>
    <row r="103" spans="1:11" ht="12.75" customHeight="1" x14ac:dyDescent="0.3">
      <c r="A103" s="9">
        <v>45016</v>
      </c>
      <c r="B103" s="8" t="s">
        <v>970</v>
      </c>
      <c r="C103" s="10">
        <v>99.6</v>
      </c>
      <c r="D103" s="7" t="s">
        <v>126</v>
      </c>
      <c r="E103" s="51">
        <f>IFERROR(INDEX('4.Paid 2023'!A:E,MATCH(D103,'4.Paid 2023'!D:D,0),1),"-")</f>
        <v>45020</v>
      </c>
      <c r="F103" s="28">
        <f t="shared" si="4"/>
        <v>4</v>
      </c>
      <c r="G103" s="9" t="str">
        <f t="shared" si="5"/>
        <v>Menor a 288</v>
      </c>
      <c r="H103" s="9" t="str">
        <f t="shared" si="6"/>
        <v>2023</v>
      </c>
      <c r="I103" s="11" t="str">
        <f t="shared" ca="1" si="7"/>
        <v>EN TÉRMINO</v>
      </c>
      <c r="J103" s="12" t="s">
        <v>5</v>
      </c>
      <c r="K103" s="12" t="s">
        <v>6</v>
      </c>
    </row>
    <row r="104" spans="1:11" ht="12.75" customHeight="1" x14ac:dyDescent="0.3">
      <c r="A104" s="9">
        <v>45016</v>
      </c>
      <c r="B104" s="8" t="s">
        <v>986</v>
      </c>
      <c r="C104" s="10">
        <v>130.286</v>
      </c>
      <c r="D104" s="7" t="s">
        <v>127</v>
      </c>
      <c r="E104" s="51">
        <f>IFERROR(INDEX('4.Paid 2023'!A:E,MATCH(D104,'4.Paid 2023'!D:D,0),1),"-")</f>
        <v>45021</v>
      </c>
      <c r="F104" s="28">
        <f t="shared" si="4"/>
        <v>5</v>
      </c>
      <c r="G104" s="9" t="str">
        <f t="shared" si="5"/>
        <v>Menor a 288</v>
      </c>
      <c r="H104" s="9" t="str">
        <f t="shared" si="6"/>
        <v>2023</v>
      </c>
      <c r="I104" s="11" t="str">
        <f t="shared" ca="1" si="7"/>
        <v>EN TÉRMINO</v>
      </c>
      <c r="J104" s="12" t="s">
        <v>5</v>
      </c>
      <c r="K104" s="12" t="s">
        <v>6</v>
      </c>
    </row>
    <row r="105" spans="1:11" ht="12.75" customHeight="1" x14ac:dyDescent="0.3">
      <c r="A105" s="9">
        <v>45016</v>
      </c>
      <c r="B105" s="8" t="s">
        <v>975</v>
      </c>
      <c r="C105" s="10">
        <v>27.553169999999998</v>
      </c>
      <c r="D105" s="7" t="s">
        <v>122</v>
      </c>
      <c r="E105" s="51">
        <f>IFERROR(INDEX('4.Paid 2023'!A:E,MATCH(D105,'4.Paid 2023'!D:D,0),1),"-")</f>
        <v>45020</v>
      </c>
      <c r="F105" s="28">
        <f t="shared" si="4"/>
        <v>4</v>
      </c>
      <c r="G105" s="9" t="str">
        <f t="shared" si="5"/>
        <v>Menor a 288</v>
      </c>
      <c r="H105" s="9" t="str">
        <f t="shared" si="6"/>
        <v>2023</v>
      </c>
      <c r="I105" s="11" t="str">
        <f t="shared" ca="1" si="7"/>
        <v>EN TÉRMINO</v>
      </c>
      <c r="J105" s="12" t="s">
        <v>5</v>
      </c>
      <c r="K105" s="12" t="s">
        <v>6</v>
      </c>
    </row>
    <row r="106" spans="1:11" ht="12.75" customHeight="1" x14ac:dyDescent="0.3">
      <c r="A106" s="9">
        <v>45017</v>
      </c>
      <c r="B106" s="8" t="s">
        <v>1000</v>
      </c>
      <c r="C106" s="10">
        <v>70.8</v>
      </c>
      <c r="D106" s="7" t="s">
        <v>128</v>
      </c>
      <c r="E106" s="51">
        <f>IFERROR(INDEX('4.Paid 2023'!A:E,MATCH(D106,'4.Paid 2023'!D:D,0),1),"-")</f>
        <v>45020</v>
      </c>
      <c r="F106" s="28">
        <f t="shared" si="4"/>
        <v>3</v>
      </c>
      <c r="G106" s="9" t="str">
        <f t="shared" si="5"/>
        <v>Menor a 288</v>
      </c>
      <c r="H106" s="9" t="str">
        <f t="shared" si="6"/>
        <v>2023</v>
      </c>
      <c r="I106" s="11" t="str">
        <f t="shared" ca="1" si="7"/>
        <v>EN TÉRMINO</v>
      </c>
      <c r="J106" s="12" t="s">
        <v>5</v>
      </c>
      <c r="K106" s="12" t="s">
        <v>6</v>
      </c>
    </row>
    <row r="107" spans="1:11" ht="12.75" customHeight="1" x14ac:dyDescent="0.3">
      <c r="A107" s="9">
        <v>45020</v>
      </c>
      <c r="B107" s="8" t="s">
        <v>970</v>
      </c>
      <c r="C107" s="10">
        <v>99.39</v>
      </c>
      <c r="D107" s="7" t="s">
        <v>129</v>
      </c>
      <c r="E107" s="51">
        <f>IFERROR(INDEX('4.Paid 2023'!A:E,MATCH(D107,'4.Paid 2023'!D:D,0),1),"-")</f>
        <v>45028</v>
      </c>
      <c r="F107" s="28">
        <f t="shared" si="4"/>
        <v>8</v>
      </c>
      <c r="G107" s="9" t="str">
        <f t="shared" si="5"/>
        <v>Menor a 288</v>
      </c>
      <c r="H107" s="9" t="str">
        <f t="shared" si="6"/>
        <v>2023</v>
      </c>
      <c r="I107" s="11" t="str">
        <f t="shared" ca="1" si="7"/>
        <v>EN TÉRMINO</v>
      </c>
      <c r="J107" s="12" t="s">
        <v>5</v>
      </c>
      <c r="K107" s="12" t="s">
        <v>6</v>
      </c>
    </row>
    <row r="108" spans="1:11" ht="12.75" customHeight="1" x14ac:dyDescent="0.3">
      <c r="A108" s="9">
        <v>45020</v>
      </c>
      <c r="B108" s="8" t="s">
        <v>1020</v>
      </c>
      <c r="C108" s="10">
        <v>7</v>
      </c>
      <c r="D108" s="7" t="s">
        <v>130</v>
      </c>
      <c r="E108" s="51">
        <f>IFERROR(INDEX('4.Paid 2023'!A:E,MATCH(D108,'4.Paid 2023'!D:D,0),1),"-")</f>
        <v>45034</v>
      </c>
      <c r="F108" s="28">
        <f t="shared" si="4"/>
        <v>14</v>
      </c>
      <c r="G108" s="9" t="str">
        <f t="shared" si="5"/>
        <v>Menor a 288</v>
      </c>
      <c r="H108" s="9" t="str">
        <f t="shared" si="6"/>
        <v>2023</v>
      </c>
      <c r="I108" s="11" t="str">
        <f t="shared" ca="1" si="7"/>
        <v>EN TÉRMINO</v>
      </c>
      <c r="J108" s="12" t="s">
        <v>5</v>
      </c>
      <c r="K108" s="12" t="s">
        <v>6</v>
      </c>
    </row>
    <row r="109" spans="1:11" ht="12.75" customHeight="1" x14ac:dyDescent="0.3">
      <c r="A109" s="9">
        <v>45022</v>
      </c>
      <c r="B109" s="8" t="s">
        <v>1028</v>
      </c>
      <c r="C109" s="10">
        <v>17.36</v>
      </c>
      <c r="D109" s="7" t="s">
        <v>131</v>
      </c>
      <c r="E109" s="51">
        <f>IFERROR(INDEX('4.Paid 2023'!A:E,MATCH(D109,'4.Paid 2023'!D:D,0),1),"-")</f>
        <v>45050</v>
      </c>
      <c r="F109" s="28">
        <f t="shared" si="4"/>
        <v>28</v>
      </c>
      <c r="G109" s="9" t="str">
        <f t="shared" si="5"/>
        <v>Menor a 288</v>
      </c>
      <c r="H109" s="9" t="str">
        <f t="shared" si="6"/>
        <v>2023</v>
      </c>
      <c r="I109" s="11" t="str">
        <f t="shared" ca="1" si="7"/>
        <v>EN TÉRMINO</v>
      </c>
      <c r="J109" s="12" t="s">
        <v>5</v>
      </c>
      <c r="K109" s="12" t="s">
        <v>6</v>
      </c>
    </row>
    <row r="110" spans="1:11" ht="12.75" customHeight="1" x14ac:dyDescent="0.3">
      <c r="A110" s="9">
        <v>45024</v>
      </c>
      <c r="B110" s="8" t="s">
        <v>984</v>
      </c>
      <c r="C110" s="10">
        <v>75.900000000000006</v>
      </c>
      <c r="D110" s="7" t="s">
        <v>132</v>
      </c>
      <c r="E110" s="51">
        <f>IFERROR(INDEX('4.Paid 2023'!A:E,MATCH(D110,'4.Paid 2023'!D:D,0),1),"-")</f>
        <v>45027</v>
      </c>
      <c r="F110" s="28">
        <f t="shared" si="4"/>
        <v>3</v>
      </c>
      <c r="G110" s="9" t="str">
        <f t="shared" si="5"/>
        <v>Menor a 288</v>
      </c>
      <c r="H110" s="9" t="str">
        <f t="shared" si="6"/>
        <v>2023</v>
      </c>
      <c r="I110" s="11" t="str">
        <f t="shared" ca="1" si="7"/>
        <v>EN TÉRMINO</v>
      </c>
      <c r="J110" s="12" t="s">
        <v>5</v>
      </c>
      <c r="K110" s="12" t="s">
        <v>6</v>
      </c>
    </row>
    <row r="111" spans="1:11" ht="12.75" customHeight="1" x14ac:dyDescent="0.3">
      <c r="A111" s="9">
        <v>45024</v>
      </c>
      <c r="B111" s="8" t="s">
        <v>968</v>
      </c>
      <c r="C111" s="10">
        <v>97</v>
      </c>
      <c r="D111" s="7" t="s">
        <v>133</v>
      </c>
      <c r="E111" s="51">
        <f>IFERROR(INDEX('4.Paid 2023'!A:E,MATCH(D111,'4.Paid 2023'!D:D,0),1),"-")</f>
        <v>45027</v>
      </c>
      <c r="F111" s="28">
        <f t="shared" si="4"/>
        <v>3</v>
      </c>
      <c r="G111" s="9" t="str">
        <f t="shared" si="5"/>
        <v>Menor a 288</v>
      </c>
      <c r="H111" s="9" t="str">
        <f t="shared" si="6"/>
        <v>2023</v>
      </c>
      <c r="I111" s="11" t="str">
        <f t="shared" ca="1" si="7"/>
        <v>EN TÉRMINO</v>
      </c>
      <c r="J111" s="12" t="s">
        <v>5</v>
      </c>
      <c r="K111" s="12" t="s">
        <v>6</v>
      </c>
    </row>
    <row r="112" spans="1:11" ht="12.75" customHeight="1" x14ac:dyDescent="0.3">
      <c r="A112" s="9">
        <v>45026</v>
      </c>
      <c r="B112" s="8" t="s">
        <v>975</v>
      </c>
      <c r="C112" s="10">
        <v>24.5</v>
      </c>
      <c r="D112" s="7" t="s">
        <v>134</v>
      </c>
      <c r="E112" s="51">
        <f>IFERROR(INDEX('4.Paid 2023'!A:E,MATCH(D112,'4.Paid 2023'!D:D,0),1),"-")</f>
        <v>45027</v>
      </c>
      <c r="F112" s="28">
        <f t="shared" si="4"/>
        <v>1</v>
      </c>
      <c r="G112" s="9" t="str">
        <f t="shared" si="5"/>
        <v>Menor a 288</v>
      </c>
      <c r="H112" s="9" t="str">
        <f t="shared" si="6"/>
        <v>2023</v>
      </c>
      <c r="I112" s="11" t="str">
        <f t="shared" ca="1" si="7"/>
        <v>EN TÉRMINO</v>
      </c>
      <c r="J112" s="12" t="s">
        <v>5</v>
      </c>
      <c r="K112" s="12" t="s">
        <v>6</v>
      </c>
    </row>
    <row r="113" spans="1:11" ht="16.5" customHeight="1" x14ac:dyDescent="0.3">
      <c r="A113" s="9">
        <v>45026</v>
      </c>
      <c r="B113" s="8" t="s">
        <v>970</v>
      </c>
      <c r="C113" s="10">
        <v>148.5</v>
      </c>
      <c r="D113" s="7" t="s">
        <v>135</v>
      </c>
      <c r="E113" s="51">
        <f>IFERROR(INDEX('4.Paid 2023'!A:E,MATCH(D113,'4.Paid 2023'!D:D,0),1),"-")</f>
        <v>45037</v>
      </c>
      <c r="F113" s="28">
        <f t="shared" si="4"/>
        <v>11</v>
      </c>
      <c r="G113" s="9" t="str">
        <f t="shared" si="5"/>
        <v>Menor a 288</v>
      </c>
      <c r="H113" s="9" t="str">
        <f t="shared" si="6"/>
        <v>2023</v>
      </c>
      <c r="I113" s="11" t="str">
        <f t="shared" ca="1" si="7"/>
        <v>EN TÉRMINO</v>
      </c>
      <c r="J113" s="12" t="s">
        <v>5</v>
      </c>
      <c r="K113" s="12" t="s">
        <v>6</v>
      </c>
    </row>
    <row r="114" spans="1:11" ht="12.75" customHeight="1" x14ac:dyDescent="0.3">
      <c r="A114" s="9">
        <v>45028</v>
      </c>
      <c r="B114" s="8" t="s">
        <v>973</v>
      </c>
      <c r="C114" s="10">
        <v>74.021000000000001</v>
      </c>
      <c r="D114" s="7" t="s">
        <v>136</v>
      </c>
      <c r="E114" s="51">
        <f>IFERROR(INDEX('4.Paid 2023'!A:E,MATCH(D114,'4.Paid 2023'!D:D,0),1),"-")</f>
        <v>45030</v>
      </c>
      <c r="F114" s="28">
        <f t="shared" si="4"/>
        <v>2</v>
      </c>
      <c r="G114" s="9" t="str">
        <f t="shared" si="5"/>
        <v>Menor a 288</v>
      </c>
      <c r="H114" s="9" t="str">
        <f t="shared" si="6"/>
        <v>2023</v>
      </c>
      <c r="I114" s="11" t="str">
        <f t="shared" ca="1" si="7"/>
        <v>EN TÉRMINO</v>
      </c>
      <c r="J114" s="12" t="s">
        <v>5</v>
      </c>
      <c r="K114" s="12" t="s">
        <v>6</v>
      </c>
    </row>
    <row r="115" spans="1:11" ht="12.75" customHeight="1" x14ac:dyDescent="0.3">
      <c r="A115" s="9">
        <v>45030</v>
      </c>
      <c r="B115" s="8" t="s">
        <v>977</v>
      </c>
      <c r="C115" s="10">
        <v>30.64</v>
      </c>
      <c r="D115" s="7" t="s">
        <v>137</v>
      </c>
      <c r="E115" s="51">
        <f>IFERROR(INDEX('4.Paid 2023'!A:E,MATCH(D115,'4.Paid 2023'!D:D,0),1),"-")</f>
        <v>45044</v>
      </c>
      <c r="F115" s="28">
        <f t="shared" si="4"/>
        <v>14</v>
      </c>
      <c r="G115" s="9" t="str">
        <f t="shared" si="5"/>
        <v>Menor a 288</v>
      </c>
      <c r="H115" s="9" t="str">
        <f t="shared" si="6"/>
        <v>2023</v>
      </c>
      <c r="I115" s="11" t="str">
        <f t="shared" ca="1" si="7"/>
        <v>EN TÉRMINO</v>
      </c>
      <c r="J115" s="12" t="s">
        <v>5</v>
      </c>
      <c r="K115" s="12" t="s">
        <v>6</v>
      </c>
    </row>
    <row r="116" spans="1:11" ht="12.75" customHeight="1" x14ac:dyDescent="0.3">
      <c r="A116" s="9">
        <v>45031</v>
      </c>
      <c r="B116" s="8" t="s">
        <v>967</v>
      </c>
      <c r="C116" s="10">
        <v>203.399</v>
      </c>
      <c r="D116" s="7" t="s">
        <v>138</v>
      </c>
      <c r="E116" s="51">
        <f>IFERROR(INDEX('4.Paid 2023'!A:E,MATCH(D116,'4.Paid 2023'!D:D,0),1),"-")</f>
        <v>45034</v>
      </c>
      <c r="F116" s="28">
        <f t="shared" si="4"/>
        <v>3</v>
      </c>
      <c r="G116" s="9" t="str">
        <f t="shared" si="5"/>
        <v>Menor a 288</v>
      </c>
      <c r="H116" s="9" t="str">
        <f t="shared" si="6"/>
        <v>2023</v>
      </c>
      <c r="I116" s="11" t="str">
        <f t="shared" ca="1" si="7"/>
        <v>EN TÉRMINO</v>
      </c>
      <c r="J116" s="12" t="s">
        <v>5</v>
      </c>
      <c r="K116" s="12" t="s">
        <v>6</v>
      </c>
    </row>
    <row r="117" spans="1:11" ht="12.75" customHeight="1" x14ac:dyDescent="0.3">
      <c r="A117" s="9">
        <v>45031</v>
      </c>
      <c r="B117" s="8" t="s">
        <v>962</v>
      </c>
      <c r="C117" s="10">
        <v>15.683</v>
      </c>
      <c r="D117" s="7" t="s">
        <v>139</v>
      </c>
      <c r="E117" s="51">
        <f>IFERROR(INDEX('4.Paid 2023'!A:E,MATCH(D117,'4.Paid 2023'!D:D,0),1),"-")</f>
        <v>45041</v>
      </c>
      <c r="F117" s="28">
        <f t="shared" si="4"/>
        <v>10</v>
      </c>
      <c r="G117" s="9" t="str">
        <f t="shared" si="5"/>
        <v>Menor a 288</v>
      </c>
      <c r="H117" s="9" t="str">
        <f t="shared" si="6"/>
        <v>2023</v>
      </c>
      <c r="I117" s="11" t="str">
        <f t="shared" ca="1" si="7"/>
        <v>EN TÉRMINO</v>
      </c>
      <c r="J117" s="12" t="s">
        <v>5</v>
      </c>
      <c r="K117" s="12" t="s">
        <v>6</v>
      </c>
    </row>
    <row r="118" spans="1:11" ht="12.75" customHeight="1" x14ac:dyDescent="0.3">
      <c r="A118" s="9">
        <v>45036</v>
      </c>
      <c r="B118" s="8" t="s">
        <v>978</v>
      </c>
      <c r="C118" s="10">
        <v>950</v>
      </c>
      <c r="D118" s="7" t="s">
        <v>140</v>
      </c>
      <c r="E118" s="51">
        <f>IFERROR(INDEX('4.Paid 2023'!A:E,MATCH(D118,'4.Paid 2023'!D:D,0),1),"-")</f>
        <v>45036</v>
      </c>
      <c r="F118" s="28">
        <f t="shared" si="4"/>
        <v>0</v>
      </c>
      <c r="G118" s="9" t="str">
        <f t="shared" si="5"/>
        <v>Mayor o igual a 500</v>
      </c>
      <c r="H118" s="9" t="str">
        <f t="shared" si="6"/>
        <v>2023</v>
      </c>
      <c r="I118" s="11" t="str">
        <f t="shared" ca="1" si="7"/>
        <v>EN TÉRMINO</v>
      </c>
      <c r="J118" s="12" t="s">
        <v>5</v>
      </c>
      <c r="K118" s="12" t="s">
        <v>6</v>
      </c>
    </row>
    <row r="119" spans="1:11" ht="12.75" customHeight="1" x14ac:dyDescent="0.3">
      <c r="A119" s="9">
        <v>45036</v>
      </c>
      <c r="B119" s="8" t="s">
        <v>1023</v>
      </c>
      <c r="C119" s="10">
        <v>7.5</v>
      </c>
      <c r="D119" s="7" t="s">
        <v>141</v>
      </c>
      <c r="E119" s="51">
        <f>IFERROR(INDEX('4.Paid 2023'!A:E,MATCH(D119,'4.Paid 2023'!D:D,0),1),"-")</f>
        <v>45048</v>
      </c>
      <c r="F119" s="28">
        <f t="shared" si="4"/>
        <v>12</v>
      </c>
      <c r="G119" s="9" t="str">
        <f t="shared" si="5"/>
        <v>Menor a 288</v>
      </c>
      <c r="H119" s="9" t="str">
        <f t="shared" si="6"/>
        <v>2023</v>
      </c>
      <c r="I119" s="11" t="str">
        <f t="shared" ca="1" si="7"/>
        <v>EN TÉRMINO</v>
      </c>
      <c r="J119" s="12" t="s">
        <v>5</v>
      </c>
      <c r="K119" s="12" t="s">
        <v>6</v>
      </c>
    </row>
    <row r="120" spans="1:11" ht="12.75" customHeight="1" x14ac:dyDescent="0.3">
      <c r="A120" s="9">
        <v>45036</v>
      </c>
      <c r="B120" s="8" t="s">
        <v>963</v>
      </c>
      <c r="C120" s="10">
        <v>278.84399999999999</v>
      </c>
      <c r="D120" s="7" t="s">
        <v>142</v>
      </c>
      <c r="E120" s="51">
        <f>IFERROR(INDEX('4.Paid 2023'!A:E,MATCH(D120,'4.Paid 2023'!D:D,0),1),"-")</f>
        <v>45057</v>
      </c>
      <c r="F120" s="28">
        <f t="shared" si="4"/>
        <v>21</v>
      </c>
      <c r="G120" s="9" t="str">
        <f t="shared" si="5"/>
        <v>Menor a 288</v>
      </c>
      <c r="H120" s="9" t="str">
        <f t="shared" si="6"/>
        <v>2023</v>
      </c>
      <c r="I120" s="11" t="str">
        <f t="shared" ca="1" si="7"/>
        <v>EN TÉRMINO</v>
      </c>
      <c r="J120" s="12" t="s">
        <v>5</v>
      </c>
      <c r="K120" s="12" t="s">
        <v>6</v>
      </c>
    </row>
    <row r="121" spans="1:11" ht="12.75" customHeight="1" x14ac:dyDescent="0.3">
      <c r="A121" s="9">
        <v>45038</v>
      </c>
      <c r="B121" s="8" t="s">
        <v>1026</v>
      </c>
      <c r="C121" s="10">
        <v>19.710999999999999</v>
      </c>
      <c r="D121" s="7" t="s">
        <v>143</v>
      </c>
      <c r="E121" s="51">
        <f>IFERROR(INDEX('4.Paid 2023'!A:E,MATCH(D121,'4.Paid 2023'!D:D,0),1),"-")</f>
        <v>45041</v>
      </c>
      <c r="F121" s="28">
        <f t="shared" si="4"/>
        <v>3</v>
      </c>
      <c r="G121" s="9" t="str">
        <f t="shared" si="5"/>
        <v>Menor a 288</v>
      </c>
      <c r="H121" s="9" t="str">
        <f t="shared" si="6"/>
        <v>2023</v>
      </c>
      <c r="I121" s="11" t="str">
        <f t="shared" ca="1" si="7"/>
        <v>EN TÉRMINO</v>
      </c>
      <c r="J121" s="12" t="s">
        <v>5</v>
      </c>
      <c r="K121" s="12" t="s">
        <v>6</v>
      </c>
    </row>
    <row r="122" spans="1:11" ht="12.75" customHeight="1" x14ac:dyDescent="0.3">
      <c r="A122" s="9">
        <v>45038</v>
      </c>
      <c r="B122" s="8" t="s">
        <v>972</v>
      </c>
      <c r="C122" s="10">
        <v>131</v>
      </c>
      <c r="D122" s="7" t="s">
        <v>144</v>
      </c>
      <c r="E122" s="51">
        <f>IFERROR(INDEX('4.Paid 2023'!A:E,MATCH(D122,'4.Paid 2023'!D:D,0),1),"-")</f>
        <v>45041</v>
      </c>
      <c r="F122" s="28">
        <f t="shared" si="4"/>
        <v>3</v>
      </c>
      <c r="G122" s="9" t="str">
        <f t="shared" si="5"/>
        <v>Menor a 288</v>
      </c>
      <c r="H122" s="9" t="str">
        <f t="shared" si="6"/>
        <v>2023</v>
      </c>
      <c r="I122" s="11" t="str">
        <f t="shared" ca="1" si="7"/>
        <v>EN TÉRMINO</v>
      </c>
      <c r="J122" s="12" t="s">
        <v>5</v>
      </c>
      <c r="K122" s="12" t="s">
        <v>6</v>
      </c>
    </row>
    <row r="123" spans="1:11" ht="12.75" customHeight="1" x14ac:dyDescent="0.3">
      <c r="A123" s="9">
        <v>45038</v>
      </c>
      <c r="B123" s="8" t="s">
        <v>968</v>
      </c>
      <c r="C123" s="10">
        <v>119.63200000000001</v>
      </c>
      <c r="D123" s="7" t="s">
        <v>145</v>
      </c>
      <c r="E123" s="51">
        <f>IFERROR(INDEX('4.Paid 2023'!A:E,MATCH(D123,'4.Paid 2023'!D:D,0),1),"-")</f>
        <v>45043</v>
      </c>
      <c r="F123" s="28">
        <f t="shared" si="4"/>
        <v>5</v>
      </c>
      <c r="G123" s="9" t="str">
        <f t="shared" si="5"/>
        <v>Menor a 288</v>
      </c>
      <c r="H123" s="9" t="str">
        <f t="shared" si="6"/>
        <v>2023</v>
      </c>
      <c r="I123" s="11" t="str">
        <f t="shared" ca="1" si="7"/>
        <v>EN TÉRMINO</v>
      </c>
      <c r="J123" s="12" t="s">
        <v>5</v>
      </c>
      <c r="K123" s="12" t="s">
        <v>6</v>
      </c>
    </row>
    <row r="124" spans="1:11" ht="12.75" customHeight="1" x14ac:dyDescent="0.3">
      <c r="A124" s="9">
        <v>45038</v>
      </c>
      <c r="B124" s="8" t="s">
        <v>986</v>
      </c>
      <c r="C124" s="10">
        <v>2.7389999999999999</v>
      </c>
      <c r="D124" s="7" t="s">
        <v>146</v>
      </c>
      <c r="E124" s="51">
        <f>IFERROR(INDEX('4.Paid 2023'!A:E,MATCH(D124,'4.Paid 2023'!D:D,0),1),"-")</f>
        <v>45043</v>
      </c>
      <c r="F124" s="28">
        <f t="shared" si="4"/>
        <v>5</v>
      </c>
      <c r="G124" s="9" t="str">
        <f t="shared" si="5"/>
        <v>Menor a 288</v>
      </c>
      <c r="H124" s="9" t="str">
        <f t="shared" si="6"/>
        <v>2023</v>
      </c>
      <c r="I124" s="11" t="str">
        <f t="shared" ca="1" si="7"/>
        <v>EN TÉRMINO</v>
      </c>
      <c r="J124" s="12" t="s">
        <v>5</v>
      </c>
      <c r="K124" s="12" t="s">
        <v>6</v>
      </c>
    </row>
    <row r="125" spans="1:11" ht="12.75" customHeight="1" x14ac:dyDescent="0.3">
      <c r="A125" s="9">
        <v>45040</v>
      </c>
      <c r="B125" s="8" t="s">
        <v>985</v>
      </c>
      <c r="C125" s="10">
        <v>154.5</v>
      </c>
      <c r="D125" s="7" t="s">
        <v>147</v>
      </c>
      <c r="E125" s="51">
        <f>IFERROR(INDEX('4.Paid 2023'!A:E,MATCH(D125,'4.Paid 2023'!D:D,0),1),"-")</f>
        <v>45044</v>
      </c>
      <c r="F125" s="28">
        <f t="shared" si="4"/>
        <v>4</v>
      </c>
      <c r="G125" s="9" t="str">
        <f t="shared" si="5"/>
        <v>Menor a 288</v>
      </c>
      <c r="H125" s="9" t="str">
        <f t="shared" si="6"/>
        <v>2023</v>
      </c>
      <c r="I125" s="11" t="str">
        <f t="shared" ca="1" si="7"/>
        <v>EN TÉRMINO</v>
      </c>
      <c r="J125" s="12" t="s">
        <v>5</v>
      </c>
      <c r="K125" s="12" t="s">
        <v>6</v>
      </c>
    </row>
    <row r="126" spans="1:11" ht="12.75" customHeight="1" x14ac:dyDescent="0.3">
      <c r="A126" s="9">
        <v>45041</v>
      </c>
      <c r="B126" s="8" t="s">
        <v>970</v>
      </c>
      <c r="C126" s="10">
        <v>155</v>
      </c>
      <c r="D126" s="7" t="s">
        <v>149</v>
      </c>
      <c r="E126" s="51">
        <f>IFERROR(INDEX('4.Paid 2023'!A:E,MATCH(D126,'4.Paid 2023'!D:D,0),1),"-")</f>
        <v>45042</v>
      </c>
      <c r="F126" s="28">
        <f t="shared" si="4"/>
        <v>1</v>
      </c>
      <c r="G126" s="9" t="str">
        <f t="shared" si="5"/>
        <v>Menor a 288</v>
      </c>
      <c r="H126" s="9" t="str">
        <f t="shared" si="6"/>
        <v>2023</v>
      </c>
      <c r="I126" s="11" t="str">
        <f t="shared" ca="1" si="7"/>
        <v>EN TÉRMINO</v>
      </c>
      <c r="J126" s="12" t="s">
        <v>5</v>
      </c>
      <c r="K126" s="12" t="s">
        <v>6</v>
      </c>
    </row>
    <row r="127" spans="1:11" ht="12.75" customHeight="1" x14ac:dyDescent="0.3">
      <c r="A127" s="9">
        <v>45026</v>
      </c>
      <c r="B127" s="8" t="s">
        <v>991</v>
      </c>
      <c r="C127" s="10">
        <v>20</v>
      </c>
      <c r="D127" s="7" t="s">
        <v>148</v>
      </c>
      <c r="E127" s="51">
        <f>IFERROR(INDEX('4.Paid 2023'!A:E,MATCH(D127,'4.Paid 2023'!D:D,0),1),"-")</f>
        <v>45026</v>
      </c>
      <c r="F127" s="28">
        <f t="shared" si="4"/>
        <v>0</v>
      </c>
      <c r="G127" s="9" t="str">
        <f t="shared" si="5"/>
        <v>Menor a 288</v>
      </c>
      <c r="H127" s="9" t="str">
        <f t="shared" si="6"/>
        <v>2023</v>
      </c>
      <c r="I127" s="11" t="str">
        <f t="shared" ca="1" si="7"/>
        <v>EN TÉRMINO</v>
      </c>
      <c r="J127" s="12" t="s">
        <v>5</v>
      </c>
      <c r="K127" s="12" t="s">
        <v>6</v>
      </c>
    </row>
    <row r="128" spans="1:11" ht="12.75" customHeight="1" x14ac:dyDescent="0.3">
      <c r="A128" s="9">
        <v>45042</v>
      </c>
      <c r="B128" s="8" t="s">
        <v>1031</v>
      </c>
      <c r="C128" s="10">
        <v>6.9</v>
      </c>
      <c r="D128" s="7" t="s">
        <v>150</v>
      </c>
      <c r="E128" s="51">
        <f>IFERROR(INDEX('4.Paid 2023'!A:E,MATCH(D128,'4.Paid 2023'!D:D,0),1),"-")</f>
        <v>45055</v>
      </c>
      <c r="F128" s="28">
        <f t="shared" si="4"/>
        <v>13</v>
      </c>
      <c r="G128" s="9" t="str">
        <f t="shared" si="5"/>
        <v>Menor a 288</v>
      </c>
      <c r="H128" s="9" t="str">
        <f t="shared" si="6"/>
        <v>2023</v>
      </c>
      <c r="I128" s="11" t="str">
        <f t="shared" ca="1" si="7"/>
        <v>EN TÉRMINO</v>
      </c>
      <c r="J128" s="12" t="s">
        <v>5</v>
      </c>
      <c r="K128" s="12" t="s">
        <v>6</v>
      </c>
    </row>
    <row r="129" spans="1:11" ht="12.75" customHeight="1" x14ac:dyDescent="0.3">
      <c r="A129" s="9">
        <v>45045</v>
      </c>
      <c r="B129" s="8" t="s">
        <v>980</v>
      </c>
      <c r="C129" s="10">
        <v>249</v>
      </c>
      <c r="D129" s="7" t="s">
        <v>151</v>
      </c>
      <c r="E129" s="51">
        <f>IFERROR(INDEX('4.Paid 2023'!A:E,MATCH(D129,'4.Paid 2023'!D:D,0),1),"-")</f>
        <v>45051</v>
      </c>
      <c r="F129" s="28">
        <f t="shared" si="4"/>
        <v>6</v>
      </c>
      <c r="G129" s="9" t="str">
        <f t="shared" si="5"/>
        <v>Menor a 288</v>
      </c>
      <c r="H129" s="9" t="str">
        <f t="shared" si="6"/>
        <v>2023</v>
      </c>
      <c r="I129" s="11" t="str">
        <f t="shared" ca="1" si="7"/>
        <v>EN TÉRMINO</v>
      </c>
      <c r="J129" s="12" t="s">
        <v>5</v>
      </c>
      <c r="K129" s="12" t="s">
        <v>6</v>
      </c>
    </row>
    <row r="130" spans="1:11" ht="12.75" customHeight="1" x14ac:dyDescent="0.3">
      <c r="A130" s="9">
        <v>45045</v>
      </c>
      <c r="B130" s="8" t="s">
        <v>972</v>
      </c>
      <c r="C130" s="10">
        <v>132</v>
      </c>
      <c r="D130" s="7" t="s">
        <v>152</v>
      </c>
      <c r="E130" s="51">
        <f>IFERROR(INDEX('4.Paid 2023'!A:E,MATCH(D130,'4.Paid 2023'!D:D,0),1),"-")</f>
        <v>45075</v>
      </c>
      <c r="F130" s="28">
        <f t="shared" si="4"/>
        <v>30</v>
      </c>
      <c r="G130" s="9" t="str">
        <f t="shared" si="5"/>
        <v>Menor a 288</v>
      </c>
      <c r="H130" s="9" t="str">
        <f t="shared" si="6"/>
        <v>2023</v>
      </c>
      <c r="I130" s="11" t="str">
        <f t="shared" ca="1" si="7"/>
        <v>EN TÉRMINO</v>
      </c>
      <c r="J130" s="12" t="s">
        <v>5</v>
      </c>
      <c r="K130" s="12" t="s">
        <v>6</v>
      </c>
    </row>
    <row r="131" spans="1:11" ht="12.75" customHeight="1" x14ac:dyDescent="0.3">
      <c r="A131" s="9">
        <v>45046</v>
      </c>
      <c r="B131" s="8" t="s">
        <v>975</v>
      </c>
      <c r="C131" s="10">
        <v>71.787999999999997</v>
      </c>
      <c r="D131" s="7" t="s">
        <v>153</v>
      </c>
      <c r="E131" s="51">
        <f>IFERROR(INDEX('4.Paid 2023'!A:E,MATCH(D131,'4.Paid 2023'!D:D,0),1),"-")</f>
        <v>45050</v>
      </c>
      <c r="F131" s="28">
        <f t="shared" ref="F131:F194" si="8">DATEDIF(A131,E131,"d")</f>
        <v>4</v>
      </c>
      <c r="G131" s="9" t="str">
        <f t="shared" ref="G131:G194" si="9">IF(C131 &lt; AVERAGE($C$3:$C$532), "Menor a 288", IF(AND(C131 &gt;= AVERAGE($C$3:$C$532), C131 &lt; 500), "Mayor 288 y menor a 500", IF(C131 &gt;= 500, "Mayor o igual a 500", "")))</f>
        <v>Menor a 288</v>
      </c>
      <c r="H131" s="9" t="str">
        <f t="shared" ref="H131:H194" si="10">TEXT(A131,"yyyy")</f>
        <v>2023</v>
      </c>
      <c r="I131" s="11" t="str">
        <f t="shared" ref="I131:I194" ca="1" si="11">IFERROR(IF(AND(DATEDIF(A131,TODAY(),"D")&gt;32,K131="No Cobrado"),"FUERA DE TÉRMINO","EN TÉRMINO"),"EN TÉRMINO")</f>
        <v>EN TÉRMINO</v>
      </c>
      <c r="J131" s="12" t="s">
        <v>5</v>
      </c>
      <c r="K131" s="12" t="s">
        <v>6</v>
      </c>
    </row>
    <row r="132" spans="1:11" ht="12.75" customHeight="1" x14ac:dyDescent="0.3">
      <c r="A132" s="9">
        <v>45046</v>
      </c>
      <c r="B132" s="8" t="s">
        <v>966</v>
      </c>
      <c r="C132" s="10">
        <v>348.12200000000001</v>
      </c>
      <c r="D132" s="7" t="s">
        <v>154</v>
      </c>
      <c r="E132" s="51">
        <f>IFERROR(INDEX('4.Paid 2023'!A:E,MATCH(D132,'4.Paid 2023'!D:D,0),1),"-")</f>
        <v>45050</v>
      </c>
      <c r="F132" s="28">
        <f t="shared" si="8"/>
        <v>4</v>
      </c>
      <c r="G132" s="9" t="str">
        <f t="shared" si="9"/>
        <v>Mayor 288 y menor a 500</v>
      </c>
      <c r="H132" s="9" t="str">
        <f t="shared" si="10"/>
        <v>2023</v>
      </c>
      <c r="I132" s="11" t="str">
        <f t="shared" ca="1" si="11"/>
        <v>EN TÉRMINO</v>
      </c>
      <c r="J132" s="12" t="s">
        <v>5</v>
      </c>
      <c r="K132" s="12" t="s">
        <v>6</v>
      </c>
    </row>
    <row r="133" spans="1:11" ht="12.75" customHeight="1" x14ac:dyDescent="0.3">
      <c r="A133" s="9">
        <v>45046</v>
      </c>
      <c r="B133" s="8" t="s">
        <v>973</v>
      </c>
      <c r="C133" s="10">
        <v>90</v>
      </c>
      <c r="D133" s="7" t="s">
        <v>155</v>
      </c>
      <c r="E133" s="51">
        <f>IFERROR(INDEX('4.Paid 2023'!A:E,MATCH(D133,'4.Paid 2023'!D:D,0),1),"-")</f>
        <v>45050</v>
      </c>
      <c r="F133" s="28">
        <f t="shared" si="8"/>
        <v>4</v>
      </c>
      <c r="G133" s="9" t="str">
        <f t="shared" si="9"/>
        <v>Menor a 288</v>
      </c>
      <c r="H133" s="9" t="str">
        <f t="shared" si="10"/>
        <v>2023</v>
      </c>
      <c r="I133" s="11" t="str">
        <f t="shared" ca="1" si="11"/>
        <v>EN TÉRMINO</v>
      </c>
      <c r="J133" s="12" t="s">
        <v>5</v>
      </c>
      <c r="K133" s="12" t="s">
        <v>6</v>
      </c>
    </row>
    <row r="134" spans="1:11" ht="12.75" customHeight="1" x14ac:dyDescent="0.3">
      <c r="A134" s="9">
        <v>45046</v>
      </c>
      <c r="B134" s="8" t="s">
        <v>979</v>
      </c>
      <c r="C134" s="10">
        <v>57.72</v>
      </c>
      <c r="D134" s="7" t="s">
        <v>156</v>
      </c>
      <c r="E134" s="51">
        <f>IFERROR(INDEX('4.Paid 2023'!A:E,MATCH(D134,'4.Paid 2023'!D:D,0),1),"-")</f>
        <v>45050</v>
      </c>
      <c r="F134" s="28">
        <f t="shared" si="8"/>
        <v>4</v>
      </c>
      <c r="G134" s="9" t="str">
        <f t="shared" si="9"/>
        <v>Menor a 288</v>
      </c>
      <c r="H134" s="9" t="str">
        <f t="shared" si="10"/>
        <v>2023</v>
      </c>
      <c r="I134" s="11" t="str">
        <f t="shared" ca="1" si="11"/>
        <v>EN TÉRMINO</v>
      </c>
      <c r="J134" s="12" t="s">
        <v>5</v>
      </c>
      <c r="K134" s="12" t="s">
        <v>6</v>
      </c>
    </row>
    <row r="135" spans="1:11" ht="12.75" customHeight="1" x14ac:dyDescent="0.3">
      <c r="A135" s="9">
        <v>45046</v>
      </c>
      <c r="B135" s="8" t="s">
        <v>981</v>
      </c>
      <c r="C135" s="10">
        <v>155.19</v>
      </c>
      <c r="D135" s="7" t="s">
        <v>157</v>
      </c>
      <c r="E135" s="51">
        <f>IFERROR(INDEX('4.Paid 2023'!A:E,MATCH(D135,'4.Paid 2023'!D:D,0),1),"-")</f>
        <v>45051</v>
      </c>
      <c r="F135" s="28">
        <f t="shared" si="8"/>
        <v>5</v>
      </c>
      <c r="G135" s="9" t="str">
        <f t="shared" si="9"/>
        <v>Menor a 288</v>
      </c>
      <c r="H135" s="9" t="str">
        <f t="shared" si="10"/>
        <v>2023</v>
      </c>
      <c r="I135" s="11" t="str">
        <f t="shared" ca="1" si="11"/>
        <v>EN TÉRMINO</v>
      </c>
      <c r="J135" s="12" t="s">
        <v>5</v>
      </c>
      <c r="K135" s="12" t="s">
        <v>6</v>
      </c>
    </row>
    <row r="136" spans="1:11" ht="12.75" customHeight="1" x14ac:dyDescent="0.3">
      <c r="A136" s="9">
        <v>45046</v>
      </c>
      <c r="B136" s="8" t="s">
        <v>970</v>
      </c>
      <c r="C136" s="10">
        <v>204.53</v>
      </c>
      <c r="D136" s="7" t="s">
        <v>158</v>
      </c>
      <c r="E136" s="51">
        <f>IFERROR(INDEX('4.Paid 2023'!A:E,MATCH(D136,'4.Paid 2023'!D:D,0),1),"-")</f>
        <v>45054</v>
      </c>
      <c r="F136" s="28">
        <f t="shared" si="8"/>
        <v>8</v>
      </c>
      <c r="G136" s="9" t="str">
        <f t="shared" si="9"/>
        <v>Menor a 288</v>
      </c>
      <c r="H136" s="9" t="str">
        <f t="shared" si="10"/>
        <v>2023</v>
      </c>
      <c r="I136" s="11" t="str">
        <f t="shared" ca="1" si="11"/>
        <v>EN TÉRMINO</v>
      </c>
      <c r="J136" s="12" t="s">
        <v>5</v>
      </c>
      <c r="K136" s="12" t="s">
        <v>6</v>
      </c>
    </row>
    <row r="137" spans="1:11" ht="12.75" customHeight="1" x14ac:dyDescent="0.3">
      <c r="A137" s="9">
        <v>45046</v>
      </c>
      <c r="B137" s="8" t="s">
        <v>1021</v>
      </c>
      <c r="C137" s="10">
        <v>23.730490000000003</v>
      </c>
      <c r="D137" s="7" t="s">
        <v>159</v>
      </c>
      <c r="E137" s="51">
        <f>IFERROR(INDEX('4.Paid 2023'!A:E,MATCH(D137,'4.Paid 2023'!D:D,0),1),"-")</f>
        <v>45054</v>
      </c>
      <c r="F137" s="28">
        <f t="shared" si="8"/>
        <v>8</v>
      </c>
      <c r="G137" s="9" t="str">
        <f t="shared" si="9"/>
        <v>Menor a 288</v>
      </c>
      <c r="H137" s="9" t="str">
        <f t="shared" si="10"/>
        <v>2023</v>
      </c>
      <c r="I137" s="11" t="str">
        <f t="shared" ca="1" si="11"/>
        <v>EN TÉRMINO</v>
      </c>
      <c r="J137" s="12" t="s">
        <v>5</v>
      </c>
      <c r="K137" s="12" t="s">
        <v>6</v>
      </c>
    </row>
    <row r="138" spans="1:11" ht="10.5" customHeight="1" x14ac:dyDescent="0.3">
      <c r="A138" s="9">
        <v>45048</v>
      </c>
      <c r="B138" s="8" t="s">
        <v>972</v>
      </c>
      <c r="C138" s="10">
        <v>142.29</v>
      </c>
      <c r="D138" s="7" t="s">
        <v>211</v>
      </c>
      <c r="E138" s="51">
        <f>IFERROR(INDEX('4.Paid 2023'!A:E,MATCH(D138,'4.Paid 2023'!D:D,0),1),"-")</f>
        <v>45048</v>
      </c>
      <c r="F138" s="28">
        <f t="shared" si="8"/>
        <v>0</v>
      </c>
      <c r="G138" s="9" t="str">
        <f t="shared" si="9"/>
        <v>Menor a 288</v>
      </c>
      <c r="H138" s="9" t="str">
        <f t="shared" si="10"/>
        <v>2023</v>
      </c>
      <c r="I138" s="11" t="str">
        <f t="shared" ca="1" si="11"/>
        <v>EN TÉRMINO</v>
      </c>
      <c r="J138" s="12" t="s">
        <v>5</v>
      </c>
      <c r="K138" s="12" t="s">
        <v>6</v>
      </c>
    </row>
    <row r="139" spans="1:11" ht="12.75" customHeight="1" x14ac:dyDescent="0.3">
      <c r="A139" s="9">
        <v>45048</v>
      </c>
      <c r="B139" s="8" t="s">
        <v>1024</v>
      </c>
      <c r="C139" s="10">
        <v>20.9</v>
      </c>
      <c r="D139" s="7" t="s">
        <v>289</v>
      </c>
      <c r="E139" s="51">
        <f>IFERROR(INDEX('4.Paid 2023'!A:E,MATCH(D139,'4.Paid 2023'!D:D,0),1),"-")</f>
        <v>45064</v>
      </c>
      <c r="F139" s="28">
        <f t="shared" si="8"/>
        <v>16</v>
      </c>
      <c r="G139" s="9" t="str">
        <f t="shared" si="9"/>
        <v>Menor a 288</v>
      </c>
      <c r="H139" s="9" t="str">
        <f t="shared" si="10"/>
        <v>2023</v>
      </c>
      <c r="I139" s="11" t="str">
        <f t="shared" ca="1" si="11"/>
        <v>EN TÉRMINO</v>
      </c>
      <c r="J139" s="12" t="s">
        <v>5</v>
      </c>
      <c r="K139" s="12" t="s">
        <v>6</v>
      </c>
    </row>
    <row r="140" spans="1:11" ht="12.75" customHeight="1" x14ac:dyDescent="0.3">
      <c r="A140" s="9">
        <v>45051</v>
      </c>
      <c r="B140" s="8" t="s">
        <v>1011</v>
      </c>
      <c r="C140" s="10">
        <v>71.978999999999999</v>
      </c>
      <c r="D140" s="7" t="s">
        <v>187</v>
      </c>
      <c r="E140" s="51">
        <f>IFERROR(INDEX('4.Paid 2023'!A:E,MATCH(D140,'4.Paid 2023'!D:D,0),1),"-")</f>
        <v>45056</v>
      </c>
      <c r="F140" s="28">
        <f t="shared" si="8"/>
        <v>5</v>
      </c>
      <c r="G140" s="9" t="str">
        <f t="shared" si="9"/>
        <v>Menor a 288</v>
      </c>
      <c r="H140" s="9" t="str">
        <f t="shared" si="10"/>
        <v>2023</v>
      </c>
      <c r="I140" s="11" t="str">
        <f t="shared" ca="1" si="11"/>
        <v>EN TÉRMINO</v>
      </c>
      <c r="J140" s="12" t="s">
        <v>5</v>
      </c>
      <c r="K140" s="12" t="s">
        <v>6</v>
      </c>
    </row>
    <row r="141" spans="1:11" ht="12.75" customHeight="1" x14ac:dyDescent="0.3">
      <c r="A141" s="9">
        <v>45052</v>
      </c>
      <c r="B141" s="8" t="s">
        <v>985</v>
      </c>
      <c r="C141" s="10">
        <v>161</v>
      </c>
      <c r="D141" s="7" t="s">
        <v>272</v>
      </c>
      <c r="E141" s="51">
        <f>IFERROR(INDEX('4.Paid 2023'!A:E,MATCH(D141,'4.Paid 2023'!D:D,0),1),"-")</f>
        <v>45077</v>
      </c>
      <c r="F141" s="28">
        <f t="shared" si="8"/>
        <v>25</v>
      </c>
      <c r="G141" s="9" t="str">
        <f t="shared" si="9"/>
        <v>Menor a 288</v>
      </c>
      <c r="H141" s="9" t="str">
        <f t="shared" si="10"/>
        <v>2023</v>
      </c>
      <c r="I141" s="11" t="str">
        <f t="shared" ca="1" si="11"/>
        <v>EN TÉRMINO</v>
      </c>
      <c r="J141" s="12" t="s">
        <v>5</v>
      </c>
      <c r="K141" s="12" t="s">
        <v>6</v>
      </c>
    </row>
    <row r="142" spans="1:11" ht="12.75" customHeight="1" x14ac:dyDescent="0.3">
      <c r="A142" s="9">
        <v>45056</v>
      </c>
      <c r="B142" s="8" t="s">
        <v>975</v>
      </c>
      <c r="C142" s="10">
        <v>26.479790000000001</v>
      </c>
      <c r="D142" s="7" t="s">
        <v>162</v>
      </c>
      <c r="E142" s="51">
        <f>IFERROR(INDEX('4.Paid 2023'!A:E,MATCH(D142,'4.Paid 2023'!D:D,0),1),"-")</f>
        <v>45062</v>
      </c>
      <c r="F142" s="28">
        <f t="shared" si="8"/>
        <v>6</v>
      </c>
      <c r="G142" s="9" t="str">
        <f t="shared" si="9"/>
        <v>Menor a 288</v>
      </c>
      <c r="H142" s="9" t="str">
        <f t="shared" si="10"/>
        <v>2023</v>
      </c>
      <c r="I142" s="11" t="str">
        <f t="shared" ca="1" si="11"/>
        <v>EN TÉRMINO</v>
      </c>
      <c r="J142" s="12" t="s">
        <v>5</v>
      </c>
      <c r="K142" s="12" t="s">
        <v>6</v>
      </c>
    </row>
    <row r="143" spans="1:11" ht="12.75" customHeight="1" x14ac:dyDescent="0.3">
      <c r="A143" s="9">
        <v>45058</v>
      </c>
      <c r="B143" s="8" t="s">
        <v>985</v>
      </c>
      <c r="C143" s="10">
        <v>149</v>
      </c>
      <c r="D143" s="7" t="s">
        <v>273</v>
      </c>
      <c r="E143" s="51">
        <f>IFERROR(INDEX('4.Paid 2023'!A:E,MATCH(D143,'4.Paid 2023'!D:D,0),1),"-")</f>
        <v>45077</v>
      </c>
      <c r="F143" s="28">
        <f t="shared" si="8"/>
        <v>19</v>
      </c>
      <c r="G143" s="9" t="str">
        <f t="shared" si="9"/>
        <v>Menor a 288</v>
      </c>
      <c r="H143" s="9" t="str">
        <f t="shared" si="10"/>
        <v>2023</v>
      </c>
      <c r="I143" s="11" t="str">
        <f t="shared" ca="1" si="11"/>
        <v>EN TÉRMINO</v>
      </c>
      <c r="J143" s="12" t="s">
        <v>5</v>
      </c>
      <c r="K143" s="12" t="s">
        <v>6</v>
      </c>
    </row>
    <row r="144" spans="1:11" ht="12.75" customHeight="1" x14ac:dyDescent="0.3">
      <c r="A144" s="9">
        <v>45059</v>
      </c>
      <c r="B144" s="8" t="s">
        <v>968</v>
      </c>
      <c r="C144" s="10">
        <v>165</v>
      </c>
      <c r="D144" s="7" t="s">
        <v>172</v>
      </c>
      <c r="E144" s="51">
        <f>IFERROR(INDEX('4.Paid 2023'!A:E,MATCH(D144,'4.Paid 2023'!D:D,0),1),"-")</f>
        <v>45079</v>
      </c>
      <c r="F144" s="28">
        <f t="shared" si="8"/>
        <v>20</v>
      </c>
      <c r="G144" s="9" t="str">
        <f t="shared" si="9"/>
        <v>Menor a 288</v>
      </c>
      <c r="H144" s="9" t="str">
        <f t="shared" si="10"/>
        <v>2023</v>
      </c>
      <c r="I144" s="11" t="str">
        <f t="shared" ca="1" si="11"/>
        <v>EN TÉRMINO</v>
      </c>
      <c r="J144" s="12" t="s">
        <v>5</v>
      </c>
      <c r="K144" s="12" t="s">
        <v>6</v>
      </c>
    </row>
    <row r="145" spans="1:11" ht="12.75" customHeight="1" x14ac:dyDescent="0.3">
      <c r="A145" s="9">
        <v>45060</v>
      </c>
      <c r="B145" s="8" t="s">
        <v>969</v>
      </c>
      <c r="C145" s="10">
        <v>989.87506999999994</v>
      </c>
      <c r="D145" s="7" t="s">
        <v>179</v>
      </c>
      <c r="E145" s="51">
        <f>IFERROR(INDEX('4.Paid 2023'!A:E,MATCH(D145,'4.Paid 2023'!D:D,0),1),"-")</f>
        <v>45062</v>
      </c>
      <c r="F145" s="28">
        <f t="shared" si="8"/>
        <v>2</v>
      </c>
      <c r="G145" s="9" t="str">
        <f t="shared" si="9"/>
        <v>Mayor o igual a 500</v>
      </c>
      <c r="H145" s="9" t="str">
        <f t="shared" si="10"/>
        <v>2023</v>
      </c>
      <c r="I145" s="11" t="str">
        <f t="shared" ca="1" si="11"/>
        <v>EN TÉRMINO</v>
      </c>
      <c r="J145" s="12" t="s">
        <v>5</v>
      </c>
      <c r="K145" s="12" t="s">
        <v>6</v>
      </c>
    </row>
    <row r="146" spans="1:11" ht="12.75" customHeight="1" x14ac:dyDescent="0.3">
      <c r="A146" s="9">
        <v>45060</v>
      </c>
      <c r="B146" s="8" t="s">
        <v>967</v>
      </c>
      <c r="C146" s="10">
        <v>102.1845</v>
      </c>
      <c r="D146" s="7" t="s">
        <v>228</v>
      </c>
      <c r="E146" s="51">
        <f>IFERROR(INDEX('4.Paid 2023'!A:E,MATCH(D146,'4.Paid 2023'!D:D,0),1),"-")</f>
        <v>45062</v>
      </c>
      <c r="F146" s="28">
        <f t="shared" si="8"/>
        <v>2</v>
      </c>
      <c r="G146" s="9" t="str">
        <f t="shared" si="9"/>
        <v>Menor a 288</v>
      </c>
      <c r="H146" s="9" t="str">
        <f t="shared" si="10"/>
        <v>2023</v>
      </c>
      <c r="I146" s="11" t="str">
        <f t="shared" ca="1" si="11"/>
        <v>EN TÉRMINO</v>
      </c>
      <c r="J146" s="12" t="s">
        <v>5</v>
      </c>
      <c r="K146" s="12" t="s">
        <v>6</v>
      </c>
    </row>
    <row r="147" spans="1:11" ht="12.75" customHeight="1" x14ac:dyDescent="0.3">
      <c r="A147" s="9">
        <v>45061</v>
      </c>
      <c r="B147" s="8" t="s">
        <v>973</v>
      </c>
      <c r="C147" s="10">
        <v>97.870999999999995</v>
      </c>
      <c r="D147" s="7" t="s">
        <v>233</v>
      </c>
      <c r="E147" s="51">
        <f>IFERROR(INDEX('4.Paid 2023'!A:E,MATCH(D147,'4.Paid 2023'!D:D,0),1),"-")</f>
        <v>45062</v>
      </c>
      <c r="F147" s="28">
        <f t="shared" si="8"/>
        <v>1</v>
      </c>
      <c r="G147" s="9" t="str">
        <f t="shared" si="9"/>
        <v>Menor a 288</v>
      </c>
      <c r="H147" s="9" t="str">
        <f t="shared" si="10"/>
        <v>2023</v>
      </c>
      <c r="I147" s="11" t="str">
        <f t="shared" ca="1" si="11"/>
        <v>EN TÉRMINO</v>
      </c>
      <c r="J147" s="12" t="s">
        <v>5</v>
      </c>
      <c r="K147" s="12" t="s">
        <v>6</v>
      </c>
    </row>
    <row r="148" spans="1:11" ht="12.75" customHeight="1" x14ac:dyDescent="0.3">
      <c r="A148" s="9">
        <v>45061</v>
      </c>
      <c r="B148" s="8" t="s">
        <v>991</v>
      </c>
      <c r="C148" s="10">
        <v>24.382000000000001</v>
      </c>
      <c r="D148" s="7" t="s">
        <v>271</v>
      </c>
      <c r="E148" s="51">
        <f>IFERROR(INDEX('4.Paid 2023'!A:E,MATCH(D148,'4.Paid 2023'!D:D,0),1),"-")</f>
        <v>45062</v>
      </c>
      <c r="F148" s="28">
        <f t="shared" si="8"/>
        <v>1</v>
      </c>
      <c r="G148" s="9" t="str">
        <f t="shared" si="9"/>
        <v>Menor a 288</v>
      </c>
      <c r="H148" s="9" t="str">
        <f t="shared" si="10"/>
        <v>2023</v>
      </c>
      <c r="I148" s="11" t="str">
        <f t="shared" ca="1" si="11"/>
        <v>EN TÉRMINO</v>
      </c>
      <c r="J148" s="12" t="s">
        <v>5</v>
      </c>
      <c r="K148" s="12" t="s">
        <v>6</v>
      </c>
    </row>
    <row r="149" spans="1:11" ht="12.75" customHeight="1" x14ac:dyDescent="0.3">
      <c r="A149" s="9">
        <v>45062</v>
      </c>
      <c r="B149" s="8" t="s">
        <v>986</v>
      </c>
      <c r="C149" s="10">
        <v>9.1069999999999993</v>
      </c>
      <c r="D149" s="7" t="s">
        <v>275</v>
      </c>
      <c r="E149" s="51">
        <f>IFERROR(INDEX('4.Paid 2023'!A:E,MATCH(D149,'4.Paid 2023'!D:D,0),1),"-")</f>
        <v>45076</v>
      </c>
      <c r="F149" s="28">
        <f t="shared" si="8"/>
        <v>14</v>
      </c>
      <c r="G149" s="9" t="str">
        <f t="shared" si="9"/>
        <v>Menor a 288</v>
      </c>
      <c r="H149" s="9" t="str">
        <f t="shared" si="10"/>
        <v>2023</v>
      </c>
      <c r="I149" s="11" t="str">
        <f t="shared" ca="1" si="11"/>
        <v>EN TÉRMINO</v>
      </c>
      <c r="J149" s="12" t="s">
        <v>5</v>
      </c>
      <c r="K149" s="12" t="s">
        <v>6</v>
      </c>
    </row>
    <row r="150" spans="1:11" ht="12.75" customHeight="1" x14ac:dyDescent="0.3">
      <c r="A150" s="9">
        <v>45063</v>
      </c>
      <c r="B150" s="8" t="s">
        <v>995</v>
      </c>
      <c r="C150" s="10">
        <v>174.45697000000001</v>
      </c>
      <c r="D150" s="7" t="s">
        <v>210</v>
      </c>
      <c r="E150" s="51">
        <f>IFERROR(INDEX('4.Paid 2023'!A:E,MATCH(D150,'4.Paid 2023'!D:D,0),1),"-")</f>
        <v>45064</v>
      </c>
      <c r="F150" s="28">
        <f t="shared" si="8"/>
        <v>1</v>
      </c>
      <c r="G150" s="9" t="str">
        <f t="shared" si="9"/>
        <v>Menor a 288</v>
      </c>
      <c r="H150" s="9" t="str">
        <f t="shared" si="10"/>
        <v>2023</v>
      </c>
      <c r="I150" s="11" t="str">
        <f t="shared" ca="1" si="11"/>
        <v>EN TÉRMINO</v>
      </c>
      <c r="J150" s="12" t="s">
        <v>5</v>
      </c>
      <c r="K150" s="12" t="s">
        <v>6</v>
      </c>
    </row>
    <row r="151" spans="1:11" ht="12.75" customHeight="1" x14ac:dyDescent="0.3">
      <c r="A151" s="9">
        <v>45064</v>
      </c>
      <c r="B151" s="8" t="s">
        <v>964</v>
      </c>
      <c r="C151" s="10">
        <v>400</v>
      </c>
      <c r="D151" s="7" t="s">
        <v>212</v>
      </c>
      <c r="E151" s="51">
        <f>IFERROR(INDEX('4.Paid 2023'!A:E,MATCH(D151,'4.Paid 2023'!D:D,0),1),"-")</f>
        <v>45069</v>
      </c>
      <c r="F151" s="28">
        <f t="shared" si="8"/>
        <v>5</v>
      </c>
      <c r="G151" s="9" t="str">
        <f t="shared" si="9"/>
        <v>Mayor 288 y menor a 500</v>
      </c>
      <c r="H151" s="9" t="str">
        <f t="shared" si="10"/>
        <v>2023</v>
      </c>
      <c r="I151" s="11" t="str">
        <f t="shared" ca="1" si="11"/>
        <v>EN TÉRMINO</v>
      </c>
      <c r="J151" s="12" t="s">
        <v>5</v>
      </c>
      <c r="K151" s="12" t="s">
        <v>6</v>
      </c>
    </row>
    <row r="152" spans="1:11" ht="12.75" customHeight="1" x14ac:dyDescent="0.3">
      <c r="A152" s="9">
        <v>45065</v>
      </c>
      <c r="B152" s="8" t="s">
        <v>964</v>
      </c>
      <c r="C152" s="10">
        <v>405.42440000000005</v>
      </c>
      <c r="D152" s="7" t="s">
        <v>213</v>
      </c>
      <c r="E152" s="51">
        <f>IFERROR(INDEX('4.Paid 2023'!A:E,MATCH(D152,'4.Paid 2023'!D:D,0),1),"-")</f>
        <v>45069</v>
      </c>
      <c r="F152" s="28">
        <f t="shared" si="8"/>
        <v>4</v>
      </c>
      <c r="G152" s="9" t="str">
        <f t="shared" si="9"/>
        <v>Mayor 288 y menor a 500</v>
      </c>
      <c r="H152" s="9" t="str">
        <f t="shared" si="10"/>
        <v>2023</v>
      </c>
      <c r="I152" s="11" t="str">
        <f t="shared" ca="1" si="11"/>
        <v>EN TÉRMINO</v>
      </c>
      <c r="J152" s="12" t="s">
        <v>5</v>
      </c>
      <c r="K152" s="12" t="s">
        <v>6</v>
      </c>
    </row>
    <row r="153" spans="1:11" ht="12.75" customHeight="1" x14ac:dyDescent="0.3">
      <c r="A153" s="9">
        <v>45065</v>
      </c>
      <c r="B153" s="8" t="s">
        <v>963</v>
      </c>
      <c r="C153" s="10">
        <v>177.4</v>
      </c>
      <c r="D153" s="7" t="s">
        <v>192</v>
      </c>
      <c r="E153" s="51">
        <f>IFERROR(INDEX('4.Paid 2023'!A:E,MATCH(D153,'4.Paid 2023'!D:D,0),1),"-")</f>
        <v>45076</v>
      </c>
      <c r="F153" s="28">
        <f t="shared" si="8"/>
        <v>11</v>
      </c>
      <c r="G153" s="9" t="str">
        <f t="shared" si="9"/>
        <v>Menor a 288</v>
      </c>
      <c r="H153" s="9" t="str">
        <f t="shared" si="10"/>
        <v>2023</v>
      </c>
      <c r="I153" s="11" t="str">
        <f t="shared" ca="1" si="11"/>
        <v>EN TÉRMINO</v>
      </c>
      <c r="J153" s="12" t="s">
        <v>5</v>
      </c>
      <c r="K153" s="12" t="s">
        <v>6</v>
      </c>
    </row>
    <row r="154" spans="1:11" ht="12.75" customHeight="1" x14ac:dyDescent="0.3">
      <c r="A154" s="9">
        <v>45066</v>
      </c>
      <c r="B154" s="8" t="s">
        <v>977</v>
      </c>
      <c r="C154" s="10">
        <v>14.013999999999999</v>
      </c>
      <c r="D154" s="7" t="s">
        <v>188</v>
      </c>
      <c r="E154" s="51">
        <f>IFERROR(INDEX('4.Paid 2023'!A:E,MATCH(D154,'4.Paid 2023'!D:D,0),1),"-")</f>
        <v>45082</v>
      </c>
      <c r="F154" s="28">
        <f t="shared" si="8"/>
        <v>16</v>
      </c>
      <c r="G154" s="9" t="str">
        <f t="shared" si="9"/>
        <v>Menor a 288</v>
      </c>
      <c r="H154" s="9" t="str">
        <f t="shared" si="10"/>
        <v>2023</v>
      </c>
      <c r="I154" s="11" t="str">
        <f t="shared" ca="1" si="11"/>
        <v>EN TÉRMINO</v>
      </c>
      <c r="J154" s="12" t="s">
        <v>5</v>
      </c>
      <c r="K154" s="12" t="s">
        <v>6</v>
      </c>
    </row>
    <row r="155" spans="1:11" ht="12.75" customHeight="1" x14ac:dyDescent="0.3">
      <c r="A155" s="9">
        <v>45067</v>
      </c>
      <c r="B155" s="8" t="s">
        <v>963</v>
      </c>
      <c r="C155" s="10">
        <v>177.58697000000001</v>
      </c>
      <c r="D155" s="7" t="s">
        <v>193</v>
      </c>
      <c r="E155" s="51">
        <f>IFERROR(INDEX('4.Paid 2023'!A:E,MATCH(D155,'4.Paid 2023'!D:D,0),1),"-")</f>
        <v>45076</v>
      </c>
      <c r="F155" s="28">
        <f t="shared" si="8"/>
        <v>9</v>
      </c>
      <c r="G155" s="9" t="str">
        <f t="shared" si="9"/>
        <v>Menor a 288</v>
      </c>
      <c r="H155" s="9" t="str">
        <f t="shared" si="10"/>
        <v>2023</v>
      </c>
      <c r="I155" s="11" t="str">
        <f t="shared" ca="1" si="11"/>
        <v>EN TÉRMINO</v>
      </c>
      <c r="J155" s="12" t="s">
        <v>5</v>
      </c>
      <c r="K155" s="12" t="s">
        <v>6</v>
      </c>
    </row>
    <row r="156" spans="1:11" ht="12.75" customHeight="1" x14ac:dyDescent="0.3">
      <c r="A156" s="9">
        <v>45069</v>
      </c>
      <c r="B156" s="8" t="s">
        <v>980</v>
      </c>
      <c r="C156" s="10">
        <v>251</v>
      </c>
      <c r="D156" s="7" t="s">
        <v>301</v>
      </c>
      <c r="E156" s="51">
        <f>IFERROR(INDEX('4.Paid 2023'!A:E,MATCH(D156,'4.Paid 2023'!D:D,0),1),"-")</f>
        <v>45075</v>
      </c>
      <c r="F156" s="28">
        <f t="shared" si="8"/>
        <v>6</v>
      </c>
      <c r="G156" s="9" t="str">
        <f t="shared" si="9"/>
        <v>Menor a 288</v>
      </c>
      <c r="H156" s="9" t="str">
        <f t="shared" si="10"/>
        <v>2023</v>
      </c>
      <c r="I156" s="11" t="str">
        <f t="shared" ca="1" si="11"/>
        <v>EN TÉRMINO</v>
      </c>
      <c r="J156" s="12" t="s">
        <v>5</v>
      </c>
      <c r="K156" s="12" t="s">
        <v>6</v>
      </c>
    </row>
    <row r="157" spans="1:11" ht="12.75" customHeight="1" x14ac:dyDescent="0.3">
      <c r="A157" s="9">
        <v>45069</v>
      </c>
      <c r="B157" s="8" t="s">
        <v>969</v>
      </c>
      <c r="C157" s="10">
        <v>245.97499999999999</v>
      </c>
      <c r="D157" s="7" t="s">
        <v>180</v>
      </c>
      <c r="E157" s="51">
        <f>IFERROR(INDEX('4.Paid 2023'!A:E,MATCH(D157,'4.Paid 2023'!D:D,0),1),"-")</f>
        <v>45070</v>
      </c>
      <c r="F157" s="28">
        <f t="shared" si="8"/>
        <v>1</v>
      </c>
      <c r="G157" s="9" t="str">
        <f t="shared" si="9"/>
        <v>Menor a 288</v>
      </c>
      <c r="H157" s="9" t="str">
        <f t="shared" si="10"/>
        <v>2023</v>
      </c>
      <c r="I157" s="11" t="str">
        <f t="shared" ca="1" si="11"/>
        <v>EN TÉRMINO</v>
      </c>
      <c r="J157" s="12" t="s">
        <v>5</v>
      </c>
      <c r="K157" s="12" t="s">
        <v>6</v>
      </c>
    </row>
    <row r="158" spans="1:11" ht="12.75" customHeight="1" x14ac:dyDescent="0.3">
      <c r="A158" s="9">
        <v>45070</v>
      </c>
      <c r="B158" s="8" t="s">
        <v>963</v>
      </c>
      <c r="C158" s="10">
        <v>296.56220999999999</v>
      </c>
      <c r="D158" s="7" t="s">
        <v>194</v>
      </c>
      <c r="E158" s="51">
        <f>IFERROR(INDEX('4.Paid 2023'!A:E,MATCH(D158,'4.Paid 2023'!D:D,0),1),"-")</f>
        <v>45076</v>
      </c>
      <c r="F158" s="28">
        <f t="shared" si="8"/>
        <v>6</v>
      </c>
      <c r="G158" s="9" t="str">
        <f t="shared" si="9"/>
        <v>Mayor 288 y menor a 500</v>
      </c>
      <c r="H158" s="9" t="str">
        <f t="shared" si="10"/>
        <v>2023</v>
      </c>
      <c r="I158" s="11" t="str">
        <f t="shared" ca="1" si="11"/>
        <v>EN TÉRMINO</v>
      </c>
      <c r="J158" s="12" t="s">
        <v>5</v>
      </c>
      <c r="K158" s="12" t="s">
        <v>6</v>
      </c>
    </row>
    <row r="159" spans="1:11" ht="12.75" customHeight="1" x14ac:dyDescent="0.3">
      <c r="A159" s="9">
        <v>45072</v>
      </c>
      <c r="B159" s="8" t="s">
        <v>979</v>
      </c>
      <c r="C159" s="10">
        <v>152.97949</v>
      </c>
      <c r="D159" s="7" t="s">
        <v>252</v>
      </c>
      <c r="E159" s="51">
        <f>IFERROR(INDEX('4.Paid 2023'!A:E,MATCH(D159,'4.Paid 2023'!D:D,0),1),"-")</f>
        <v>45075</v>
      </c>
      <c r="F159" s="28">
        <f t="shared" si="8"/>
        <v>3</v>
      </c>
      <c r="G159" s="9" t="str">
        <f t="shared" si="9"/>
        <v>Menor a 288</v>
      </c>
      <c r="H159" s="9" t="str">
        <f t="shared" si="10"/>
        <v>2023</v>
      </c>
      <c r="I159" s="11" t="str">
        <f t="shared" ca="1" si="11"/>
        <v>EN TÉRMINO</v>
      </c>
      <c r="J159" s="12" t="s">
        <v>5</v>
      </c>
      <c r="K159" s="12" t="s">
        <v>6</v>
      </c>
    </row>
    <row r="160" spans="1:11" ht="12.75" customHeight="1" x14ac:dyDescent="0.3">
      <c r="A160" s="9">
        <v>45072</v>
      </c>
      <c r="B160" s="8" t="s">
        <v>967</v>
      </c>
      <c r="C160" s="10">
        <v>116</v>
      </c>
      <c r="D160" s="7" t="s">
        <v>229</v>
      </c>
      <c r="E160" s="51">
        <f>IFERROR(INDEX('4.Paid 2023'!A:E,MATCH(D160,'4.Paid 2023'!D:D,0),1),"-")</f>
        <v>45076</v>
      </c>
      <c r="F160" s="28">
        <f t="shared" si="8"/>
        <v>4</v>
      </c>
      <c r="G160" s="9" t="str">
        <f t="shared" si="9"/>
        <v>Menor a 288</v>
      </c>
      <c r="H160" s="9" t="str">
        <f t="shared" si="10"/>
        <v>2023</v>
      </c>
      <c r="I160" s="11" t="str">
        <f t="shared" ca="1" si="11"/>
        <v>EN TÉRMINO</v>
      </c>
      <c r="J160" s="12" t="s">
        <v>5</v>
      </c>
      <c r="K160" s="12" t="s">
        <v>6</v>
      </c>
    </row>
    <row r="161" spans="1:11" ht="12.75" customHeight="1" x14ac:dyDescent="0.3">
      <c r="A161" s="9">
        <v>45073</v>
      </c>
      <c r="B161" s="8" t="s">
        <v>963</v>
      </c>
      <c r="C161" s="10">
        <v>119.32955</v>
      </c>
      <c r="D161" s="7" t="s">
        <v>195</v>
      </c>
      <c r="E161" s="51">
        <f>IFERROR(INDEX('4.Paid 2023'!A:E,MATCH(D161,'4.Paid 2023'!D:D,0),1),"-")</f>
        <v>45076</v>
      </c>
      <c r="F161" s="28">
        <f t="shared" si="8"/>
        <v>3</v>
      </c>
      <c r="G161" s="9" t="str">
        <f t="shared" si="9"/>
        <v>Menor a 288</v>
      </c>
      <c r="H161" s="9" t="str">
        <f t="shared" si="10"/>
        <v>2023</v>
      </c>
      <c r="I161" s="11" t="str">
        <f t="shared" ca="1" si="11"/>
        <v>EN TÉRMINO</v>
      </c>
      <c r="J161" s="12" t="s">
        <v>5</v>
      </c>
      <c r="K161" s="12" t="s">
        <v>6</v>
      </c>
    </row>
    <row r="162" spans="1:11" ht="12.75" customHeight="1" x14ac:dyDescent="0.3">
      <c r="A162" s="9">
        <v>45073</v>
      </c>
      <c r="B162" s="8" t="s">
        <v>1000</v>
      </c>
      <c r="C162" s="10">
        <v>55.4</v>
      </c>
      <c r="D162" s="7" t="s">
        <v>245</v>
      </c>
      <c r="E162" s="51">
        <f>IFERROR(INDEX('4.Paid 2023'!A:E,MATCH(D162,'4.Paid 2023'!D:D,0),1),"-")</f>
        <v>45076</v>
      </c>
      <c r="F162" s="28">
        <f t="shared" si="8"/>
        <v>3</v>
      </c>
      <c r="G162" s="9" t="str">
        <f t="shared" si="9"/>
        <v>Menor a 288</v>
      </c>
      <c r="H162" s="9" t="str">
        <f t="shared" si="10"/>
        <v>2023</v>
      </c>
      <c r="I162" s="11" t="str">
        <f t="shared" ca="1" si="11"/>
        <v>EN TÉRMINO</v>
      </c>
      <c r="J162" s="12" t="s">
        <v>5</v>
      </c>
      <c r="K162" s="12" t="s">
        <v>6</v>
      </c>
    </row>
    <row r="163" spans="1:11" ht="12.75" customHeight="1" x14ac:dyDescent="0.3">
      <c r="A163" s="9">
        <v>45075</v>
      </c>
      <c r="B163" s="8" t="s">
        <v>969</v>
      </c>
      <c r="C163" s="10">
        <v>1008.72983</v>
      </c>
      <c r="D163" s="7" t="s">
        <v>181</v>
      </c>
      <c r="E163" s="51">
        <f>IFERROR(INDEX('4.Paid 2023'!A:E,MATCH(D163,'4.Paid 2023'!D:D,0),1),"-")</f>
        <v>45075</v>
      </c>
      <c r="F163" s="28">
        <f t="shared" si="8"/>
        <v>0</v>
      </c>
      <c r="G163" s="9" t="str">
        <f t="shared" si="9"/>
        <v>Mayor o igual a 500</v>
      </c>
      <c r="H163" s="9" t="str">
        <f t="shared" si="10"/>
        <v>2023</v>
      </c>
      <c r="I163" s="11" t="str">
        <f t="shared" ca="1" si="11"/>
        <v>EN TÉRMINO</v>
      </c>
      <c r="J163" s="12" t="s">
        <v>5</v>
      </c>
      <c r="K163" s="12" t="s">
        <v>6</v>
      </c>
    </row>
    <row r="164" spans="1:11" ht="12.75" customHeight="1" x14ac:dyDescent="0.3">
      <c r="A164" s="9">
        <v>45076</v>
      </c>
      <c r="B164" s="8" t="s">
        <v>1009</v>
      </c>
      <c r="C164" s="10">
        <v>22</v>
      </c>
      <c r="D164" s="7" t="s">
        <v>259</v>
      </c>
      <c r="E164" s="51">
        <f>IFERROR(INDEX('4.Paid 2023'!A:E,MATCH(D164,'4.Paid 2023'!D:D,0),1),"-")</f>
        <v>45090</v>
      </c>
      <c r="F164" s="28">
        <f t="shared" si="8"/>
        <v>14</v>
      </c>
      <c r="G164" s="9" t="str">
        <f t="shared" si="9"/>
        <v>Menor a 288</v>
      </c>
      <c r="H164" s="9" t="str">
        <f t="shared" si="10"/>
        <v>2023</v>
      </c>
      <c r="I164" s="11" t="str">
        <f t="shared" ca="1" si="11"/>
        <v>EN TÉRMINO</v>
      </c>
      <c r="J164" s="12" t="s">
        <v>5</v>
      </c>
      <c r="K164" s="12" t="s">
        <v>6</v>
      </c>
    </row>
    <row r="165" spans="1:11" ht="12.75" customHeight="1" x14ac:dyDescent="0.3">
      <c r="A165" s="9">
        <v>45076</v>
      </c>
      <c r="B165" s="8" t="s">
        <v>964</v>
      </c>
      <c r="C165" s="10">
        <v>190</v>
      </c>
      <c r="D165" s="7" t="s">
        <v>214</v>
      </c>
      <c r="E165" s="51">
        <f>IFERROR(INDEX('4.Paid 2023'!A:E,MATCH(D165,'4.Paid 2023'!D:D,0),1),"-")</f>
        <v>45077</v>
      </c>
      <c r="F165" s="28">
        <f t="shared" si="8"/>
        <v>1</v>
      </c>
      <c r="G165" s="9" t="str">
        <f t="shared" si="9"/>
        <v>Menor a 288</v>
      </c>
      <c r="H165" s="9" t="str">
        <f t="shared" si="10"/>
        <v>2023</v>
      </c>
      <c r="I165" s="11" t="str">
        <f t="shared" ca="1" si="11"/>
        <v>EN TÉRMINO</v>
      </c>
      <c r="J165" s="12" t="s">
        <v>5</v>
      </c>
      <c r="K165" s="12" t="s">
        <v>6</v>
      </c>
    </row>
    <row r="166" spans="1:11" ht="12.75" customHeight="1" x14ac:dyDescent="0.3">
      <c r="A166" s="9">
        <v>45077</v>
      </c>
      <c r="B166" s="8" t="s">
        <v>975</v>
      </c>
      <c r="C166" s="10">
        <v>50</v>
      </c>
      <c r="D166" s="7" t="s">
        <v>163</v>
      </c>
      <c r="E166" s="51">
        <f>IFERROR(INDEX('4.Paid 2023'!A:E,MATCH(D166,'4.Paid 2023'!D:D,0),1),"-")</f>
        <v>45078</v>
      </c>
      <c r="F166" s="28">
        <f t="shared" si="8"/>
        <v>1</v>
      </c>
      <c r="G166" s="9" t="str">
        <f t="shared" si="9"/>
        <v>Menor a 288</v>
      </c>
      <c r="H166" s="9" t="str">
        <f t="shared" si="10"/>
        <v>2023</v>
      </c>
      <c r="I166" s="11" t="str">
        <f t="shared" ca="1" si="11"/>
        <v>EN TÉRMINO</v>
      </c>
      <c r="J166" s="12" t="s">
        <v>5</v>
      </c>
      <c r="K166" s="12" t="s">
        <v>6</v>
      </c>
    </row>
    <row r="167" spans="1:11" ht="12.75" customHeight="1" x14ac:dyDescent="0.3">
      <c r="A167" s="9">
        <v>45077</v>
      </c>
      <c r="B167" s="8" t="s">
        <v>968</v>
      </c>
      <c r="C167" s="10">
        <v>184.51627999999999</v>
      </c>
      <c r="D167" s="7" t="s">
        <v>173</v>
      </c>
      <c r="E167" s="51">
        <f>IFERROR(INDEX('4.Paid 2023'!A:E,MATCH(D167,'4.Paid 2023'!D:D,0),1),"-")</f>
        <v>45093</v>
      </c>
      <c r="F167" s="28">
        <f t="shared" si="8"/>
        <v>16</v>
      </c>
      <c r="G167" s="9" t="str">
        <f t="shared" si="9"/>
        <v>Menor a 288</v>
      </c>
      <c r="H167" s="9" t="str">
        <f t="shared" si="10"/>
        <v>2023</v>
      </c>
      <c r="I167" s="11" t="str">
        <f t="shared" ca="1" si="11"/>
        <v>EN TÉRMINO</v>
      </c>
      <c r="J167" s="12" t="s">
        <v>5</v>
      </c>
      <c r="K167" s="12" t="s">
        <v>6</v>
      </c>
    </row>
    <row r="168" spans="1:11" ht="12.75" customHeight="1" x14ac:dyDescent="0.3">
      <c r="A168" s="9">
        <v>45077</v>
      </c>
      <c r="B168" s="8" t="s">
        <v>966</v>
      </c>
      <c r="C168" s="10">
        <v>364.60677000000004</v>
      </c>
      <c r="D168" s="7" t="s">
        <v>248</v>
      </c>
      <c r="E168" s="51">
        <f>IFERROR(INDEX('4.Paid 2023'!A:E,MATCH(D168,'4.Paid 2023'!D:D,0),1),"-")</f>
        <v>45078</v>
      </c>
      <c r="F168" s="28">
        <f t="shared" si="8"/>
        <v>1</v>
      </c>
      <c r="G168" s="9" t="str">
        <f t="shared" si="9"/>
        <v>Mayor 288 y menor a 500</v>
      </c>
      <c r="H168" s="9" t="str">
        <f t="shared" si="10"/>
        <v>2023</v>
      </c>
      <c r="I168" s="11" t="str">
        <f t="shared" ca="1" si="11"/>
        <v>EN TÉRMINO</v>
      </c>
      <c r="J168" s="12" t="s">
        <v>5</v>
      </c>
      <c r="K168" s="12" t="s">
        <v>6</v>
      </c>
    </row>
    <row r="169" spans="1:11" ht="12.75" customHeight="1" x14ac:dyDescent="0.3">
      <c r="A169" s="9">
        <v>45079</v>
      </c>
      <c r="B169" s="8" t="s">
        <v>963</v>
      </c>
      <c r="C169" s="10">
        <v>342.46625</v>
      </c>
      <c r="D169" s="7" t="s">
        <v>196</v>
      </c>
      <c r="E169" s="51">
        <f>IFERROR(INDEX('4.Paid 2023'!A:E,MATCH(D169,'4.Paid 2023'!D:D,0),1),"-")</f>
        <v>45089</v>
      </c>
      <c r="F169" s="28">
        <f t="shared" si="8"/>
        <v>10</v>
      </c>
      <c r="G169" s="9" t="str">
        <f t="shared" si="9"/>
        <v>Mayor 288 y menor a 500</v>
      </c>
      <c r="H169" s="9" t="str">
        <f t="shared" si="10"/>
        <v>2023</v>
      </c>
      <c r="I169" s="11" t="str">
        <f t="shared" ca="1" si="11"/>
        <v>EN TÉRMINO</v>
      </c>
      <c r="J169" s="12" t="s">
        <v>5</v>
      </c>
      <c r="K169" s="12" t="s">
        <v>6</v>
      </c>
    </row>
    <row r="170" spans="1:11" ht="12.75" customHeight="1" x14ac:dyDescent="0.3">
      <c r="A170" s="9">
        <v>45080</v>
      </c>
      <c r="B170" s="8" t="s">
        <v>964</v>
      </c>
      <c r="C170" s="10">
        <v>190.33929999999998</v>
      </c>
      <c r="D170" s="7" t="s">
        <v>215</v>
      </c>
      <c r="E170" s="51">
        <f>IFERROR(INDEX('4.Paid 2023'!A:E,MATCH(D170,'4.Paid 2023'!D:D,0),1),"-")</f>
        <v>45085</v>
      </c>
      <c r="F170" s="28">
        <f t="shared" si="8"/>
        <v>5</v>
      </c>
      <c r="G170" s="9" t="str">
        <f t="shared" si="9"/>
        <v>Menor a 288</v>
      </c>
      <c r="H170" s="9" t="str">
        <f t="shared" si="10"/>
        <v>2023</v>
      </c>
      <c r="I170" s="11" t="str">
        <f t="shared" ca="1" si="11"/>
        <v>EN TÉRMINO</v>
      </c>
      <c r="J170" s="12" t="s">
        <v>5</v>
      </c>
      <c r="K170" s="12" t="s">
        <v>6</v>
      </c>
    </row>
    <row r="171" spans="1:11" ht="12.75" customHeight="1" x14ac:dyDescent="0.3">
      <c r="A171" s="9">
        <v>45083</v>
      </c>
      <c r="B171" s="8" t="s">
        <v>967</v>
      </c>
      <c r="C171" s="10">
        <v>122.854</v>
      </c>
      <c r="D171" s="7" t="s">
        <v>230</v>
      </c>
      <c r="E171" s="51">
        <f>IFERROR(INDEX('4.Paid 2023'!A:E,MATCH(D171,'4.Paid 2023'!D:D,0),1),"-")</f>
        <v>45084</v>
      </c>
      <c r="F171" s="28">
        <f t="shared" si="8"/>
        <v>1</v>
      </c>
      <c r="G171" s="9" t="str">
        <f t="shared" si="9"/>
        <v>Menor a 288</v>
      </c>
      <c r="H171" s="9" t="str">
        <f t="shared" si="10"/>
        <v>2023</v>
      </c>
      <c r="I171" s="11" t="str">
        <f t="shared" ca="1" si="11"/>
        <v>EN TÉRMINO</v>
      </c>
      <c r="J171" s="12" t="s">
        <v>5</v>
      </c>
      <c r="K171" s="12" t="s">
        <v>6</v>
      </c>
    </row>
    <row r="172" spans="1:11" ht="12.75" customHeight="1" x14ac:dyDescent="0.3">
      <c r="A172" s="9">
        <v>45087</v>
      </c>
      <c r="B172" s="8" t="s">
        <v>991</v>
      </c>
      <c r="C172" s="10">
        <v>31.054459999999999</v>
      </c>
      <c r="D172" s="7" t="s">
        <v>241</v>
      </c>
      <c r="E172" s="51">
        <f>IFERROR(INDEX('4.Paid 2023'!A:E,MATCH(D172,'4.Paid 2023'!D:D,0),1),"-")</f>
        <v>45090</v>
      </c>
      <c r="F172" s="28">
        <f t="shared" si="8"/>
        <v>3</v>
      </c>
      <c r="G172" s="9" t="str">
        <f t="shared" si="9"/>
        <v>Menor a 288</v>
      </c>
      <c r="H172" s="9" t="str">
        <f t="shared" si="10"/>
        <v>2023</v>
      </c>
      <c r="I172" s="11" t="str">
        <f t="shared" ca="1" si="11"/>
        <v>EN TÉRMINO</v>
      </c>
      <c r="J172" s="12" t="s">
        <v>5</v>
      </c>
      <c r="K172" s="12" t="s">
        <v>6</v>
      </c>
    </row>
    <row r="173" spans="1:11" ht="12.75" customHeight="1" x14ac:dyDescent="0.3">
      <c r="A173" s="9">
        <v>45087</v>
      </c>
      <c r="B173" s="8" t="s">
        <v>965</v>
      </c>
      <c r="C173" s="10">
        <v>68</v>
      </c>
      <c r="D173" s="7" t="s">
        <v>262</v>
      </c>
      <c r="E173" s="51">
        <f>IFERROR(INDEX('4.Paid 2023'!A:E,MATCH(D173,'4.Paid 2023'!D:D,0),1),"-")</f>
        <v>45090</v>
      </c>
      <c r="F173" s="28">
        <f t="shared" si="8"/>
        <v>3</v>
      </c>
      <c r="G173" s="9" t="str">
        <f t="shared" si="9"/>
        <v>Menor a 288</v>
      </c>
      <c r="H173" s="9" t="str">
        <f t="shared" si="10"/>
        <v>2023</v>
      </c>
      <c r="I173" s="11" t="str">
        <f t="shared" ca="1" si="11"/>
        <v>EN TÉRMINO</v>
      </c>
      <c r="J173" s="12" t="s">
        <v>5</v>
      </c>
      <c r="K173" s="12" t="s">
        <v>6</v>
      </c>
    </row>
    <row r="174" spans="1:11" ht="12.75" customHeight="1" x14ac:dyDescent="0.3">
      <c r="A174" s="9">
        <v>45087</v>
      </c>
      <c r="B174" s="8" t="s">
        <v>1020</v>
      </c>
      <c r="C174" s="10">
        <v>7</v>
      </c>
      <c r="D174" s="7" t="s">
        <v>270</v>
      </c>
      <c r="E174" s="51">
        <f>IFERROR(INDEX('4.Paid 2023'!A:E,MATCH(D174,'4.Paid 2023'!D:D,0),1),"-")</f>
        <v>45090</v>
      </c>
      <c r="F174" s="28">
        <f t="shared" si="8"/>
        <v>3</v>
      </c>
      <c r="G174" s="9" t="str">
        <f t="shared" si="9"/>
        <v>Menor a 288</v>
      </c>
      <c r="H174" s="9" t="str">
        <f t="shared" si="10"/>
        <v>2023</v>
      </c>
      <c r="I174" s="11" t="str">
        <f t="shared" ca="1" si="11"/>
        <v>EN TÉRMINO</v>
      </c>
      <c r="J174" s="12" t="s">
        <v>5</v>
      </c>
      <c r="K174" s="12" t="s">
        <v>6</v>
      </c>
    </row>
    <row r="175" spans="1:11" ht="12.75" customHeight="1" x14ac:dyDescent="0.3">
      <c r="A175" s="9">
        <v>45087</v>
      </c>
      <c r="B175" s="8" t="s">
        <v>983</v>
      </c>
      <c r="C175" s="10">
        <v>39.28</v>
      </c>
      <c r="D175" s="7" t="s">
        <v>302</v>
      </c>
      <c r="E175" s="51">
        <f>IFERROR(INDEX('4.Paid 2023'!A:E,MATCH(D175,'4.Paid 2023'!D:D,0),1),"-")</f>
        <v>45090</v>
      </c>
      <c r="F175" s="28">
        <f t="shared" si="8"/>
        <v>3</v>
      </c>
      <c r="G175" s="9" t="str">
        <f t="shared" si="9"/>
        <v>Menor a 288</v>
      </c>
      <c r="H175" s="9" t="str">
        <f t="shared" si="10"/>
        <v>2023</v>
      </c>
      <c r="I175" s="11" t="str">
        <f t="shared" ca="1" si="11"/>
        <v>EN TÉRMINO</v>
      </c>
      <c r="J175" s="12" t="s">
        <v>5</v>
      </c>
      <c r="K175" s="12" t="s">
        <v>6</v>
      </c>
    </row>
    <row r="176" spans="1:11" ht="12.75" customHeight="1" x14ac:dyDescent="0.3">
      <c r="A176" s="9">
        <v>45087</v>
      </c>
      <c r="B176" s="8" t="s">
        <v>992</v>
      </c>
      <c r="C176" s="10">
        <v>11.231219999999999</v>
      </c>
      <c r="D176" s="7" t="s">
        <v>167</v>
      </c>
      <c r="E176" s="51">
        <f>IFERROR(INDEX('4.Paid 2023'!A:E,MATCH(D176,'4.Paid 2023'!D:D,0),1),"-")</f>
        <v>45091</v>
      </c>
      <c r="F176" s="28">
        <f t="shared" si="8"/>
        <v>4</v>
      </c>
      <c r="G176" s="9" t="str">
        <f t="shared" si="9"/>
        <v>Menor a 288</v>
      </c>
      <c r="H176" s="9" t="str">
        <f t="shared" si="10"/>
        <v>2023</v>
      </c>
      <c r="I176" s="11" t="str">
        <f t="shared" ca="1" si="11"/>
        <v>EN TÉRMINO</v>
      </c>
      <c r="J176" s="12" t="s">
        <v>5</v>
      </c>
      <c r="K176" s="12" t="s">
        <v>6</v>
      </c>
    </row>
    <row r="177" spans="1:11" ht="12.75" customHeight="1" x14ac:dyDescent="0.3">
      <c r="A177" s="9">
        <v>45087</v>
      </c>
      <c r="B177" s="8" t="s">
        <v>986</v>
      </c>
      <c r="C177" s="10">
        <v>1.3</v>
      </c>
      <c r="D177" s="7" t="s">
        <v>274</v>
      </c>
      <c r="E177" s="51">
        <f>IFERROR(INDEX('4.Paid 2023'!A:E,MATCH(D177,'4.Paid 2023'!D:D,0),1),"-")</f>
        <v>45092</v>
      </c>
      <c r="F177" s="28">
        <f t="shared" si="8"/>
        <v>5</v>
      </c>
      <c r="G177" s="9" t="str">
        <f t="shared" si="9"/>
        <v>Menor a 288</v>
      </c>
      <c r="H177" s="9" t="str">
        <f t="shared" si="10"/>
        <v>2023</v>
      </c>
      <c r="I177" s="11" t="str">
        <f t="shared" ca="1" si="11"/>
        <v>EN TÉRMINO</v>
      </c>
      <c r="J177" s="12" t="s">
        <v>5</v>
      </c>
      <c r="K177" s="12" t="s">
        <v>6</v>
      </c>
    </row>
    <row r="178" spans="1:11" ht="12.75" customHeight="1" x14ac:dyDescent="0.3">
      <c r="A178" s="9">
        <v>45064</v>
      </c>
      <c r="B178" s="8" t="s">
        <v>1001</v>
      </c>
      <c r="C178" s="10">
        <v>125.67949</v>
      </c>
      <c r="D178" s="7" t="s">
        <v>184</v>
      </c>
      <c r="E178" s="51">
        <f>IFERROR(INDEX('4.Paid 2023'!A:E,MATCH(D178,'4.Paid 2023'!D:D,0),1),"-")</f>
        <v>45064</v>
      </c>
      <c r="F178" s="28">
        <f t="shared" si="8"/>
        <v>0</v>
      </c>
      <c r="G178" s="9" t="str">
        <f t="shared" si="9"/>
        <v>Menor a 288</v>
      </c>
      <c r="H178" s="9" t="str">
        <f t="shared" si="10"/>
        <v>2023</v>
      </c>
      <c r="I178" s="11" t="str">
        <f t="shared" ca="1" si="11"/>
        <v>EN TÉRMINO</v>
      </c>
      <c r="J178" s="12" t="s">
        <v>5</v>
      </c>
      <c r="K178" s="12" t="s">
        <v>6</v>
      </c>
    </row>
    <row r="179" spans="1:11" ht="12.75" customHeight="1" x14ac:dyDescent="0.3">
      <c r="A179" s="9">
        <v>45092</v>
      </c>
      <c r="B179" s="8" t="s">
        <v>973</v>
      </c>
      <c r="C179" s="10">
        <v>130</v>
      </c>
      <c r="D179" s="7" t="s">
        <v>234</v>
      </c>
      <c r="E179" s="51">
        <f>IFERROR(INDEX('4.Paid 2023'!A:E,MATCH(D179,'4.Paid 2023'!D:D,0),1),"-")</f>
        <v>45093</v>
      </c>
      <c r="F179" s="28">
        <f t="shared" si="8"/>
        <v>1</v>
      </c>
      <c r="G179" s="9" t="str">
        <f t="shared" si="9"/>
        <v>Menor a 288</v>
      </c>
      <c r="H179" s="9" t="str">
        <f t="shared" si="10"/>
        <v>2023</v>
      </c>
      <c r="I179" s="11" t="str">
        <f t="shared" ca="1" si="11"/>
        <v>EN TÉRMINO</v>
      </c>
      <c r="J179" s="12" t="s">
        <v>5</v>
      </c>
      <c r="K179" s="12" t="s">
        <v>6</v>
      </c>
    </row>
    <row r="180" spans="1:11" ht="12.75" customHeight="1" x14ac:dyDescent="0.3">
      <c r="A180" s="9">
        <v>45094</v>
      </c>
      <c r="B180" s="8" t="s">
        <v>963</v>
      </c>
      <c r="C180" s="10">
        <v>260</v>
      </c>
      <c r="D180" s="7" t="s">
        <v>205</v>
      </c>
      <c r="E180" s="51">
        <f>IFERROR(INDEX('4.Paid 2023'!A:E,MATCH(D180,'4.Paid 2023'!D:D,0),1),"-")</f>
        <v>45100</v>
      </c>
      <c r="F180" s="28">
        <f t="shared" si="8"/>
        <v>6</v>
      </c>
      <c r="G180" s="9" t="str">
        <f t="shared" si="9"/>
        <v>Menor a 288</v>
      </c>
      <c r="H180" s="9" t="str">
        <f t="shared" si="10"/>
        <v>2023</v>
      </c>
      <c r="I180" s="11" t="str">
        <f t="shared" ca="1" si="11"/>
        <v>EN TÉRMINO</v>
      </c>
      <c r="J180" s="12" t="s">
        <v>5</v>
      </c>
      <c r="K180" s="12" t="s">
        <v>6</v>
      </c>
    </row>
    <row r="181" spans="1:11" ht="12.75" customHeight="1" x14ac:dyDescent="0.3">
      <c r="A181" s="9">
        <v>45094</v>
      </c>
      <c r="B181" s="8" t="s">
        <v>963</v>
      </c>
      <c r="C181" s="10">
        <v>262.84884999999997</v>
      </c>
      <c r="D181" s="7" t="s">
        <v>206</v>
      </c>
      <c r="E181" s="51">
        <f>IFERROR(INDEX('4.Paid 2023'!A:E,MATCH(D181,'4.Paid 2023'!D:D,0),1),"-")</f>
        <v>45100</v>
      </c>
      <c r="F181" s="28">
        <f t="shared" si="8"/>
        <v>6</v>
      </c>
      <c r="G181" s="9" t="str">
        <f t="shared" si="9"/>
        <v>Menor a 288</v>
      </c>
      <c r="H181" s="9" t="str">
        <f t="shared" si="10"/>
        <v>2023</v>
      </c>
      <c r="I181" s="11" t="str">
        <f t="shared" ca="1" si="11"/>
        <v>EN TÉRMINO</v>
      </c>
      <c r="J181" s="12" t="s">
        <v>5</v>
      </c>
      <c r="K181" s="12" t="s">
        <v>6</v>
      </c>
    </row>
    <row r="182" spans="1:11" ht="12.75" customHeight="1" x14ac:dyDescent="0.3">
      <c r="A182" s="9">
        <v>45094</v>
      </c>
      <c r="B182" s="8" t="s">
        <v>1009</v>
      </c>
      <c r="C182" s="10">
        <v>31</v>
      </c>
      <c r="D182" s="7" t="s">
        <v>260</v>
      </c>
      <c r="E182" s="51">
        <f>IFERROR(INDEX('4.Paid 2023'!A:E,MATCH(D182,'4.Paid 2023'!D:D,0),1),"-")</f>
        <v>45124</v>
      </c>
      <c r="F182" s="28">
        <f t="shared" si="8"/>
        <v>30</v>
      </c>
      <c r="G182" s="9" t="str">
        <f t="shared" si="9"/>
        <v>Menor a 288</v>
      </c>
      <c r="H182" s="9" t="str">
        <f t="shared" si="10"/>
        <v>2023</v>
      </c>
      <c r="I182" s="11" t="str">
        <f t="shared" ca="1" si="11"/>
        <v>EN TÉRMINO</v>
      </c>
      <c r="J182" s="12" t="s">
        <v>5</v>
      </c>
      <c r="K182" s="12" t="s">
        <v>6</v>
      </c>
    </row>
    <row r="183" spans="1:11" ht="12.75" customHeight="1" x14ac:dyDescent="0.3">
      <c r="A183" s="9">
        <v>45096</v>
      </c>
      <c r="B183" s="8" t="s">
        <v>969</v>
      </c>
      <c r="C183" s="10">
        <v>92.837999999999994</v>
      </c>
      <c r="D183" s="7" t="s">
        <v>182</v>
      </c>
      <c r="E183" s="51">
        <f>IFERROR(INDEX('4.Paid 2023'!A:E,MATCH(D183,'4.Paid 2023'!D:D,0),1),"-")</f>
        <v>45099</v>
      </c>
      <c r="F183" s="28">
        <f t="shared" si="8"/>
        <v>3</v>
      </c>
      <c r="G183" s="9" t="str">
        <f t="shared" si="9"/>
        <v>Menor a 288</v>
      </c>
      <c r="H183" s="9" t="str">
        <f t="shared" si="10"/>
        <v>2023</v>
      </c>
      <c r="I183" s="11" t="str">
        <f t="shared" ca="1" si="11"/>
        <v>EN TÉRMINO</v>
      </c>
      <c r="J183" s="12" t="s">
        <v>5</v>
      </c>
      <c r="K183" s="12" t="s">
        <v>6</v>
      </c>
    </row>
    <row r="184" spans="1:11" ht="12.75" customHeight="1" x14ac:dyDescent="0.3">
      <c r="A184" s="9">
        <v>45097</v>
      </c>
      <c r="B184" s="8" t="s">
        <v>968</v>
      </c>
      <c r="C184" s="10">
        <v>254.86432000000002</v>
      </c>
      <c r="D184" s="7" t="s">
        <v>174</v>
      </c>
      <c r="E184" s="51">
        <f>IFERROR(INDEX('4.Paid 2023'!A:E,MATCH(D184,'4.Paid 2023'!D:D,0),1),"-")</f>
        <v>45099</v>
      </c>
      <c r="F184" s="28">
        <f t="shared" si="8"/>
        <v>2</v>
      </c>
      <c r="G184" s="9" t="str">
        <f t="shared" si="9"/>
        <v>Menor a 288</v>
      </c>
      <c r="H184" s="9" t="str">
        <f t="shared" si="10"/>
        <v>2023</v>
      </c>
      <c r="I184" s="11" t="str">
        <f t="shared" ca="1" si="11"/>
        <v>EN TÉRMINO</v>
      </c>
      <c r="J184" s="12" t="s">
        <v>5</v>
      </c>
      <c r="K184" s="12" t="s">
        <v>6</v>
      </c>
    </row>
    <row r="185" spans="1:11" ht="12.75" customHeight="1" x14ac:dyDescent="0.3">
      <c r="A185" s="9">
        <v>45097</v>
      </c>
      <c r="B185" s="8" t="s">
        <v>973</v>
      </c>
      <c r="C185" s="10">
        <v>140.92599999999999</v>
      </c>
      <c r="D185" s="7" t="s">
        <v>235</v>
      </c>
      <c r="E185" s="51">
        <f>IFERROR(INDEX('4.Paid 2023'!A:E,MATCH(D185,'4.Paid 2023'!D:D,0),1),"-")</f>
        <v>45099</v>
      </c>
      <c r="F185" s="28">
        <f t="shared" si="8"/>
        <v>2</v>
      </c>
      <c r="G185" s="9" t="str">
        <f t="shared" si="9"/>
        <v>Menor a 288</v>
      </c>
      <c r="H185" s="9" t="str">
        <f t="shared" si="10"/>
        <v>2023</v>
      </c>
      <c r="I185" s="11" t="str">
        <f t="shared" ca="1" si="11"/>
        <v>EN TÉRMINO</v>
      </c>
      <c r="J185" s="12" t="s">
        <v>5</v>
      </c>
      <c r="K185" s="12" t="s">
        <v>6</v>
      </c>
    </row>
    <row r="186" spans="1:11" ht="12.75" customHeight="1" x14ac:dyDescent="0.3">
      <c r="A186" s="9">
        <v>45097</v>
      </c>
      <c r="B186" s="8" t="s">
        <v>965</v>
      </c>
      <c r="C186" s="10">
        <v>69</v>
      </c>
      <c r="D186" s="7" t="s">
        <v>263</v>
      </c>
      <c r="E186" s="51">
        <f>IFERROR(INDEX('4.Paid 2023'!A:E,MATCH(D186,'4.Paid 2023'!D:D,0),1),"-")</f>
        <v>45099</v>
      </c>
      <c r="F186" s="28">
        <f t="shared" si="8"/>
        <v>2</v>
      </c>
      <c r="G186" s="9" t="str">
        <f t="shared" si="9"/>
        <v>Menor a 288</v>
      </c>
      <c r="H186" s="9" t="str">
        <f t="shared" si="10"/>
        <v>2023</v>
      </c>
      <c r="I186" s="11" t="str">
        <f t="shared" ca="1" si="11"/>
        <v>EN TÉRMINO</v>
      </c>
      <c r="J186" s="12" t="s">
        <v>5</v>
      </c>
      <c r="K186" s="12" t="s">
        <v>6</v>
      </c>
    </row>
    <row r="187" spans="1:11" ht="12.75" customHeight="1" x14ac:dyDescent="0.3">
      <c r="A187" s="9">
        <v>45097</v>
      </c>
      <c r="B187" s="8" t="s">
        <v>1023</v>
      </c>
      <c r="C187" s="10">
        <v>7.5</v>
      </c>
      <c r="D187" s="7" t="s">
        <v>185</v>
      </c>
      <c r="E187" s="51">
        <f>IFERROR(INDEX('4.Paid 2023'!A:E,MATCH(D187,'4.Paid 2023'!D:D,0),1),"-")</f>
        <v>45127</v>
      </c>
      <c r="F187" s="28">
        <f t="shared" si="8"/>
        <v>30</v>
      </c>
      <c r="G187" s="9" t="str">
        <f t="shared" si="9"/>
        <v>Menor a 288</v>
      </c>
      <c r="H187" s="9" t="str">
        <f t="shared" si="10"/>
        <v>2023</v>
      </c>
      <c r="I187" s="11" t="str">
        <f t="shared" ca="1" si="11"/>
        <v>EN TÉRMINO</v>
      </c>
      <c r="J187" s="12" t="s">
        <v>5</v>
      </c>
      <c r="K187" s="12" t="s">
        <v>6</v>
      </c>
    </row>
    <row r="188" spans="1:11" ht="12.75" customHeight="1" x14ac:dyDescent="0.3">
      <c r="A188" s="9">
        <v>45097</v>
      </c>
      <c r="B188" s="8" t="s">
        <v>967</v>
      </c>
      <c r="C188" s="10">
        <v>258.214</v>
      </c>
      <c r="D188" s="7" t="s">
        <v>231</v>
      </c>
      <c r="E188" s="51">
        <f>IFERROR(INDEX('4.Paid 2023'!A:E,MATCH(D188,'4.Paid 2023'!D:D,0),1),"-")</f>
        <v>45098</v>
      </c>
      <c r="F188" s="28">
        <f t="shared" si="8"/>
        <v>1</v>
      </c>
      <c r="G188" s="9" t="str">
        <f t="shared" si="9"/>
        <v>Menor a 288</v>
      </c>
      <c r="H188" s="9" t="str">
        <f t="shared" si="10"/>
        <v>2023</v>
      </c>
      <c r="I188" s="11" t="str">
        <f t="shared" ca="1" si="11"/>
        <v>EN TÉRMINO</v>
      </c>
      <c r="J188" s="12" t="s">
        <v>5</v>
      </c>
      <c r="K188" s="12" t="s">
        <v>6</v>
      </c>
    </row>
    <row r="189" spans="1:11" ht="12.75" customHeight="1" x14ac:dyDescent="0.3">
      <c r="A189" s="9">
        <v>45099</v>
      </c>
      <c r="B189" s="8" t="s">
        <v>963</v>
      </c>
      <c r="C189" s="10">
        <v>234.59512000000001</v>
      </c>
      <c r="D189" s="7" t="s">
        <v>207</v>
      </c>
      <c r="E189" s="51">
        <f>IFERROR(INDEX('4.Paid 2023'!A:E,MATCH(D189,'4.Paid 2023'!D:D,0),1),"-")</f>
        <v>45100</v>
      </c>
      <c r="F189" s="28">
        <f t="shared" si="8"/>
        <v>1</v>
      </c>
      <c r="G189" s="9" t="str">
        <f t="shared" si="9"/>
        <v>Menor a 288</v>
      </c>
      <c r="H189" s="9" t="str">
        <f t="shared" si="10"/>
        <v>2023</v>
      </c>
      <c r="I189" s="11" t="str">
        <f t="shared" ca="1" si="11"/>
        <v>EN TÉRMINO</v>
      </c>
      <c r="J189" s="12" t="s">
        <v>5</v>
      </c>
      <c r="K189" s="12" t="s">
        <v>6</v>
      </c>
    </row>
    <row r="190" spans="1:11" ht="12.75" customHeight="1" x14ac:dyDescent="0.3">
      <c r="A190" s="9">
        <v>45100</v>
      </c>
      <c r="B190" s="8" t="s">
        <v>963</v>
      </c>
      <c r="C190" s="10">
        <v>378.54306000000003</v>
      </c>
      <c r="D190" s="7" t="s">
        <v>208</v>
      </c>
      <c r="E190" s="51">
        <f>IFERROR(INDEX('4.Paid 2023'!A:E,MATCH(D190,'4.Paid 2023'!D:D,0),1),"-")</f>
        <v>45105</v>
      </c>
      <c r="F190" s="28">
        <f t="shared" si="8"/>
        <v>5</v>
      </c>
      <c r="G190" s="9" t="str">
        <f t="shared" si="9"/>
        <v>Mayor 288 y menor a 500</v>
      </c>
      <c r="H190" s="9" t="str">
        <f t="shared" si="10"/>
        <v>2023</v>
      </c>
      <c r="I190" s="11" t="str">
        <f t="shared" ca="1" si="11"/>
        <v>EN TÉRMINO</v>
      </c>
      <c r="J190" s="12" t="s">
        <v>5</v>
      </c>
      <c r="K190" s="12" t="s">
        <v>6</v>
      </c>
    </row>
    <row r="191" spans="1:11" ht="12.75" customHeight="1" x14ac:dyDescent="0.3">
      <c r="A191" s="9">
        <v>45100</v>
      </c>
      <c r="B191" s="8" t="s">
        <v>963</v>
      </c>
      <c r="C191" s="10">
        <v>378</v>
      </c>
      <c r="D191" s="7" t="s">
        <v>209</v>
      </c>
      <c r="E191" s="51">
        <f>IFERROR(INDEX('4.Paid 2023'!A:E,MATCH(D191,'4.Paid 2023'!D:D,0),1),"-")</f>
        <v>45106</v>
      </c>
      <c r="F191" s="28">
        <f t="shared" si="8"/>
        <v>6</v>
      </c>
      <c r="G191" s="9" t="str">
        <f t="shared" si="9"/>
        <v>Mayor 288 y menor a 500</v>
      </c>
      <c r="H191" s="9" t="str">
        <f t="shared" si="10"/>
        <v>2023</v>
      </c>
      <c r="I191" s="11" t="str">
        <f t="shared" ca="1" si="11"/>
        <v>EN TÉRMINO</v>
      </c>
      <c r="J191" s="12" t="s">
        <v>5</v>
      </c>
      <c r="K191" s="12" t="s">
        <v>6</v>
      </c>
    </row>
    <row r="192" spans="1:11" ht="12.75" customHeight="1" x14ac:dyDescent="0.3">
      <c r="A192" s="9">
        <v>45101</v>
      </c>
      <c r="B192" s="8" t="s">
        <v>979</v>
      </c>
      <c r="C192" s="10">
        <v>57.72</v>
      </c>
      <c r="D192" s="7" t="s">
        <v>253</v>
      </c>
      <c r="E192" s="51">
        <f>IFERROR(INDEX('4.Paid 2023'!A:E,MATCH(D192,'4.Paid 2023'!D:D,0),1),"-")</f>
        <v>45104</v>
      </c>
      <c r="F192" s="28">
        <f t="shared" si="8"/>
        <v>3</v>
      </c>
      <c r="G192" s="9" t="str">
        <f t="shared" si="9"/>
        <v>Menor a 288</v>
      </c>
      <c r="H192" s="9" t="str">
        <f t="shared" si="10"/>
        <v>2023</v>
      </c>
      <c r="I192" s="11" t="str">
        <f t="shared" ca="1" si="11"/>
        <v>EN TÉRMINO</v>
      </c>
      <c r="J192" s="12" t="s">
        <v>5</v>
      </c>
      <c r="K192" s="12" t="s">
        <v>6</v>
      </c>
    </row>
    <row r="193" spans="1:11" ht="12.75" customHeight="1" x14ac:dyDescent="0.3">
      <c r="A193" s="9">
        <v>45101</v>
      </c>
      <c r="B193" s="8" t="s">
        <v>984</v>
      </c>
      <c r="C193" s="10">
        <v>76.8</v>
      </c>
      <c r="D193" s="7" t="s">
        <v>257</v>
      </c>
      <c r="E193" s="51">
        <f>IFERROR(INDEX('4.Paid 2023'!A:E,MATCH(D193,'4.Paid 2023'!D:D,0),1),"-")</f>
        <v>45104</v>
      </c>
      <c r="F193" s="28">
        <f t="shared" si="8"/>
        <v>3</v>
      </c>
      <c r="G193" s="9" t="str">
        <f t="shared" si="9"/>
        <v>Menor a 288</v>
      </c>
      <c r="H193" s="9" t="str">
        <f t="shared" si="10"/>
        <v>2023</v>
      </c>
      <c r="I193" s="11" t="str">
        <f t="shared" ca="1" si="11"/>
        <v>EN TÉRMINO</v>
      </c>
      <c r="J193" s="12" t="s">
        <v>5</v>
      </c>
      <c r="K193" s="12" t="s">
        <v>6</v>
      </c>
    </row>
    <row r="194" spans="1:11" ht="12.75" customHeight="1" x14ac:dyDescent="0.3">
      <c r="A194" s="9">
        <v>45107</v>
      </c>
      <c r="B194" s="8" t="s">
        <v>966</v>
      </c>
      <c r="C194" s="10">
        <v>223.57900000000001</v>
      </c>
      <c r="D194" s="7" t="s">
        <v>249</v>
      </c>
      <c r="E194" s="51">
        <f>IFERROR(INDEX('4.Paid 2023'!A:E,MATCH(D194,'4.Paid 2023'!D:D,0),1),"-")</f>
        <v>45111</v>
      </c>
      <c r="F194" s="28">
        <f t="shared" si="8"/>
        <v>4</v>
      </c>
      <c r="G194" s="9" t="str">
        <f t="shared" si="9"/>
        <v>Menor a 288</v>
      </c>
      <c r="H194" s="9" t="str">
        <f t="shared" si="10"/>
        <v>2023</v>
      </c>
      <c r="I194" s="11" t="str">
        <f t="shared" ca="1" si="11"/>
        <v>EN TÉRMINO</v>
      </c>
      <c r="J194" s="12" t="s">
        <v>5</v>
      </c>
      <c r="K194" s="12" t="s">
        <v>6</v>
      </c>
    </row>
    <row r="195" spans="1:11" ht="12.75" customHeight="1" x14ac:dyDescent="0.3">
      <c r="A195" s="9">
        <v>45107</v>
      </c>
      <c r="B195" s="8" t="s">
        <v>975</v>
      </c>
      <c r="C195" s="10">
        <v>53.328000000000003</v>
      </c>
      <c r="D195" s="7" t="s">
        <v>164</v>
      </c>
      <c r="E195" s="51">
        <f>IFERROR(INDEX('4.Paid 2023'!A:E,MATCH(D195,'4.Paid 2023'!D:D,0),1),"-")</f>
        <v>45117</v>
      </c>
      <c r="F195" s="28">
        <f t="shared" ref="F195:F258" si="12">DATEDIF(A195,E195,"d")</f>
        <v>10</v>
      </c>
      <c r="G195" s="9" t="str">
        <f t="shared" ref="G195:G258" si="13">IF(C195 &lt; AVERAGE($C$3:$C$532), "Menor a 288", IF(AND(C195 &gt;= AVERAGE($C$3:$C$532), C195 &lt; 500), "Mayor 288 y menor a 500", IF(C195 &gt;= 500, "Mayor o igual a 500", "")))</f>
        <v>Menor a 288</v>
      </c>
      <c r="H195" s="9" t="str">
        <f t="shared" ref="H195:H258" si="14">TEXT(A195,"yyyy")</f>
        <v>2023</v>
      </c>
      <c r="I195" s="11" t="str">
        <f t="shared" ref="I195:I258" ca="1" si="15">IFERROR(IF(AND(DATEDIF(A195,TODAY(),"D")&gt;32,K195="No Cobrado"),"FUERA DE TÉRMINO","EN TÉRMINO"),"EN TÉRMINO")</f>
        <v>EN TÉRMINO</v>
      </c>
      <c r="J195" s="12" t="s">
        <v>5</v>
      </c>
      <c r="K195" s="12" t="s">
        <v>6</v>
      </c>
    </row>
    <row r="196" spans="1:11" ht="12.75" customHeight="1" x14ac:dyDescent="0.3">
      <c r="A196" s="9">
        <v>45107</v>
      </c>
      <c r="B196" s="8" t="s">
        <v>1009</v>
      </c>
      <c r="C196" s="10">
        <v>31.4</v>
      </c>
      <c r="D196" s="7" t="s">
        <v>261</v>
      </c>
      <c r="E196" s="51">
        <f>IFERROR(INDEX('4.Paid 2023'!A:E,MATCH(D196,'4.Paid 2023'!D:D,0),1),"-")</f>
        <v>45125</v>
      </c>
      <c r="F196" s="28">
        <f t="shared" si="12"/>
        <v>18</v>
      </c>
      <c r="G196" s="9" t="str">
        <f t="shared" si="13"/>
        <v>Menor a 288</v>
      </c>
      <c r="H196" s="9" t="str">
        <f t="shared" si="14"/>
        <v>2023</v>
      </c>
      <c r="I196" s="11" t="str">
        <f t="shared" ca="1" si="15"/>
        <v>EN TÉRMINO</v>
      </c>
      <c r="J196" s="12" t="s">
        <v>5</v>
      </c>
      <c r="K196" s="12" t="s">
        <v>6</v>
      </c>
    </row>
    <row r="197" spans="1:11" ht="12.75" customHeight="1" x14ac:dyDescent="0.3">
      <c r="A197" s="9">
        <v>45107</v>
      </c>
      <c r="B197" s="8" t="s">
        <v>992</v>
      </c>
      <c r="C197" s="10">
        <v>122.5125</v>
      </c>
      <c r="D197" s="7" t="s">
        <v>168</v>
      </c>
      <c r="E197" s="51">
        <f>IFERROR(INDEX('4.Paid 2023'!A:E,MATCH(D197,'4.Paid 2023'!D:D,0),1),"-")</f>
        <v>45110</v>
      </c>
      <c r="F197" s="28">
        <f t="shared" si="12"/>
        <v>3</v>
      </c>
      <c r="G197" s="9" t="str">
        <f t="shared" si="13"/>
        <v>Menor a 288</v>
      </c>
      <c r="H197" s="9" t="str">
        <f t="shared" si="14"/>
        <v>2023</v>
      </c>
      <c r="I197" s="11" t="str">
        <f t="shared" ca="1" si="15"/>
        <v>EN TÉRMINO</v>
      </c>
      <c r="J197" s="12" t="s">
        <v>5</v>
      </c>
      <c r="K197" s="12" t="s">
        <v>6</v>
      </c>
    </row>
    <row r="198" spans="1:11" ht="12.75" customHeight="1" x14ac:dyDescent="0.3">
      <c r="A198" s="9">
        <v>45110</v>
      </c>
      <c r="B198" s="8" t="s">
        <v>988</v>
      </c>
      <c r="C198" s="10">
        <v>127.79906</v>
      </c>
      <c r="D198" s="7" t="s">
        <v>277</v>
      </c>
      <c r="E198" s="51">
        <f>IFERROR(INDEX('4.Paid 2023'!A:E,MATCH(D198,'4.Paid 2023'!D:D,0),1),"-")</f>
        <v>45132</v>
      </c>
      <c r="F198" s="28">
        <f t="shared" si="12"/>
        <v>22</v>
      </c>
      <c r="G198" s="9" t="str">
        <f t="shared" si="13"/>
        <v>Menor a 288</v>
      </c>
      <c r="H198" s="9" t="str">
        <f t="shared" si="14"/>
        <v>2023</v>
      </c>
      <c r="I198" s="11" t="str">
        <f t="shared" ca="1" si="15"/>
        <v>EN TÉRMINO</v>
      </c>
      <c r="J198" s="12" t="s">
        <v>5</v>
      </c>
      <c r="K198" s="12" t="s">
        <v>6</v>
      </c>
    </row>
    <row r="199" spans="1:11" ht="12.75" customHeight="1" x14ac:dyDescent="0.3">
      <c r="A199" s="9">
        <v>45115</v>
      </c>
      <c r="B199" s="8" t="s">
        <v>964</v>
      </c>
      <c r="C199" s="10">
        <v>261</v>
      </c>
      <c r="D199" s="7" t="s">
        <v>216</v>
      </c>
      <c r="E199" s="51">
        <f>IFERROR(INDEX('4.Paid 2023'!A:E,MATCH(D199,'4.Paid 2023'!D:D,0),1),"-")</f>
        <v>45118</v>
      </c>
      <c r="F199" s="28">
        <f t="shared" si="12"/>
        <v>3</v>
      </c>
      <c r="G199" s="9" t="str">
        <f t="shared" si="13"/>
        <v>Menor a 288</v>
      </c>
      <c r="H199" s="9" t="str">
        <f t="shared" si="14"/>
        <v>2023</v>
      </c>
      <c r="I199" s="11" t="str">
        <f t="shared" ca="1" si="15"/>
        <v>EN TÉRMINO</v>
      </c>
      <c r="J199" s="12" t="s">
        <v>5</v>
      </c>
      <c r="K199" s="12" t="s">
        <v>6</v>
      </c>
    </row>
    <row r="200" spans="1:11" ht="12.75" customHeight="1" x14ac:dyDescent="0.3">
      <c r="A200" s="9">
        <v>45115</v>
      </c>
      <c r="B200" s="8" t="s">
        <v>973</v>
      </c>
      <c r="C200" s="10">
        <v>110</v>
      </c>
      <c r="D200" s="7" t="s">
        <v>236</v>
      </c>
      <c r="E200" s="51">
        <f>IFERROR(INDEX('4.Paid 2023'!A:E,MATCH(D200,'4.Paid 2023'!D:D,0),1),"-")</f>
        <v>45118</v>
      </c>
      <c r="F200" s="28">
        <f t="shared" si="12"/>
        <v>3</v>
      </c>
      <c r="G200" s="9" t="str">
        <f t="shared" si="13"/>
        <v>Menor a 288</v>
      </c>
      <c r="H200" s="9" t="str">
        <f t="shared" si="14"/>
        <v>2023</v>
      </c>
      <c r="I200" s="11" t="str">
        <f t="shared" ca="1" si="15"/>
        <v>EN TÉRMINO</v>
      </c>
      <c r="J200" s="12" t="s">
        <v>5</v>
      </c>
      <c r="K200" s="12" t="s">
        <v>6</v>
      </c>
    </row>
    <row r="201" spans="1:11" ht="12.75" customHeight="1" x14ac:dyDescent="0.3">
      <c r="A201" s="9">
        <v>45115</v>
      </c>
      <c r="B201" s="8" t="s">
        <v>972</v>
      </c>
      <c r="C201" s="10">
        <v>230</v>
      </c>
      <c r="D201" s="7" t="s">
        <v>281</v>
      </c>
      <c r="E201" s="51">
        <f>IFERROR(INDEX('4.Paid 2023'!A:E,MATCH(D201,'4.Paid 2023'!D:D,0),1),"-")</f>
        <v>45118</v>
      </c>
      <c r="F201" s="28">
        <f t="shared" si="12"/>
        <v>3</v>
      </c>
      <c r="G201" s="9" t="str">
        <f t="shared" si="13"/>
        <v>Menor a 288</v>
      </c>
      <c r="H201" s="9" t="str">
        <f t="shared" si="14"/>
        <v>2023</v>
      </c>
      <c r="I201" s="11" t="str">
        <f t="shared" ca="1" si="15"/>
        <v>EN TÉRMINO</v>
      </c>
      <c r="J201" s="12" t="s">
        <v>5</v>
      </c>
      <c r="K201" s="12" t="s">
        <v>6</v>
      </c>
    </row>
    <row r="202" spans="1:11" ht="12.75" customHeight="1" x14ac:dyDescent="0.3">
      <c r="A202" s="9">
        <v>45115</v>
      </c>
      <c r="B202" s="8" t="s">
        <v>969</v>
      </c>
      <c r="C202" s="10">
        <v>189</v>
      </c>
      <c r="D202" s="7" t="s">
        <v>183</v>
      </c>
      <c r="E202" s="51">
        <f>IFERROR(INDEX('4.Paid 2023'!A:E,MATCH(D202,'4.Paid 2023'!D:D,0),1),"-")</f>
        <v>45128</v>
      </c>
      <c r="F202" s="28">
        <f t="shared" si="12"/>
        <v>13</v>
      </c>
      <c r="G202" s="9" t="str">
        <f t="shared" si="13"/>
        <v>Menor a 288</v>
      </c>
      <c r="H202" s="9" t="str">
        <f t="shared" si="14"/>
        <v>2023</v>
      </c>
      <c r="I202" s="13" t="str">
        <f t="shared" ca="1" si="15"/>
        <v>EN TÉRMINO</v>
      </c>
      <c r="J202" s="12" t="s">
        <v>5</v>
      </c>
      <c r="K202" s="12" t="s">
        <v>6</v>
      </c>
    </row>
    <row r="203" spans="1:11" ht="12.75" customHeight="1" x14ac:dyDescent="0.3">
      <c r="A203" s="9">
        <v>45115</v>
      </c>
      <c r="B203" s="8" t="s">
        <v>974</v>
      </c>
      <c r="C203" s="10">
        <v>246.6</v>
      </c>
      <c r="D203" s="7" t="s">
        <v>282</v>
      </c>
      <c r="E203" s="51">
        <f>IFERROR(INDEX('4.Paid 2023'!A:E,MATCH(D203,'4.Paid 2023'!D:D,0),1),"-")</f>
        <v>45135</v>
      </c>
      <c r="F203" s="28">
        <f t="shared" si="12"/>
        <v>20</v>
      </c>
      <c r="G203" s="9" t="str">
        <f t="shared" si="13"/>
        <v>Menor a 288</v>
      </c>
      <c r="H203" s="9" t="str">
        <f t="shared" si="14"/>
        <v>2023</v>
      </c>
      <c r="I203" s="11" t="str">
        <f t="shared" ca="1" si="15"/>
        <v>EN TÉRMINO</v>
      </c>
      <c r="J203" s="12" t="s">
        <v>5</v>
      </c>
      <c r="K203" s="12" t="s">
        <v>6</v>
      </c>
    </row>
    <row r="204" spans="1:11" ht="12.75" customHeight="1" x14ac:dyDescent="0.3">
      <c r="A204" s="9">
        <v>45116</v>
      </c>
      <c r="B204" s="8" t="s">
        <v>992</v>
      </c>
      <c r="C204" s="10">
        <v>77.459000000000003</v>
      </c>
      <c r="D204" s="7" t="s">
        <v>169</v>
      </c>
      <c r="E204" s="51">
        <f>IFERROR(INDEX('4.Paid 2023'!A:E,MATCH(D204,'4.Paid 2023'!D:D,0),1),"-")</f>
        <v>45118</v>
      </c>
      <c r="F204" s="28">
        <f t="shared" si="12"/>
        <v>2</v>
      </c>
      <c r="G204" s="9" t="str">
        <f t="shared" si="13"/>
        <v>Menor a 288</v>
      </c>
      <c r="H204" s="9" t="str">
        <f t="shared" si="14"/>
        <v>2023</v>
      </c>
      <c r="I204" s="11" t="str">
        <f t="shared" ca="1" si="15"/>
        <v>EN TÉRMINO</v>
      </c>
      <c r="J204" s="12" t="s">
        <v>5</v>
      </c>
      <c r="K204" s="12" t="s">
        <v>6</v>
      </c>
    </row>
    <row r="205" spans="1:11" ht="12.75" customHeight="1" x14ac:dyDescent="0.3">
      <c r="A205" s="9">
        <v>45116</v>
      </c>
      <c r="B205" s="8" t="s">
        <v>965</v>
      </c>
      <c r="C205" s="10">
        <v>69.5</v>
      </c>
      <c r="D205" s="7" t="s">
        <v>264</v>
      </c>
      <c r="E205" s="51">
        <f>IFERROR(INDEX('4.Paid 2023'!A:E,MATCH(D205,'4.Paid 2023'!D:D,0),1),"-")</f>
        <v>45118</v>
      </c>
      <c r="F205" s="28">
        <f t="shared" si="12"/>
        <v>2</v>
      </c>
      <c r="G205" s="9" t="str">
        <f t="shared" si="13"/>
        <v>Menor a 288</v>
      </c>
      <c r="H205" s="9" t="str">
        <f t="shared" si="14"/>
        <v>2023</v>
      </c>
      <c r="I205" s="11" t="str">
        <f t="shared" ca="1" si="15"/>
        <v>EN TÉRMINO</v>
      </c>
      <c r="J205" s="12" t="s">
        <v>5</v>
      </c>
      <c r="K205" s="12" t="s">
        <v>6</v>
      </c>
    </row>
    <row r="206" spans="1:11" ht="12.75" customHeight="1" x14ac:dyDescent="0.3">
      <c r="A206" s="9">
        <v>45119</v>
      </c>
      <c r="B206" s="8" t="s">
        <v>964</v>
      </c>
      <c r="C206" s="10">
        <v>264.97048000000001</v>
      </c>
      <c r="D206" s="7" t="s">
        <v>217</v>
      </c>
      <c r="E206" s="51">
        <f>IFERROR(INDEX('4.Paid 2023'!A:E,MATCH(D206,'4.Paid 2023'!D:D,0),1),"-")</f>
        <v>45124</v>
      </c>
      <c r="F206" s="28">
        <f t="shared" si="12"/>
        <v>5</v>
      </c>
      <c r="G206" s="9" t="str">
        <f t="shared" si="13"/>
        <v>Menor a 288</v>
      </c>
      <c r="H206" s="9" t="str">
        <f t="shared" si="14"/>
        <v>2023</v>
      </c>
      <c r="I206" s="11" t="str">
        <f t="shared" ca="1" si="15"/>
        <v>EN TÉRMINO</v>
      </c>
      <c r="J206" s="12" t="s">
        <v>5</v>
      </c>
      <c r="K206" s="12" t="s">
        <v>6</v>
      </c>
    </row>
    <row r="207" spans="1:11" ht="12.75" customHeight="1" x14ac:dyDescent="0.3">
      <c r="A207" s="9">
        <v>45119</v>
      </c>
      <c r="B207" s="8" t="s">
        <v>991</v>
      </c>
      <c r="C207" s="10">
        <v>32.073</v>
      </c>
      <c r="D207" s="7" t="s">
        <v>242</v>
      </c>
      <c r="E207" s="51">
        <f>IFERROR(INDEX('4.Paid 2023'!A:E,MATCH(D207,'4.Paid 2023'!D:D,0),1),"-")</f>
        <v>45120</v>
      </c>
      <c r="F207" s="28">
        <f t="shared" si="12"/>
        <v>1</v>
      </c>
      <c r="G207" s="9" t="str">
        <f t="shared" si="13"/>
        <v>Menor a 288</v>
      </c>
      <c r="H207" s="9" t="str">
        <f t="shared" si="14"/>
        <v>2023</v>
      </c>
      <c r="I207" s="11" t="str">
        <f t="shared" ca="1" si="15"/>
        <v>EN TÉRMINO</v>
      </c>
      <c r="J207" s="12" t="s">
        <v>5</v>
      </c>
      <c r="K207" s="12" t="s">
        <v>6</v>
      </c>
    </row>
    <row r="208" spans="1:11" ht="12.75" customHeight="1" x14ac:dyDescent="0.3">
      <c r="A208" s="9">
        <v>45121</v>
      </c>
      <c r="B208" s="8" t="s">
        <v>964</v>
      </c>
      <c r="C208" s="10">
        <v>259</v>
      </c>
      <c r="D208" s="7" t="s">
        <v>218</v>
      </c>
      <c r="E208" s="51">
        <f>IFERROR(INDEX('4.Paid 2023'!A:E,MATCH(D208,'4.Paid 2023'!D:D,0),1),"-")</f>
        <v>45132</v>
      </c>
      <c r="F208" s="28">
        <f t="shared" si="12"/>
        <v>11</v>
      </c>
      <c r="G208" s="9" t="str">
        <f t="shared" si="13"/>
        <v>Menor a 288</v>
      </c>
      <c r="H208" s="9" t="str">
        <f t="shared" si="14"/>
        <v>2023</v>
      </c>
      <c r="I208" s="11" t="str">
        <f t="shared" ca="1" si="15"/>
        <v>EN TÉRMINO</v>
      </c>
      <c r="J208" s="12" t="s">
        <v>5</v>
      </c>
      <c r="K208" s="12" t="s">
        <v>6</v>
      </c>
    </row>
    <row r="209" spans="1:11" ht="12.75" customHeight="1" x14ac:dyDescent="0.3">
      <c r="A209" s="9">
        <v>45122</v>
      </c>
      <c r="B209" s="8" t="s">
        <v>964</v>
      </c>
      <c r="C209" s="10">
        <v>262</v>
      </c>
      <c r="D209" s="7" t="s">
        <v>219</v>
      </c>
      <c r="E209" s="51">
        <f>IFERROR(INDEX('4.Paid 2023'!A:E,MATCH(D209,'4.Paid 2023'!D:D,0),1),"-")</f>
        <v>45125</v>
      </c>
      <c r="F209" s="28">
        <f t="shared" si="12"/>
        <v>3</v>
      </c>
      <c r="G209" s="9" t="str">
        <f t="shared" si="13"/>
        <v>Menor a 288</v>
      </c>
      <c r="H209" s="9" t="str">
        <f t="shared" si="14"/>
        <v>2023</v>
      </c>
      <c r="I209" s="11" t="str">
        <f t="shared" ca="1" si="15"/>
        <v>EN TÉRMINO</v>
      </c>
      <c r="J209" s="12" t="s">
        <v>5</v>
      </c>
      <c r="K209" s="12" t="s">
        <v>6</v>
      </c>
    </row>
    <row r="210" spans="1:11" ht="12.75" customHeight="1" x14ac:dyDescent="0.3">
      <c r="A210" s="9">
        <v>45122</v>
      </c>
      <c r="B210" s="8" t="s">
        <v>964</v>
      </c>
      <c r="C210" s="10">
        <v>258</v>
      </c>
      <c r="D210" s="7" t="s">
        <v>220</v>
      </c>
      <c r="E210" s="51">
        <f>IFERROR(INDEX('4.Paid 2023'!A:E,MATCH(D210,'4.Paid 2023'!D:D,0),1),"-")</f>
        <v>45125</v>
      </c>
      <c r="F210" s="28">
        <f t="shared" si="12"/>
        <v>3</v>
      </c>
      <c r="G210" s="9" t="str">
        <f t="shared" si="13"/>
        <v>Menor a 288</v>
      </c>
      <c r="H210" s="9" t="str">
        <f t="shared" si="14"/>
        <v>2023</v>
      </c>
      <c r="I210" s="11" t="str">
        <f t="shared" ca="1" si="15"/>
        <v>EN TÉRMINO</v>
      </c>
      <c r="J210" s="12" t="s">
        <v>5</v>
      </c>
      <c r="K210" s="12" t="s">
        <v>6</v>
      </c>
    </row>
    <row r="211" spans="1:11" ht="12.75" customHeight="1" x14ac:dyDescent="0.3">
      <c r="A211" s="9">
        <v>45122</v>
      </c>
      <c r="B211" s="8" t="s">
        <v>967</v>
      </c>
      <c r="C211" s="10">
        <v>133.01400000000001</v>
      </c>
      <c r="D211" s="7" t="s">
        <v>232</v>
      </c>
      <c r="E211" s="51">
        <f>IFERROR(INDEX('4.Paid 2023'!A:E,MATCH(D211,'4.Paid 2023'!D:D,0),1),"-")</f>
        <v>45125</v>
      </c>
      <c r="F211" s="28">
        <f t="shared" si="12"/>
        <v>3</v>
      </c>
      <c r="G211" s="9" t="str">
        <f t="shared" si="13"/>
        <v>Menor a 288</v>
      </c>
      <c r="H211" s="9" t="str">
        <f t="shared" si="14"/>
        <v>2023</v>
      </c>
      <c r="I211" s="11" t="str">
        <f t="shared" ca="1" si="15"/>
        <v>EN TÉRMINO</v>
      </c>
      <c r="J211" s="12" t="s">
        <v>5</v>
      </c>
      <c r="K211" s="12" t="s">
        <v>6</v>
      </c>
    </row>
    <row r="212" spans="1:11" ht="12.75" customHeight="1" x14ac:dyDescent="0.3">
      <c r="A212" s="9">
        <v>45122</v>
      </c>
      <c r="B212" s="8" t="s">
        <v>979</v>
      </c>
      <c r="C212" s="10">
        <v>57.72</v>
      </c>
      <c r="D212" s="7" t="s">
        <v>254</v>
      </c>
      <c r="E212" s="51">
        <f>IFERROR(INDEX('4.Paid 2023'!A:E,MATCH(D212,'4.Paid 2023'!D:D,0),1),"-")</f>
        <v>45125</v>
      </c>
      <c r="F212" s="28">
        <f t="shared" si="12"/>
        <v>3</v>
      </c>
      <c r="G212" s="9" t="str">
        <f t="shared" si="13"/>
        <v>Menor a 288</v>
      </c>
      <c r="H212" s="9" t="str">
        <f t="shared" si="14"/>
        <v>2023</v>
      </c>
      <c r="I212" s="11" t="str">
        <f t="shared" ca="1" si="15"/>
        <v>EN TÉRMINO</v>
      </c>
      <c r="J212" s="12" t="s">
        <v>5</v>
      </c>
      <c r="K212" s="12" t="s">
        <v>6</v>
      </c>
    </row>
    <row r="213" spans="1:11" ht="12.75" customHeight="1" x14ac:dyDescent="0.3">
      <c r="A213" s="9">
        <v>45123</v>
      </c>
      <c r="B213" s="8" t="s">
        <v>1011</v>
      </c>
      <c r="C213" s="10">
        <v>24.754999999999999</v>
      </c>
      <c r="D213" s="7" t="s">
        <v>186</v>
      </c>
      <c r="E213" s="51">
        <f>IFERROR(INDEX('4.Paid 2023'!A:E,MATCH(D213,'4.Paid 2023'!D:D,0),1),"-")</f>
        <v>45132</v>
      </c>
      <c r="F213" s="28">
        <f t="shared" si="12"/>
        <v>9</v>
      </c>
      <c r="G213" s="9" t="str">
        <f t="shared" si="13"/>
        <v>Menor a 288</v>
      </c>
      <c r="H213" s="9" t="str">
        <f t="shared" si="14"/>
        <v>2023</v>
      </c>
      <c r="I213" s="11" t="str">
        <f t="shared" ca="1" si="15"/>
        <v>EN TÉRMINO</v>
      </c>
      <c r="J213" s="12" t="s">
        <v>5</v>
      </c>
      <c r="K213" s="12" t="s">
        <v>6</v>
      </c>
    </row>
    <row r="214" spans="1:11" ht="12.75" customHeight="1" x14ac:dyDescent="0.3">
      <c r="A214" s="9">
        <v>45125</v>
      </c>
      <c r="B214" s="8" t="s">
        <v>1020</v>
      </c>
      <c r="C214" s="10">
        <v>5</v>
      </c>
      <c r="D214" s="7" t="s">
        <v>269</v>
      </c>
      <c r="E214" s="51">
        <f>IFERROR(INDEX('4.Paid 2023'!A:E,MATCH(D214,'4.Paid 2023'!D:D,0),1),"-")</f>
        <v>45126</v>
      </c>
      <c r="F214" s="28">
        <f t="shared" si="12"/>
        <v>1</v>
      </c>
      <c r="G214" s="9" t="str">
        <f t="shared" si="13"/>
        <v>Menor a 288</v>
      </c>
      <c r="H214" s="9" t="str">
        <f t="shared" si="14"/>
        <v>2023</v>
      </c>
      <c r="I214" s="11" t="str">
        <f t="shared" ca="1" si="15"/>
        <v>EN TÉRMINO</v>
      </c>
      <c r="J214" s="12" t="s">
        <v>5</v>
      </c>
      <c r="K214" s="12" t="s">
        <v>6</v>
      </c>
    </row>
    <row r="215" spans="1:11" ht="12.75" customHeight="1" x14ac:dyDescent="0.3">
      <c r="A215" s="9">
        <v>45127</v>
      </c>
      <c r="B215" s="8" t="s">
        <v>1016</v>
      </c>
      <c r="C215" s="10">
        <v>63.3</v>
      </c>
      <c r="D215" s="7" t="s">
        <v>246</v>
      </c>
      <c r="E215" s="51">
        <f>IFERROR(INDEX('4.Paid 2023'!A:E,MATCH(D215,'4.Paid 2023'!D:D,0),1),"-")</f>
        <v>45131</v>
      </c>
      <c r="F215" s="28">
        <f t="shared" si="12"/>
        <v>4</v>
      </c>
      <c r="G215" s="9" t="str">
        <f t="shared" si="13"/>
        <v>Menor a 288</v>
      </c>
      <c r="H215" s="9" t="str">
        <f t="shared" si="14"/>
        <v>2023</v>
      </c>
      <c r="I215" s="11" t="str">
        <f t="shared" ca="1" si="15"/>
        <v>EN TÉRMINO</v>
      </c>
      <c r="J215" s="12" t="s">
        <v>5</v>
      </c>
      <c r="K215" s="12" t="s">
        <v>6</v>
      </c>
    </row>
    <row r="216" spans="1:11" ht="12.75" customHeight="1" x14ac:dyDescent="0.3">
      <c r="A216" s="9">
        <v>45127</v>
      </c>
      <c r="B216" s="8" t="s">
        <v>962</v>
      </c>
      <c r="C216" s="10">
        <v>150</v>
      </c>
      <c r="D216" s="7" t="s">
        <v>296</v>
      </c>
      <c r="E216" s="51">
        <f>IFERROR(INDEX('4.Paid 2023'!A:E,MATCH(D216,'4.Paid 2023'!D:D,0),1),"-")</f>
        <v>45131</v>
      </c>
      <c r="F216" s="28">
        <f t="shared" si="12"/>
        <v>4</v>
      </c>
      <c r="G216" s="9" t="str">
        <f t="shared" si="13"/>
        <v>Menor a 288</v>
      </c>
      <c r="H216" s="9" t="str">
        <f t="shared" si="14"/>
        <v>2023</v>
      </c>
      <c r="I216" s="11" t="str">
        <f t="shared" ca="1" si="15"/>
        <v>EN TÉRMINO</v>
      </c>
      <c r="J216" s="12" t="s">
        <v>5</v>
      </c>
      <c r="K216" s="12" t="s">
        <v>6</v>
      </c>
    </row>
    <row r="217" spans="1:11" ht="12.75" customHeight="1" x14ac:dyDescent="0.3">
      <c r="A217" s="9">
        <v>45127</v>
      </c>
      <c r="B217" s="8" t="s">
        <v>962</v>
      </c>
      <c r="C217" s="10">
        <v>350</v>
      </c>
      <c r="D217" s="7" t="s">
        <v>290</v>
      </c>
      <c r="E217" s="51">
        <f>IFERROR(INDEX('4.Paid 2023'!A:E,MATCH(D217,'4.Paid 2023'!D:D,0),1),"-")</f>
        <v>45139</v>
      </c>
      <c r="F217" s="28">
        <f t="shared" si="12"/>
        <v>12</v>
      </c>
      <c r="G217" s="9" t="str">
        <f t="shared" si="13"/>
        <v>Mayor 288 y menor a 500</v>
      </c>
      <c r="H217" s="9" t="str">
        <f t="shared" si="14"/>
        <v>2023</v>
      </c>
      <c r="I217" s="11" t="str">
        <f t="shared" ca="1" si="15"/>
        <v>EN TÉRMINO</v>
      </c>
      <c r="J217" s="12" t="s">
        <v>5</v>
      </c>
      <c r="K217" s="12" t="s">
        <v>6</v>
      </c>
    </row>
    <row r="218" spans="1:11" ht="12.75" customHeight="1" x14ac:dyDescent="0.3">
      <c r="A218" s="9">
        <v>45128</v>
      </c>
      <c r="B218" s="8" t="s">
        <v>962</v>
      </c>
      <c r="C218" s="10">
        <v>352.3</v>
      </c>
      <c r="D218" s="7" t="s">
        <v>291</v>
      </c>
      <c r="E218" s="51">
        <f>IFERROR(INDEX('4.Paid 2023'!A:E,MATCH(D218,'4.Paid 2023'!D:D,0),1),"-")</f>
        <v>45139</v>
      </c>
      <c r="F218" s="28">
        <f t="shared" si="12"/>
        <v>11</v>
      </c>
      <c r="G218" s="9" t="str">
        <f t="shared" si="13"/>
        <v>Mayor 288 y menor a 500</v>
      </c>
      <c r="H218" s="9" t="str">
        <f t="shared" si="14"/>
        <v>2023</v>
      </c>
      <c r="I218" s="11" t="str">
        <f t="shared" ca="1" si="15"/>
        <v>EN TÉRMINO</v>
      </c>
      <c r="J218" s="12" t="s">
        <v>5</v>
      </c>
      <c r="K218" s="12" t="s">
        <v>6</v>
      </c>
    </row>
    <row r="219" spans="1:11" ht="12.75" customHeight="1" x14ac:dyDescent="0.3">
      <c r="A219" s="9">
        <v>45129</v>
      </c>
      <c r="B219" s="8" t="s">
        <v>977</v>
      </c>
      <c r="C219" s="10">
        <v>116.36</v>
      </c>
      <c r="D219" s="7" t="s">
        <v>189</v>
      </c>
      <c r="E219" s="51">
        <f>IFERROR(INDEX('4.Paid 2023'!A:E,MATCH(D219,'4.Paid 2023'!D:D,0),1),"-")</f>
        <v>45132</v>
      </c>
      <c r="F219" s="28">
        <f t="shared" si="12"/>
        <v>3</v>
      </c>
      <c r="G219" s="9" t="str">
        <f t="shared" si="13"/>
        <v>Menor a 288</v>
      </c>
      <c r="H219" s="9" t="str">
        <f t="shared" si="14"/>
        <v>2023</v>
      </c>
      <c r="I219" s="11" t="str">
        <f t="shared" ca="1" si="15"/>
        <v>EN TÉRMINO</v>
      </c>
      <c r="J219" s="12" t="s">
        <v>5</v>
      </c>
      <c r="K219" s="12" t="s">
        <v>6</v>
      </c>
    </row>
    <row r="220" spans="1:11" ht="12.75" customHeight="1" x14ac:dyDescent="0.3">
      <c r="A220" s="9">
        <v>45129</v>
      </c>
      <c r="B220" s="8" t="s">
        <v>974</v>
      </c>
      <c r="C220" s="10">
        <v>248</v>
      </c>
      <c r="D220" s="7" t="s">
        <v>283</v>
      </c>
      <c r="E220" s="51">
        <f>IFERROR(INDEX('4.Paid 2023'!A:E,MATCH(D220,'4.Paid 2023'!D:D,0),1),"-")</f>
        <v>45132</v>
      </c>
      <c r="F220" s="28">
        <f t="shared" si="12"/>
        <v>3</v>
      </c>
      <c r="G220" s="9" t="str">
        <f t="shared" si="13"/>
        <v>Menor a 288</v>
      </c>
      <c r="H220" s="9" t="str">
        <f t="shared" si="14"/>
        <v>2023</v>
      </c>
      <c r="I220" s="11" t="str">
        <f t="shared" ca="1" si="15"/>
        <v>EN TÉRMINO</v>
      </c>
      <c r="J220" s="12" t="s">
        <v>5</v>
      </c>
      <c r="K220" s="12" t="s">
        <v>6</v>
      </c>
    </row>
    <row r="221" spans="1:11" ht="12.75" customHeight="1" x14ac:dyDescent="0.3">
      <c r="A221" s="9">
        <v>45129</v>
      </c>
      <c r="B221" s="8" t="s">
        <v>962</v>
      </c>
      <c r="C221" s="10">
        <v>150</v>
      </c>
      <c r="D221" s="7" t="s">
        <v>297</v>
      </c>
      <c r="E221" s="51">
        <f>IFERROR(INDEX('4.Paid 2023'!A:E,MATCH(D221,'4.Paid 2023'!D:D,0),1),"-")</f>
        <v>45132</v>
      </c>
      <c r="F221" s="28">
        <f t="shared" si="12"/>
        <v>3</v>
      </c>
      <c r="G221" s="9" t="str">
        <f t="shared" si="13"/>
        <v>Menor a 288</v>
      </c>
      <c r="H221" s="9" t="str">
        <f t="shared" si="14"/>
        <v>2023</v>
      </c>
      <c r="I221" s="11" t="str">
        <f t="shared" ca="1" si="15"/>
        <v>EN TÉRMINO</v>
      </c>
      <c r="J221" s="12" t="s">
        <v>5</v>
      </c>
      <c r="K221" s="12" t="s">
        <v>6</v>
      </c>
    </row>
    <row r="222" spans="1:11" ht="12.75" customHeight="1" x14ac:dyDescent="0.3">
      <c r="A222" s="9">
        <v>45129</v>
      </c>
      <c r="B222" s="8" t="s">
        <v>962</v>
      </c>
      <c r="C222" s="10">
        <v>141.983</v>
      </c>
      <c r="D222" s="7" t="s">
        <v>298</v>
      </c>
      <c r="E222" s="51">
        <f>IFERROR(INDEX('4.Paid 2023'!A:E,MATCH(D222,'4.Paid 2023'!D:D,0),1),"-")</f>
        <v>45132</v>
      </c>
      <c r="F222" s="28">
        <f t="shared" si="12"/>
        <v>3</v>
      </c>
      <c r="G222" s="9" t="str">
        <f t="shared" si="13"/>
        <v>Menor a 288</v>
      </c>
      <c r="H222" s="9" t="str">
        <f t="shared" si="14"/>
        <v>2023</v>
      </c>
      <c r="I222" s="11" t="str">
        <f t="shared" ca="1" si="15"/>
        <v>EN TÉRMINO</v>
      </c>
      <c r="J222" s="12" t="s">
        <v>5</v>
      </c>
      <c r="K222" s="12" t="s">
        <v>6</v>
      </c>
    </row>
    <row r="223" spans="1:11" ht="12.75" customHeight="1" x14ac:dyDescent="0.3">
      <c r="A223" s="9">
        <v>45129</v>
      </c>
      <c r="B223" s="8" t="s">
        <v>964</v>
      </c>
      <c r="C223" s="10">
        <v>271.65499999999997</v>
      </c>
      <c r="D223" s="7" t="s">
        <v>221</v>
      </c>
      <c r="E223" s="51">
        <f>IFERROR(INDEX('4.Paid 2023'!A:E,MATCH(D223,'4.Paid 2023'!D:D,0),1),"-")</f>
        <v>45138</v>
      </c>
      <c r="F223" s="28">
        <f t="shared" si="12"/>
        <v>9</v>
      </c>
      <c r="G223" s="9" t="str">
        <f t="shared" si="13"/>
        <v>Menor a 288</v>
      </c>
      <c r="H223" s="9" t="str">
        <f t="shared" si="14"/>
        <v>2023</v>
      </c>
      <c r="I223" s="11" t="str">
        <f t="shared" ca="1" si="15"/>
        <v>EN TÉRMINO</v>
      </c>
      <c r="J223" s="12" t="s">
        <v>5</v>
      </c>
      <c r="K223" s="12" t="s">
        <v>6</v>
      </c>
    </row>
    <row r="224" spans="1:11" ht="12.75" customHeight="1" x14ac:dyDescent="0.3">
      <c r="A224" s="9">
        <v>45129</v>
      </c>
      <c r="B224" s="8" t="s">
        <v>962</v>
      </c>
      <c r="C224" s="10">
        <v>361.57400000000001</v>
      </c>
      <c r="D224" s="7" t="s">
        <v>292</v>
      </c>
      <c r="E224" s="51">
        <f>IFERROR(INDEX('4.Paid 2023'!A:E,MATCH(D224,'4.Paid 2023'!D:D,0),1),"-")</f>
        <v>45139</v>
      </c>
      <c r="F224" s="28">
        <f t="shared" si="12"/>
        <v>10</v>
      </c>
      <c r="G224" s="9" t="str">
        <f t="shared" si="13"/>
        <v>Mayor 288 y menor a 500</v>
      </c>
      <c r="H224" s="9" t="str">
        <f t="shared" si="14"/>
        <v>2023</v>
      </c>
      <c r="I224" s="11" t="str">
        <f t="shared" ca="1" si="15"/>
        <v>EN TÉRMINO</v>
      </c>
      <c r="J224" s="12" t="s">
        <v>5</v>
      </c>
      <c r="K224" s="12" t="s">
        <v>6</v>
      </c>
    </row>
    <row r="225" spans="1:11" ht="12.75" customHeight="1" x14ac:dyDescent="0.3">
      <c r="A225" s="9">
        <v>45129</v>
      </c>
      <c r="B225" s="8" t="s">
        <v>1007</v>
      </c>
      <c r="C225" s="10">
        <v>110</v>
      </c>
      <c r="D225" s="7" t="s">
        <v>170</v>
      </c>
      <c r="E225" s="51">
        <f>IFERROR(INDEX('4.Paid 2023'!A:E,MATCH(D225,'4.Paid 2023'!D:D,0),1),"-")</f>
        <v>45140</v>
      </c>
      <c r="F225" s="28">
        <f t="shared" si="12"/>
        <v>11</v>
      </c>
      <c r="G225" s="9" t="str">
        <f t="shared" si="13"/>
        <v>Menor a 288</v>
      </c>
      <c r="H225" s="9" t="str">
        <f t="shared" si="14"/>
        <v>2023</v>
      </c>
      <c r="I225" s="11" t="str">
        <f t="shared" ca="1" si="15"/>
        <v>EN TÉRMINO</v>
      </c>
      <c r="J225" s="12" t="s">
        <v>5</v>
      </c>
      <c r="K225" s="12" t="s">
        <v>6</v>
      </c>
    </row>
    <row r="226" spans="1:11" ht="12.75" customHeight="1" x14ac:dyDescent="0.3">
      <c r="A226" s="9">
        <v>45130</v>
      </c>
      <c r="B226" s="8" t="s">
        <v>964</v>
      </c>
      <c r="C226" s="10">
        <v>200</v>
      </c>
      <c r="D226" s="7" t="s">
        <v>222</v>
      </c>
      <c r="E226" s="51">
        <f>IFERROR(INDEX('4.Paid 2023'!A:E,MATCH(D226,'4.Paid 2023'!D:D,0),1),"-")</f>
        <v>45138</v>
      </c>
      <c r="F226" s="28">
        <f t="shared" si="12"/>
        <v>8</v>
      </c>
      <c r="G226" s="9" t="str">
        <f t="shared" si="13"/>
        <v>Menor a 288</v>
      </c>
      <c r="H226" s="9" t="str">
        <f t="shared" si="14"/>
        <v>2023</v>
      </c>
      <c r="I226" s="13" t="str">
        <f t="shared" ca="1" si="15"/>
        <v>EN TÉRMINO</v>
      </c>
      <c r="J226" s="12" t="s">
        <v>5</v>
      </c>
      <c r="K226" s="12" t="s">
        <v>6</v>
      </c>
    </row>
    <row r="227" spans="1:11" ht="12.75" customHeight="1" x14ac:dyDescent="0.3">
      <c r="A227" s="9">
        <v>45131</v>
      </c>
      <c r="B227" s="8" t="s">
        <v>965</v>
      </c>
      <c r="C227" s="10">
        <v>68.599999999999994</v>
      </c>
      <c r="D227" s="7" t="s">
        <v>265</v>
      </c>
      <c r="E227" s="51">
        <f>IFERROR(INDEX('4.Paid 2023'!A:E,MATCH(D227,'4.Paid 2023'!D:D,0),1),"-")</f>
        <v>45132</v>
      </c>
      <c r="F227" s="28">
        <f t="shared" si="12"/>
        <v>1</v>
      </c>
      <c r="G227" s="9" t="str">
        <f t="shared" si="13"/>
        <v>Menor a 288</v>
      </c>
      <c r="H227" s="9" t="str">
        <f t="shared" si="14"/>
        <v>2023</v>
      </c>
      <c r="I227" s="11" t="str">
        <f t="shared" ca="1" si="15"/>
        <v>EN TÉRMINO</v>
      </c>
      <c r="J227" s="12" t="s">
        <v>5</v>
      </c>
      <c r="K227" s="12" t="s">
        <v>6</v>
      </c>
    </row>
    <row r="228" spans="1:11" ht="12.75" customHeight="1" x14ac:dyDescent="0.3">
      <c r="A228" s="9">
        <v>45134</v>
      </c>
      <c r="B228" s="8" t="s">
        <v>962</v>
      </c>
      <c r="C228" s="10">
        <v>159.47404999999998</v>
      </c>
      <c r="D228" s="7" t="s">
        <v>299</v>
      </c>
      <c r="E228" s="51">
        <f>IFERROR(INDEX('4.Paid 2023'!A:E,MATCH(D228,'4.Paid 2023'!D:D,0),1),"-")</f>
        <v>45135</v>
      </c>
      <c r="F228" s="28">
        <f t="shared" si="12"/>
        <v>1</v>
      </c>
      <c r="G228" s="9" t="str">
        <f t="shared" si="13"/>
        <v>Menor a 288</v>
      </c>
      <c r="H228" s="9" t="str">
        <f t="shared" si="14"/>
        <v>2023</v>
      </c>
      <c r="I228" s="11" t="str">
        <f t="shared" ca="1" si="15"/>
        <v>EN TÉRMINO</v>
      </c>
      <c r="J228" s="12" t="s">
        <v>5</v>
      </c>
      <c r="K228" s="12" t="s">
        <v>6</v>
      </c>
    </row>
    <row r="229" spans="1:11" ht="12.75" customHeight="1" x14ac:dyDescent="0.3">
      <c r="A229" s="9">
        <v>45134</v>
      </c>
      <c r="B229" s="8" t="s">
        <v>972</v>
      </c>
      <c r="C229" s="10">
        <v>240</v>
      </c>
      <c r="D229" s="7" t="s">
        <v>288</v>
      </c>
      <c r="E229" s="51">
        <f>IFERROR(INDEX('4.Paid 2023'!A:E,MATCH(D229,'4.Paid 2023'!D:D,0),1),"-")</f>
        <v>45138</v>
      </c>
      <c r="F229" s="28">
        <f t="shared" si="12"/>
        <v>4</v>
      </c>
      <c r="G229" s="9" t="str">
        <f t="shared" si="13"/>
        <v>Menor a 288</v>
      </c>
      <c r="H229" s="9" t="str">
        <f t="shared" si="14"/>
        <v>2023</v>
      </c>
      <c r="I229" s="11" t="str">
        <f t="shared" ca="1" si="15"/>
        <v>EN TÉRMINO</v>
      </c>
      <c r="J229" s="12" t="s">
        <v>5</v>
      </c>
      <c r="K229" s="12" t="s">
        <v>6</v>
      </c>
    </row>
    <row r="230" spans="1:11" ht="12.75" customHeight="1" x14ac:dyDescent="0.3">
      <c r="A230" s="9">
        <v>45134</v>
      </c>
      <c r="B230" s="8" t="s">
        <v>976</v>
      </c>
      <c r="C230" s="10">
        <v>41.5</v>
      </c>
      <c r="D230" s="7" t="s">
        <v>267</v>
      </c>
      <c r="E230" s="51">
        <f>IFERROR(INDEX('4.Paid 2023'!A:E,MATCH(D230,'4.Paid 2023'!D:D,0),1),"-")</f>
        <v>45139</v>
      </c>
      <c r="F230" s="28">
        <f t="shared" si="12"/>
        <v>5</v>
      </c>
      <c r="G230" s="9" t="str">
        <f t="shared" si="13"/>
        <v>Menor a 288</v>
      </c>
      <c r="H230" s="9" t="str">
        <f t="shared" si="14"/>
        <v>2023</v>
      </c>
      <c r="I230" s="11" t="str">
        <f t="shared" ca="1" si="15"/>
        <v>EN TÉRMINO</v>
      </c>
      <c r="J230" s="12" t="s">
        <v>5</v>
      </c>
      <c r="K230" s="12" t="s">
        <v>6</v>
      </c>
    </row>
    <row r="231" spans="1:11" ht="12.75" customHeight="1" x14ac:dyDescent="0.3">
      <c r="A231" s="9">
        <v>45134</v>
      </c>
      <c r="B231" s="8" t="s">
        <v>973</v>
      </c>
      <c r="C231" s="10">
        <v>126.07599999999999</v>
      </c>
      <c r="D231" s="7" t="s">
        <v>237</v>
      </c>
      <c r="E231" s="51">
        <f>IFERROR(INDEX('4.Paid 2023'!A:E,MATCH(D231,'4.Paid 2023'!D:D,0),1),"-")</f>
        <v>45135</v>
      </c>
      <c r="F231" s="28">
        <f t="shared" si="12"/>
        <v>1</v>
      </c>
      <c r="G231" s="9" t="str">
        <f t="shared" si="13"/>
        <v>Menor a 288</v>
      </c>
      <c r="H231" s="9" t="str">
        <f t="shared" si="14"/>
        <v>2023</v>
      </c>
      <c r="I231" s="11" t="str">
        <f t="shared" ca="1" si="15"/>
        <v>EN TÉRMINO</v>
      </c>
      <c r="J231" s="12" t="s">
        <v>5</v>
      </c>
      <c r="K231" s="12" t="s">
        <v>6</v>
      </c>
    </row>
    <row r="232" spans="1:11" ht="12.75" customHeight="1" x14ac:dyDescent="0.3">
      <c r="A232" s="9">
        <v>45135</v>
      </c>
      <c r="B232" s="8" t="s">
        <v>963</v>
      </c>
      <c r="C232" s="10">
        <v>223</v>
      </c>
      <c r="D232" s="7" t="s">
        <v>197</v>
      </c>
      <c r="E232" s="51">
        <f>IFERROR(INDEX('4.Paid 2023'!A:E,MATCH(D232,'4.Paid 2023'!D:D,0),1),"-")</f>
        <v>45139</v>
      </c>
      <c r="F232" s="28">
        <f t="shared" si="12"/>
        <v>4</v>
      </c>
      <c r="G232" s="9" t="str">
        <f t="shared" si="13"/>
        <v>Menor a 288</v>
      </c>
      <c r="H232" s="9" t="str">
        <f t="shared" si="14"/>
        <v>2023</v>
      </c>
      <c r="I232" s="11" t="str">
        <f t="shared" ca="1" si="15"/>
        <v>EN TÉRMINO</v>
      </c>
      <c r="J232" s="12" t="s">
        <v>5</v>
      </c>
      <c r="K232" s="12" t="s">
        <v>6</v>
      </c>
    </row>
    <row r="233" spans="1:11" ht="12.75" customHeight="1" x14ac:dyDescent="0.3">
      <c r="A233" s="9">
        <v>45136</v>
      </c>
      <c r="B233" s="8" t="s">
        <v>1019</v>
      </c>
      <c r="C233" s="10">
        <v>15.8</v>
      </c>
      <c r="D233" s="7" t="s">
        <v>161</v>
      </c>
      <c r="E233" s="51">
        <f>IFERROR(INDEX('4.Paid 2023'!A:E,MATCH(D233,'4.Paid 2023'!D:D,0),1),"-")</f>
        <v>45139</v>
      </c>
      <c r="F233" s="28">
        <f t="shared" si="12"/>
        <v>3</v>
      </c>
      <c r="G233" s="9" t="str">
        <f t="shared" si="13"/>
        <v>Menor a 288</v>
      </c>
      <c r="H233" s="9" t="str">
        <f t="shared" si="14"/>
        <v>2023</v>
      </c>
      <c r="I233" s="11" t="str">
        <f t="shared" ca="1" si="15"/>
        <v>EN TÉRMINO</v>
      </c>
      <c r="J233" s="12" t="s">
        <v>5</v>
      </c>
      <c r="K233" s="12" t="s">
        <v>6</v>
      </c>
    </row>
    <row r="234" spans="1:11" ht="12.75" customHeight="1" x14ac:dyDescent="0.3">
      <c r="A234" s="9">
        <v>45136</v>
      </c>
      <c r="B234" s="8" t="s">
        <v>964</v>
      </c>
      <c r="C234" s="10">
        <v>306</v>
      </c>
      <c r="D234" s="7" t="s">
        <v>223</v>
      </c>
      <c r="E234" s="51">
        <f>IFERROR(INDEX('4.Paid 2023'!A:E,MATCH(D234,'4.Paid 2023'!D:D,0),1),"-")</f>
        <v>45139</v>
      </c>
      <c r="F234" s="28">
        <f t="shared" si="12"/>
        <v>3</v>
      </c>
      <c r="G234" s="9" t="str">
        <f t="shared" si="13"/>
        <v>Mayor 288 y menor a 500</v>
      </c>
      <c r="H234" s="9" t="str">
        <f t="shared" si="14"/>
        <v>2023</v>
      </c>
      <c r="I234" s="13" t="str">
        <f t="shared" ca="1" si="15"/>
        <v>EN TÉRMINO</v>
      </c>
      <c r="J234" s="12" t="s">
        <v>5</v>
      </c>
      <c r="K234" s="12" t="s">
        <v>6</v>
      </c>
    </row>
    <row r="235" spans="1:11" ht="12.75" customHeight="1" x14ac:dyDescent="0.3">
      <c r="A235" s="9">
        <v>45136</v>
      </c>
      <c r="B235" s="8" t="s">
        <v>974</v>
      </c>
      <c r="C235" s="10">
        <v>249</v>
      </c>
      <c r="D235" s="7" t="s">
        <v>284</v>
      </c>
      <c r="E235" s="51">
        <f>IFERROR(INDEX('4.Paid 2023'!A:E,MATCH(D235,'4.Paid 2023'!D:D,0),1),"-")</f>
        <v>45139</v>
      </c>
      <c r="F235" s="28">
        <f t="shared" si="12"/>
        <v>3</v>
      </c>
      <c r="G235" s="9" t="str">
        <f t="shared" si="13"/>
        <v>Menor a 288</v>
      </c>
      <c r="H235" s="9" t="str">
        <f t="shared" si="14"/>
        <v>2023</v>
      </c>
      <c r="I235" s="11" t="str">
        <f t="shared" ca="1" si="15"/>
        <v>EN TÉRMINO</v>
      </c>
      <c r="J235" s="12" t="s">
        <v>5</v>
      </c>
      <c r="K235" s="12" t="s">
        <v>6</v>
      </c>
    </row>
    <row r="236" spans="1:11" ht="12.75" customHeight="1" x14ac:dyDescent="0.3">
      <c r="A236" s="9">
        <v>45137</v>
      </c>
      <c r="B236" s="8" t="s">
        <v>963</v>
      </c>
      <c r="C236" s="10">
        <v>222</v>
      </c>
      <c r="D236" s="7" t="s">
        <v>198</v>
      </c>
      <c r="E236" s="51">
        <f>IFERROR(INDEX('4.Paid 2023'!A:E,MATCH(D236,'4.Paid 2023'!D:D,0),1),"-")</f>
        <v>45139</v>
      </c>
      <c r="F236" s="28">
        <f t="shared" si="12"/>
        <v>2</v>
      </c>
      <c r="G236" s="9" t="str">
        <f t="shared" si="13"/>
        <v>Menor a 288</v>
      </c>
      <c r="H236" s="9" t="str">
        <f t="shared" si="14"/>
        <v>2023</v>
      </c>
      <c r="I236" s="11" t="str">
        <f t="shared" ca="1" si="15"/>
        <v>EN TÉRMINO</v>
      </c>
      <c r="J236" s="12" t="s">
        <v>5</v>
      </c>
      <c r="K236" s="12" t="s">
        <v>6</v>
      </c>
    </row>
    <row r="237" spans="1:11" ht="12.75" customHeight="1" x14ac:dyDescent="0.3">
      <c r="A237" s="9">
        <v>45138</v>
      </c>
      <c r="B237" s="8" t="s">
        <v>966</v>
      </c>
      <c r="C237" s="10">
        <v>355.57</v>
      </c>
      <c r="D237" s="7" t="s">
        <v>250</v>
      </c>
      <c r="E237" s="51">
        <f>IFERROR(INDEX('4.Paid 2023'!A:E,MATCH(D237,'4.Paid 2023'!D:D,0),1),"-")</f>
        <v>45140</v>
      </c>
      <c r="F237" s="28">
        <f t="shared" si="12"/>
        <v>2</v>
      </c>
      <c r="G237" s="9" t="str">
        <f t="shared" si="13"/>
        <v>Mayor 288 y menor a 500</v>
      </c>
      <c r="H237" s="9" t="str">
        <f t="shared" si="14"/>
        <v>2023</v>
      </c>
      <c r="I237" s="11" t="str">
        <f t="shared" ca="1" si="15"/>
        <v>EN TÉRMINO</v>
      </c>
      <c r="J237" s="12" t="s">
        <v>5</v>
      </c>
      <c r="K237" s="12" t="s">
        <v>6</v>
      </c>
    </row>
    <row r="238" spans="1:11" ht="12.75" customHeight="1" x14ac:dyDescent="0.3">
      <c r="A238" s="9">
        <v>45138</v>
      </c>
      <c r="B238" s="8" t="s">
        <v>970</v>
      </c>
      <c r="C238" s="10">
        <v>94.95</v>
      </c>
      <c r="D238" s="7" t="s">
        <v>258</v>
      </c>
      <c r="E238" s="51">
        <f>IFERROR(INDEX('4.Paid 2023'!A:E,MATCH(D238,'4.Paid 2023'!D:D,0),1),"-")</f>
        <v>45156</v>
      </c>
      <c r="F238" s="28">
        <f t="shared" si="12"/>
        <v>18</v>
      </c>
      <c r="G238" s="9" t="str">
        <f t="shared" si="13"/>
        <v>Menor a 288</v>
      </c>
      <c r="H238" s="9" t="str">
        <f t="shared" si="14"/>
        <v>2023</v>
      </c>
      <c r="I238" s="11" t="str">
        <f t="shared" ca="1" si="15"/>
        <v>EN TÉRMINO</v>
      </c>
      <c r="J238" s="12" t="s">
        <v>5</v>
      </c>
      <c r="K238" s="12" t="s">
        <v>6</v>
      </c>
    </row>
    <row r="239" spans="1:11" ht="12.75" customHeight="1" x14ac:dyDescent="0.3">
      <c r="A239" s="9">
        <v>45140</v>
      </c>
      <c r="B239" s="8" t="s">
        <v>964</v>
      </c>
      <c r="C239" s="10">
        <v>305.08800000000002</v>
      </c>
      <c r="D239" s="7" t="s">
        <v>224</v>
      </c>
      <c r="E239" s="51">
        <f>IFERROR(INDEX('4.Paid 2023'!A:E,MATCH(D239,'4.Paid 2023'!D:D,0),1),"-")</f>
        <v>45145</v>
      </c>
      <c r="F239" s="28">
        <f t="shared" si="12"/>
        <v>5</v>
      </c>
      <c r="G239" s="9" t="str">
        <f t="shared" si="13"/>
        <v>Mayor 288 y menor a 500</v>
      </c>
      <c r="H239" s="9" t="str">
        <f t="shared" si="14"/>
        <v>2023</v>
      </c>
      <c r="I239" s="11" t="str">
        <f t="shared" ca="1" si="15"/>
        <v>EN TÉRMINO</v>
      </c>
      <c r="J239" s="12" t="s">
        <v>5</v>
      </c>
      <c r="K239" s="12" t="s">
        <v>6</v>
      </c>
    </row>
    <row r="240" spans="1:11" ht="12.75" customHeight="1" x14ac:dyDescent="0.3">
      <c r="A240" s="9">
        <v>45141</v>
      </c>
      <c r="B240" s="8" t="s">
        <v>988</v>
      </c>
      <c r="C240" s="10">
        <v>127.79906</v>
      </c>
      <c r="D240" s="7" t="s">
        <v>278</v>
      </c>
      <c r="E240" s="51">
        <f>IFERROR(INDEX('4.Paid 2023'!A:E,MATCH(D240,'4.Paid 2023'!D:D,0),1),"-")</f>
        <v>45142</v>
      </c>
      <c r="F240" s="28">
        <f t="shared" si="12"/>
        <v>1</v>
      </c>
      <c r="G240" s="9" t="str">
        <f t="shared" si="13"/>
        <v>Menor a 288</v>
      </c>
      <c r="H240" s="9" t="str">
        <f t="shared" si="14"/>
        <v>2023</v>
      </c>
      <c r="I240" s="11" t="str">
        <f t="shared" ca="1" si="15"/>
        <v>EN TÉRMINO</v>
      </c>
      <c r="J240" s="12" t="s">
        <v>5</v>
      </c>
      <c r="K240" s="12" t="s">
        <v>6</v>
      </c>
    </row>
    <row r="241" spans="1:11" ht="12.75" customHeight="1" x14ac:dyDescent="0.3">
      <c r="A241" s="9">
        <v>45143</v>
      </c>
      <c r="B241" s="8" t="s">
        <v>964</v>
      </c>
      <c r="C241" s="10">
        <v>306.64</v>
      </c>
      <c r="D241" s="7" t="s">
        <v>225</v>
      </c>
      <c r="E241" s="51">
        <f>IFERROR(INDEX('4.Paid 2023'!A:E,MATCH(D241,'4.Paid 2023'!D:D,0),1),"-")</f>
        <v>45146</v>
      </c>
      <c r="F241" s="28">
        <f t="shared" si="12"/>
        <v>3</v>
      </c>
      <c r="G241" s="9" t="str">
        <f t="shared" si="13"/>
        <v>Mayor 288 y menor a 500</v>
      </c>
      <c r="H241" s="9" t="str">
        <f t="shared" si="14"/>
        <v>2023</v>
      </c>
      <c r="I241" s="11" t="str">
        <f t="shared" ca="1" si="15"/>
        <v>EN TÉRMINO</v>
      </c>
      <c r="J241" s="12" t="s">
        <v>5</v>
      </c>
      <c r="K241" s="12" t="s">
        <v>6</v>
      </c>
    </row>
    <row r="242" spans="1:11" ht="12.75" customHeight="1" x14ac:dyDescent="0.3">
      <c r="A242" s="9">
        <v>45143</v>
      </c>
      <c r="B242" s="8" t="s">
        <v>979</v>
      </c>
      <c r="C242" s="10">
        <v>69.263999999999996</v>
      </c>
      <c r="D242" s="7" t="s">
        <v>255</v>
      </c>
      <c r="E242" s="51">
        <f>IFERROR(INDEX('4.Paid 2023'!A:E,MATCH(D242,'4.Paid 2023'!D:D,0),1),"-")</f>
        <v>45146</v>
      </c>
      <c r="F242" s="28">
        <f t="shared" si="12"/>
        <v>3</v>
      </c>
      <c r="G242" s="9" t="str">
        <f t="shared" si="13"/>
        <v>Menor a 288</v>
      </c>
      <c r="H242" s="9" t="str">
        <f t="shared" si="14"/>
        <v>2023</v>
      </c>
      <c r="I242" s="11" t="str">
        <f t="shared" ca="1" si="15"/>
        <v>EN TÉRMINO</v>
      </c>
      <c r="J242" s="12" t="s">
        <v>5</v>
      </c>
      <c r="K242" s="12" t="s">
        <v>6</v>
      </c>
    </row>
    <row r="243" spans="1:11" ht="12.75" customHeight="1" x14ac:dyDescent="0.3">
      <c r="A243" s="9">
        <v>45143</v>
      </c>
      <c r="B243" s="8" t="s">
        <v>1002</v>
      </c>
      <c r="C243" s="10">
        <v>120</v>
      </c>
      <c r="D243" s="7" t="s">
        <v>266</v>
      </c>
      <c r="E243" s="51">
        <f>IFERROR(INDEX('4.Paid 2023'!A:E,MATCH(D243,'4.Paid 2023'!D:D,0),1),"-")</f>
        <v>45146</v>
      </c>
      <c r="F243" s="28">
        <f t="shared" si="12"/>
        <v>3</v>
      </c>
      <c r="G243" s="9" t="str">
        <f t="shared" si="13"/>
        <v>Menor a 288</v>
      </c>
      <c r="H243" s="9" t="str">
        <f t="shared" si="14"/>
        <v>2023</v>
      </c>
      <c r="I243" s="11" t="str">
        <f t="shared" ca="1" si="15"/>
        <v>EN TÉRMINO</v>
      </c>
      <c r="J243" s="12" t="s">
        <v>5</v>
      </c>
      <c r="K243" s="12" t="s">
        <v>6</v>
      </c>
    </row>
    <row r="244" spans="1:11" ht="12.75" customHeight="1" x14ac:dyDescent="0.3">
      <c r="A244" s="9">
        <v>45143</v>
      </c>
      <c r="B244" s="8" t="s">
        <v>977</v>
      </c>
      <c r="C244" s="10">
        <v>116.36499999999999</v>
      </c>
      <c r="D244" s="7" t="s">
        <v>190</v>
      </c>
      <c r="E244" s="51">
        <f>IFERROR(INDEX('4.Paid 2023'!A:E,MATCH(D244,'4.Paid 2023'!D:D,0),1),"-")</f>
        <v>45147</v>
      </c>
      <c r="F244" s="28">
        <f t="shared" si="12"/>
        <v>4</v>
      </c>
      <c r="G244" s="9" t="str">
        <f t="shared" si="13"/>
        <v>Menor a 288</v>
      </c>
      <c r="H244" s="9" t="str">
        <f t="shared" si="14"/>
        <v>2023</v>
      </c>
      <c r="I244" s="11" t="str">
        <f t="shared" ca="1" si="15"/>
        <v>EN TÉRMINO</v>
      </c>
      <c r="J244" s="12" t="s">
        <v>5</v>
      </c>
      <c r="K244" s="12" t="s">
        <v>6</v>
      </c>
    </row>
    <row r="245" spans="1:11" ht="12.75" customHeight="1" x14ac:dyDescent="0.3">
      <c r="A245" s="9">
        <v>45143</v>
      </c>
      <c r="B245" s="8" t="s">
        <v>968</v>
      </c>
      <c r="C245" s="10">
        <v>121.72223</v>
      </c>
      <c r="D245" s="7" t="s">
        <v>175</v>
      </c>
      <c r="E245" s="51">
        <f>IFERROR(INDEX('4.Paid 2023'!A:E,MATCH(D245,'4.Paid 2023'!D:D,0),1),"-")</f>
        <v>45149</v>
      </c>
      <c r="F245" s="28">
        <f t="shared" si="12"/>
        <v>6</v>
      </c>
      <c r="G245" s="9" t="str">
        <f t="shared" si="13"/>
        <v>Menor a 288</v>
      </c>
      <c r="H245" s="9" t="str">
        <f t="shared" si="14"/>
        <v>2023</v>
      </c>
      <c r="I245" s="11" t="str">
        <f t="shared" ca="1" si="15"/>
        <v>EN TÉRMINO</v>
      </c>
      <c r="J245" s="12" t="s">
        <v>5</v>
      </c>
      <c r="K245" s="12" t="s">
        <v>6</v>
      </c>
    </row>
    <row r="246" spans="1:11" ht="12.75" customHeight="1" x14ac:dyDescent="0.3">
      <c r="A246" s="9">
        <v>45143</v>
      </c>
      <c r="B246" s="8" t="s">
        <v>963</v>
      </c>
      <c r="C246" s="10">
        <v>219.52</v>
      </c>
      <c r="D246" s="7" t="s">
        <v>199</v>
      </c>
      <c r="E246" s="51">
        <f>IFERROR(INDEX('4.Paid 2023'!A:E,MATCH(D246,'4.Paid 2023'!D:D,0),1),"-")</f>
        <v>45169</v>
      </c>
      <c r="F246" s="28">
        <f t="shared" si="12"/>
        <v>26</v>
      </c>
      <c r="G246" s="9" t="str">
        <f t="shared" si="13"/>
        <v>Menor a 288</v>
      </c>
      <c r="H246" s="9" t="str">
        <f t="shared" si="14"/>
        <v>2023</v>
      </c>
      <c r="I246" s="11" t="str">
        <f t="shared" ca="1" si="15"/>
        <v>EN TÉRMINO</v>
      </c>
      <c r="J246" s="12" t="s">
        <v>5</v>
      </c>
      <c r="K246" s="12" t="s">
        <v>6</v>
      </c>
    </row>
    <row r="247" spans="1:11" ht="12.75" customHeight="1" x14ac:dyDescent="0.3">
      <c r="A247" s="9">
        <v>45143</v>
      </c>
      <c r="B247" s="8" t="s">
        <v>973</v>
      </c>
      <c r="C247" s="10">
        <v>126.07599999999999</v>
      </c>
      <c r="D247" s="7" t="s">
        <v>238</v>
      </c>
      <c r="E247" s="51" t="str">
        <f>IFERROR(INDEX('4.Paid 2023'!A:E,MATCH(D247,'4.Paid 2023'!D:D,0),1),"-")</f>
        <v>-</v>
      </c>
      <c r="F247" s="28" t="e">
        <f t="shared" si="12"/>
        <v>#VALUE!</v>
      </c>
      <c r="G247" s="9" t="str">
        <f t="shared" si="13"/>
        <v>Menor a 288</v>
      </c>
      <c r="H247" s="9" t="str">
        <f t="shared" si="14"/>
        <v>2023</v>
      </c>
      <c r="I247" s="13" t="str">
        <f t="shared" ca="1" si="15"/>
        <v>EN TÉRMINO</v>
      </c>
      <c r="J247" s="12" t="s">
        <v>5</v>
      </c>
      <c r="K247" s="12" t="s">
        <v>6</v>
      </c>
    </row>
    <row r="248" spans="1:11" ht="12.75" customHeight="1" x14ac:dyDescent="0.3">
      <c r="A248" s="9">
        <v>45147</v>
      </c>
      <c r="B248" s="8" t="s">
        <v>963</v>
      </c>
      <c r="C248" s="10">
        <v>220</v>
      </c>
      <c r="D248" s="7" t="s">
        <v>200</v>
      </c>
      <c r="E248" s="51">
        <f>IFERROR(INDEX('4.Paid 2023'!A:E,MATCH(D248,'4.Paid 2023'!D:D,0),1),"-")</f>
        <v>45154</v>
      </c>
      <c r="F248" s="28">
        <f t="shared" si="12"/>
        <v>7</v>
      </c>
      <c r="G248" s="9" t="str">
        <f t="shared" si="13"/>
        <v>Menor a 288</v>
      </c>
      <c r="H248" s="9" t="str">
        <f t="shared" si="14"/>
        <v>2023</v>
      </c>
      <c r="I248" s="13" t="str">
        <f t="shared" ca="1" si="15"/>
        <v>EN TÉRMINO</v>
      </c>
      <c r="J248" s="12" t="s">
        <v>5</v>
      </c>
      <c r="K248" s="12" t="s">
        <v>6</v>
      </c>
    </row>
    <row r="249" spans="1:11" ht="12.75" customHeight="1" x14ac:dyDescent="0.3">
      <c r="A249" s="9">
        <v>45149</v>
      </c>
      <c r="B249" s="8" t="s">
        <v>962</v>
      </c>
      <c r="C249" s="10">
        <v>195</v>
      </c>
      <c r="D249" s="7" t="s">
        <v>293</v>
      </c>
      <c r="E249" s="51">
        <f>IFERROR(INDEX('4.Paid 2023'!A:E,MATCH(D249,'4.Paid 2023'!D:D,0),1),"-")</f>
        <v>45152</v>
      </c>
      <c r="F249" s="28">
        <f t="shared" si="12"/>
        <v>3</v>
      </c>
      <c r="G249" s="9" t="str">
        <f t="shared" si="13"/>
        <v>Menor a 288</v>
      </c>
      <c r="H249" s="9" t="str">
        <f t="shared" si="14"/>
        <v>2023</v>
      </c>
      <c r="I249" s="11" t="str">
        <f t="shared" ca="1" si="15"/>
        <v>EN TÉRMINO</v>
      </c>
      <c r="J249" s="12" t="s">
        <v>5</v>
      </c>
      <c r="K249" s="12" t="s">
        <v>6</v>
      </c>
    </row>
    <row r="250" spans="1:11" ht="15.75" customHeight="1" x14ac:dyDescent="0.3">
      <c r="A250" s="9">
        <v>45150</v>
      </c>
      <c r="B250" s="8" t="s">
        <v>968</v>
      </c>
      <c r="C250" s="10">
        <v>271.48250000000002</v>
      </c>
      <c r="D250" s="7" t="s">
        <v>176</v>
      </c>
      <c r="E250" s="51">
        <f>IFERROR(INDEX('4.Paid 2023'!A:E,MATCH(D250,'4.Paid 2023'!D:D,0),1),"-")</f>
        <v>45153</v>
      </c>
      <c r="F250" s="28">
        <f t="shared" si="12"/>
        <v>3</v>
      </c>
      <c r="G250" s="9" t="str">
        <f t="shared" si="13"/>
        <v>Menor a 288</v>
      </c>
      <c r="H250" s="9" t="str">
        <f t="shared" si="14"/>
        <v>2023</v>
      </c>
      <c r="I250" s="11" t="str">
        <f t="shared" ca="1" si="15"/>
        <v>EN TÉRMINO</v>
      </c>
      <c r="J250" s="12" t="s">
        <v>5</v>
      </c>
      <c r="K250" s="12" t="s">
        <v>6</v>
      </c>
    </row>
    <row r="251" spans="1:11" ht="15.75" customHeight="1" x14ac:dyDescent="0.3">
      <c r="A251" s="9">
        <v>45150</v>
      </c>
      <c r="B251" s="8" t="s">
        <v>963</v>
      </c>
      <c r="C251" s="10">
        <v>218</v>
      </c>
      <c r="D251" s="7" t="s">
        <v>201</v>
      </c>
      <c r="E251" s="51">
        <f>IFERROR(INDEX('4.Paid 2023'!A:E,MATCH(D251,'4.Paid 2023'!D:D,0),1),"-")</f>
        <v>45153</v>
      </c>
      <c r="F251" s="28">
        <f t="shared" si="12"/>
        <v>3</v>
      </c>
      <c r="G251" s="9" t="str">
        <f t="shared" si="13"/>
        <v>Menor a 288</v>
      </c>
      <c r="H251" s="9" t="str">
        <f t="shared" si="14"/>
        <v>2023</v>
      </c>
      <c r="I251" s="11" t="str">
        <f t="shared" ca="1" si="15"/>
        <v>EN TÉRMINO</v>
      </c>
      <c r="J251" s="12" t="s">
        <v>5</v>
      </c>
      <c r="K251" s="12" t="s">
        <v>6</v>
      </c>
    </row>
    <row r="252" spans="1:11" ht="15.75" customHeight="1" x14ac:dyDescent="0.3">
      <c r="A252" s="9">
        <v>45150</v>
      </c>
      <c r="B252" s="8" t="s">
        <v>963</v>
      </c>
      <c r="C252" s="10">
        <v>360</v>
      </c>
      <c r="D252" s="7" t="s">
        <v>202</v>
      </c>
      <c r="E252" s="51">
        <f>IFERROR(INDEX('4.Paid 2023'!A:E,MATCH(D252,'4.Paid 2023'!D:D,0),1),"-")</f>
        <v>45153</v>
      </c>
      <c r="F252" s="28">
        <f t="shared" si="12"/>
        <v>3</v>
      </c>
      <c r="G252" s="9" t="str">
        <f t="shared" si="13"/>
        <v>Mayor 288 y menor a 500</v>
      </c>
      <c r="H252" s="9" t="str">
        <f t="shared" si="14"/>
        <v>2023</v>
      </c>
      <c r="I252" s="11" t="str">
        <f t="shared" ca="1" si="15"/>
        <v>EN TÉRMINO</v>
      </c>
      <c r="J252" s="12" t="s">
        <v>5</v>
      </c>
      <c r="K252" s="12" t="s">
        <v>6</v>
      </c>
    </row>
    <row r="253" spans="1:11" ht="15.75" customHeight="1" x14ac:dyDescent="0.3">
      <c r="A253" s="9">
        <v>45150</v>
      </c>
      <c r="B253" s="8" t="s">
        <v>973</v>
      </c>
      <c r="C253" s="10">
        <v>195.34</v>
      </c>
      <c r="D253" s="7" t="s">
        <v>239</v>
      </c>
      <c r="E253" s="51">
        <f>IFERROR(INDEX('4.Paid 2023'!A:E,MATCH(D253,'4.Paid 2023'!D:D,0),1),"-")</f>
        <v>45153</v>
      </c>
      <c r="F253" s="28">
        <f t="shared" si="12"/>
        <v>3</v>
      </c>
      <c r="G253" s="9" t="str">
        <f t="shared" si="13"/>
        <v>Menor a 288</v>
      </c>
      <c r="H253" s="9" t="str">
        <f t="shared" si="14"/>
        <v>2023</v>
      </c>
      <c r="I253" s="11" t="str">
        <f t="shared" ca="1" si="15"/>
        <v>EN TÉRMINO</v>
      </c>
      <c r="J253" s="12" t="s">
        <v>5</v>
      </c>
      <c r="K253" s="12" t="s">
        <v>6</v>
      </c>
    </row>
    <row r="254" spans="1:11" ht="15.75" customHeight="1" x14ac:dyDescent="0.3">
      <c r="A254" s="9">
        <v>45150</v>
      </c>
      <c r="B254" s="8" t="s">
        <v>974</v>
      </c>
      <c r="C254" s="10">
        <v>247</v>
      </c>
      <c r="D254" s="7" t="s">
        <v>285</v>
      </c>
      <c r="E254" s="51">
        <f>IFERROR(INDEX('4.Paid 2023'!A:E,MATCH(D254,'4.Paid 2023'!D:D,0),1),"-")</f>
        <v>45153</v>
      </c>
      <c r="F254" s="28">
        <f t="shared" si="12"/>
        <v>3</v>
      </c>
      <c r="G254" s="9" t="str">
        <f t="shared" si="13"/>
        <v>Menor a 288</v>
      </c>
      <c r="H254" s="9" t="str">
        <f t="shared" si="14"/>
        <v>2023</v>
      </c>
      <c r="I254" s="11" t="str">
        <f t="shared" ca="1" si="15"/>
        <v>EN TÉRMINO</v>
      </c>
      <c r="J254" s="12" t="s">
        <v>5</v>
      </c>
      <c r="K254" s="12" t="s">
        <v>6</v>
      </c>
    </row>
    <row r="255" spans="1:11" ht="15.75" customHeight="1" x14ac:dyDescent="0.3">
      <c r="A255" s="9">
        <v>45150</v>
      </c>
      <c r="B255" s="8" t="s">
        <v>962</v>
      </c>
      <c r="C255" s="10">
        <v>193</v>
      </c>
      <c r="D255" s="7" t="s">
        <v>294</v>
      </c>
      <c r="E255" s="51">
        <f>IFERROR(INDEX('4.Paid 2023'!A:E,MATCH(D255,'4.Paid 2023'!D:D,0),1),"-")</f>
        <v>45153</v>
      </c>
      <c r="F255" s="28">
        <f t="shared" si="12"/>
        <v>3</v>
      </c>
      <c r="G255" s="9" t="str">
        <f t="shared" si="13"/>
        <v>Menor a 288</v>
      </c>
      <c r="H255" s="9" t="str">
        <f t="shared" si="14"/>
        <v>2023</v>
      </c>
      <c r="I255" s="11" t="str">
        <f t="shared" ca="1" si="15"/>
        <v>EN TÉRMINO</v>
      </c>
      <c r="J255" s="12" t="s">
        <v>5</v>
      </c>
      <c r="K255" s="12" t="s">
        <v>6</v>
      </c>
    </row>
    <row r="256" spans="1:11" ht="15.75" customHeight="1" x14ac:dyDescent="0.3">
      <c r="A256" s="9">
        <v>45150</v>
      </c>
      <c r="B256" s="8" t="s">
        <v>987</v>
      </c>
      <c r="C256" s="10">
        <v>250</v>
      </c>
      <c r="D256" s="7" t="s">
        <v>279</v>
      </c>
      <c r="E256" s="51">
        <f>IFERROR(INDEX('4.Paid 2023'!A:E,MATCH(D256,'4.Paid 2023'!D:D,0),1),"-")</f>
        <v>45170</v>
      </c>
      <c r="F256" s="28">
        <f t="shared" si="12"/>
        <v>20</v>
      </c>
      <c r="G256" s="9" t="str">
        <f t="shared" si="13"/>
        <v>Menor a 288</v>
      </c>
      <c r="H256" s="9" t="str">
        <f t="shared" si="14"/>
        <v>2023</v>
      </c>
      <c r="I256" s="11" t="str">
        <f t="shared" ca="1" si="15"/>
        <v>EN TÉRMINO</v>
      </c>
      <c r="J256" s="12" t="s">
        <v>5</v>
      </c>
      <c r="K256" s="12" t="s">
        <v>6</v>
      </c>
    </row>
    <row r="257" spans="1:11" ht="15.75" customHeight="1" x14ac:dyDescent="0.3">
      <c r="A257" s="9">
        <v>45151</v>
      </c>
      <c r="B257" s="8" t="s">
        <v>963</v>
      </c>
      <c r="C257" s="10">
        <v>370.92399999999998</v>
      </c>
      <c r="D257" s="7" t="s">
        <v>203</v>
      </c>
      <c r="E257" s="51">
        <f>IFERROR(INDEX('4.Paid 2023'!A:E,MATCH(D257,'4.Paid 2023'!D:D,0),1),"-")</f>
        <v>45153</v>
      </c>
      <c r="F257" s="28">
        <f t="shared" si="12"/>
        <v>2</v>
      </c>
      <c r="G257" s="9" t="str">
        <f t="shared" si="13"/>
        <v>Mayor 288 y menor a 500</v>
      </c>
      <c r="H257" s="9" t="str">
        <f t="shared" si="14"/>
        <v>2023</v>
      </c>
      <c r="I257" s="11" t="str">
        <f t="shared" ca="1" si="15"/>
        <v>EN TÉRMINO</v>
      </c>
      <c r="J257" s="12" t="s">
        <v>5</v>
      </c>
      <c r="K257" s="12" t="s">
        <v>6</v>
      </c>
    </row>
    <row r="258" spans="1:11" ht="15.75" customHeight="1" x14ac:dyDescent="0.3">
      <c r="A258" s="9">
        <v>45151</v>
      </c>
      <c r="B258" s="8" t="s">
        <v>962</v>
      </c>
      <c r="C258" s="10">
        <v>197.49299999999999</v>
      </c>
      <c r="D258" s="7" t="s">
        <v>295</v>
      </c>
      <c r="E258" s="51">
        <f>IFERROR(INDEX('4.Paid 2023'!A:E,MATCH(D258,'4.Paid 2023'!D:D,0),1),"-")</f>
        <v>45153</v>
      </c>
      <c r="F258" s="28">
        <f t="shared" si="12"/>
        <v>2</v>
      </c>
      <c r="G258" s="9" t="str">
        <f t="shared" si="13"/>
        <v>Menor a 288</v>
      </c>
      <c r="H258" s="9" t="str">
        <f t="shared" si="14"/>
        <v>2023</v>
      </c>
      <c r="I258" s="11" t="str">
        <f t="shared" ca="1" si="15"/>
        <v>EN TÉRMINO</v>
      </c>
      <c r="J258" s="12" t="s">
        <v>5</v>
      </c>
      <c r="K258" s="12" t="s">
        <v>6</v>
      </c>
    </row>
    <row r="259" spans="1:11" ht="15.75" customHeight="1" x14ac:dyDescent="0.3">
      <c r="A259" s="9">
        <v>45152</v>
      </c>
      <c r="B259" s="8" t="s">
        <v>991</v>
      </c>
      <c r="C259" s="10">
        <v>33.539000000000001</v>
      </c>
      <c r="D259" s="7" t="s">
        <v>243</v>
      </c>
      <c r="E259" s="51">
        <f>IFERROR(INDEX('4.Paid 2023'!A:E,MATCH(D259,'4.Paid 2023'!D:D,0),1),"-")</f>
        <v>45153</v>
      </c>
      <c r="F259" s="28">
        <f t="shared" ref="F259:F322" si="16">DATEDIF(A259,E259,"d")</f>
        <v>1</v>
      </c>
      <c r="G259" s="9" t="str">
        <f t="shared" ref="G259:G322" si="17">IF(C259 &lt; AVERAGE($C$3:$C$532), "Menor a 288", IF(AND(C259 &gt;= AVERAGE($C$3:$C$532), C259 &lt; 500), "Mayor 288 y menor a 500", IF(C259 &gt;= 500, "Mayor o igual a 500", "")))</f>
        <v>Menor a 288</v>
      </c>
      <c r="H259" s="9" t="str">
        <f t="shared" ref="H259:H322" si="18">TEXT(A259,"yyyy")</f>
        <v>2023</v>
      </c>
      <c r="I259" s="11" t="str">
        <f t="shared" ref="I259:I322" ca="1" si="19">IFERROR(IF(AND(DATEDIF(A259,TODAY(),"D")&gt;32,K259="No Cobrado"),"FUERA DE TÉRMINO","EN TÉRMINO"),"EN TÉRMINO")</f>
        <v>EN TÉRMINO</v>
      </c>
      <c r="J259" s="12" t="s">
        <v>5</v>
      </c>
      <c r="K259" s="12" t="s">
        <v>6</v>
      </c>
    </row>
    <row r="260" spans="1:11" ht="15.75" customHeight="1" x14ac:dyDescent="0.3">
      <c r="A260" s="9">
        <v>45153</v>
      </c>
      <c r="B260" s="8" t="s">
        <v>981</v>
      </c>
      <c r="C260" s="10">
        <v>179.65799999999999</v>
      </c>
      <c r="D260" s="7" t="s">
        <v>160</v>
      </c>
      <c r="E260" s="51">
        <f>IFERROR(INDEX('4.Paid 2023'!A:E,MATCH(D260,'4.Paid 2023'!D:D,0),1),"-")</f>
        <v>45156</v>
      </c>
      <c r="F260" s="28">
        <f t="shared" si="16"/>
        <v>3</v>
      </c>
      <c r="G260" s="9" t="str">
        <f t="shared" si="17"/>
        <v>Menor a 288</v>
      </c>
      <c r="H260" s="9" t="str">
        <f t="shared" si="18"/>
        <v>2023</v>
      </c>
      <c r="I260" s="11" t="str">
        <f t="shared" ca="1" si="19"/>
        <v>EN TÉRMINO</v>
      </c>
      <c r="J260" s="12" t="s">
        <v>5</v>
      </c>
      <c r="K260" s="12" t="s">
        <v>6</v>
      </c>
    </row>
    <row r="261" spans="1:11" ht="15.75" customHeight="1" x14ac:dyDescent="0.3">
      <c r="A261" s="9">
        <v>45153</v>
      </c>
      <c r="B261" s="8" t="s">
        <v>963</v>
      </c>
      <c r="C261" s="10">
        <v>220.56</v>
      </c>
      <c r="D261" s="7" t="s">
        <v>204</v>
      </c>
      <c r="E261" s="51">
        <f>IFERROR(INDEX('4.Paid 2023'!A:E,MATCH(D261,'4.Paid 2023'!D:D,0),1),"-")</f>
        <v>45176</v>
      </c>
      <c r="F261" s="28">
        <f t="shared" si="16"/>
        <v>23</v>
      </c>
      <c r="G261" s="9" t="str">
        <f t="shared" si="17"/>
        <v>Menor a 288</v>
      </c>
      <c r="H261" s="9" t="str">
        <f t="shared" si="18"/>
        <v>2023</v>
      </c>
      <c r="I261" s="11" t="str">
        <f t="shared" ca="1" si="19"/>
        <v>EN TÉRMINO</v>
      </c>
      <c r="J261" s="12" t="s">
        <v>5</v>
      </c>
      <c r="K261" s="12" t="s">
        <v>6</v>
      </c>
    </row>
    <row r="262" spans="1:11" ht="15.75" customHeight="1" x14ac:dyDescent="0.3">
      <c r="A262" s="9">
        <v>45155</v>
      </c>
      <c r="B262" s="8" t="s">
        <v>968</v>
      </c>
      <c r="C262" s="10">
        <v>654.40072999999995</v>
      </c>
      <c r="D262" s="7" t="s">
        <v>171</v>
      </c>
      <c r="E262" s="51">
        <f>IFERROR(INDEX('4.Paid 2023'!A:E,MATCH(D262,'4.Paid 2023'!D:D,0),1),"-")</f>
        <v>45156</v>
      </c>
      <c r="F262" s="28">
        <f t="shared" si="16"/>
        <v>1</v>
      </c>
      <c r="G262" s="9" t="str">
        <f t="shared" si="17"/>
        <v>Mayor o igual a 500</v>
      </c>
      <c r="H262" s="9" t="str">
        <f t="shared" si="18"/>
        <v>2023</v>
      </c>
      <c r="I262" s="11" t="str">
        <f t="shared" ca="1" si="19"/>
        <v>EN TÉRMINO</v>
      </c>
      <c r="J262" s="12" t="s">
        <v>5</v>
      </c>
      <c r="K262" s="12" t="s">
        <v>6</v>
      </c>
    </row>
    <row r="263" spans="1:11" ht="15.75" customHeight="1" x14ac:dyDescent="0.3">
      <c r="A263" s="9">
        <v>45155</v>
      </c>
      <c r="B263" s="8" t="s">
        <v>964</v>
      </c>
      <c r="C263" s="10">
        <v>350</v>
      </c>
      <c r="D263" s="7" t="s">
        <v>226</v>
      </c>
      <c r="E263" s="51">
        <f>IFERROR(INDEX('4.Paid 2023'!A:E,MATCH(D263,'4.Paid 2023'!D:D,0),1),"-")</f>
        <v>45161</v>
      </c>
      <c r="F263" s="28">
        <f t="shared" si="16"/>
        <v>6</v>
      </c>
      <c r="G263" s="9" t="str">
        <f t="shared" si="17"/>
        <v>Mayor 288 y menor a 500</v>
      </c>
      <c r="H263" s="9" t="str">
        <f t="shared" si="18"/>
        <v>2023</v>
      </c>
      <c r="I263" s="11" t="str">
        <f t="shared" ca="1" si="19"/>
        <v>EN TÉRMINO</v>
      </c>
      <c r="J263" s="12" t="s">
        <v>5</v>
      </c>
      <c r="K263" s="12" t="s">
        <v>6</v>
      </c>
    </row>
    <row r="264" spans="1:11" ht="15.75" customHeight="1" x14ac:dyDescent="0.3">
      <c r="A264" s="9">
        <v>45125</v>
      </c>
      <c r="B264" s="8" t="s">
        <v>968</v>
      </c>
      <c r="C264" s="10">
        <v>116</v>
      </c>
      <c r="D264" s="7" t="s">
        <v>177</v>
      </c>
      <c r="E264" s="51">
        <f>IFERROR(INDEX('4.Paid 2023'!A:E,MATCH(D264,'4.Paid 2023'!D:D,0),1),"-")</f>
        <v>45125</v>
      </c>
      <c r="F264" s="28">
        <f t="shared" si="16"/>
        <v>0</v>
      </c>
      <c r="G264" s="9" t="str">
        <f t="shared" si="17"/>
        <v>Menor a 288</v>
      </c>
      <c r="H264" s="9" t="str">
        <f t="shared" si="18"/>
        <v>2023</v>
      </c>
      <c r="I264" s="13" t="str">
        <f t="shared" ca="1" si="19"/>
        <v>EN TÉRMINO</v>
      </c>
      <c r="J264" s="12" t="s">
        <v>5</v>
      </c>
      <c r="K264" s="12" t="s">
        <v>6</v>
      </c>
    </row>
    <row r="265" spans="1:11" ht="15.75" customHeight="1" x14ac:dyDescent="0.3">
      <c r="A265" s="9">
        <v>45157</v>
      </c>
      <c r="B265" s="8" t="s">
        <v>975</v>
      </c>
      <c r="C265" s="10">
        <v>53.981000000000002</v>
      </c>
      <c r="D265" s="7" t="s">
        <v>165</v>
      </c>
      <c r="E265" s="51">
        <f>IFERROR(INDEX('4.Paid 2023'!A:E,MATCH(D265,'4.Paid 2023'!D:D,0),1),"-")</f>
        <v>45161</v>
      </c>
      <c r="F265" s="28">
        <f t="shared" si="16"/>
        <v>4</v>
      </c>
      <c r="G265" s="9" t="str">
        <f t="shared" si="17"/>
        <v>Menor a 288</v>
      </c>
      <c r="H265" s="9" t="str">
        <f t="shared" si="18"/>
        <v>2023</v>
      </c>
      <c r="I265" s="11" t="str">
        <f t="shared" ca="1" si="19"/>
        <v>EN TÉRMINO</v>
      </c>
      <c r="J265" s="12" t="s">
        <v>5</v>
      </c>
      <c r="K265" s="12" t="s">
        <v>6</v>
      </c>
    </row>
    <row r="266" spans="1:11" ht="15.75" customHeight="1" x14ac:dyDescent="0.3">
      <c r="A266" s="9">
        <v>45157</v>
      </c>
      <c r="B266" s="8" t="s">
        <v>975</v>
      </c>
      <c r="C266" s="10">
        <v>93.47</v>
      </c>
      <c r="D266" s="7" t="s">
        <v>166</v>
      </c>
      <c r="E266" s="51">
        <f>IFERROR(INDEX('4.Paid 2023'!A:E,MATCH(D266,'4.Paid 2023'!D:D,0),1),"-")</f>
        <v>45161</v>
      </c>
      <c r="F266" s="28">
        <f t="shared" si="16"/>
        <v>4</v>
      </c>
      <c r="G266" s="9" t="str">
        <f t="shared" si="17"/>
        <v>Menor a 288</v>
      </c>
      <c r="H266" s="9" t="str">
        <f t="shared" si="18"/>
        <v>2023</v>
      </c>
      <c r="I266" s="11" t="str">
        <f t="shared" ca="1" si="19"/>
        <v>EN TÉRMINO</v>
      </c>
      <c r="J266" s="12" t="s">
        <v>5</v>
      </c>
      <c r="K266" s="12" t="s">
        <v>6</v>
      </c>
    </row>
    <row r="267" spans="1:11" ht="15.75" customHeight="1" x14ac:dyDescent="0.3">
      <c r="A267" s="9">
        <v>45157</v>
      </c>
      <c r="B267" s="8" t="s">
        <v>974</v>
      </c>
      <c r="C267" s="10">
        <v>245</v>
      </c>
      <c r="D267" s="7" t="s">
        <v>286</v>
      </c>
      <c r="E267" s="51">
        <f>IFERROR(INDEX('4.Paid 2023'!A:E,MATCH(D267,'4.Paid 2023'!D:D,0),1),"-")</f>
        <v>45161</v>
      </c>
      <c r="F267" s="28">
        <f t="shared" si="16"/>
        <v>4</v>
      </c>
      <c r="G267" s="9" t="str">
        <f t="shared" si="17"/>
        <v>Menor a 288</v>
      </c>
      <c r="H267" s="9" t="str">
        <f t="shared" si="18"/>
        <v>2023</v>
      </c>
      <c r="I267" s="11" t="str">
        <f t="shared" ca="1" si="19"/>
        <v>EN TÉRMINO</v>
      </c>
      <c r="J267" s="12" t="s">
        <v>5</v>
      </c>
      <c r="K267" s="12" t="s">
        <v>6</v>
      </c>
    </row>
    <row r="268" spans="1:11" ht="15.75" customHeight="1" x14ac:dyDescent="0.3">
      <c r="A268" s="9">
        <v>45158</v>
      </c>
      <c r="B268" s="8" t="s">
        <v>987</v>
      </c>
      <c r="C268" s="10">
        <v>196.59</v>
      </c>
      <c r="D268" s="7" t="s">
        <v>280</v>
      </c>
      <c r="E268" s="51">
        <f>IFERROR(INDEX('4.Paid 2023'!A:E,MATCH(D268,'4.Paid 2023'!D:D,0),1),"-")</f>
        <v>45161</v>
      </c>
      <c r="F268" s="28">
        <f t="shared" si="16"/>
        <v>3</v>
      </c>
      <c r="G268" s="9" t="str">
        <f t="shared" si="17"/>
        <v>Menor a 288</v>
      </c>
      <c r="H268" s="9" t="str">
        <f t="shared" si="18"/>
        <v>2023</v>
      </c>
      <c r="I268" s="11" t="str">
        <f t="shared" ca="1" si="19"/>
        <v>EN TÉRMINO</v>
      </c>
      <c r="J268" s="12" t="s">
        <v>5</v>
      </c>
      <c r="K268" s="12" t="s">
        <v>6</v>
      </c>
    </row>
    <row r="269" spans="1:11" ht="15.75" customHeight="1" x14ac:dyDescent="0.3">
      <c r="A269" s="9">
        <v>45162</v>
      </c>
      <c r="B269" s="8" t="s">
        <v>973</v>
      </c>
      <c r="C269" s="10">
        <v>6.35</v>
      </c>
      <c r="D269" s="7" t="s">
        <v>240</v>
      </c>
      <c r="E269" s="51">
        <f>IFERROR(INDEX('4.Paid 2023'!A:E,MATCH(D269,'4.Paid 2023'!D:D,0),1),"-")</f>
        <v>45170</v>
      </c>
      <c r="F269" s="28">
        <f t="shared" si="16"/>
        <v>8</v>
      </c>
      <c r="G269" s="9" t="str">
        <f t="shared" si="17"/>
        <v>Menor a 288</v>
      </c>
      <c r="H269" s="9" t="str">
        <f t="shared" si="18"/>
        <v>2023</v>
      </c>
      <c r="I269" s="11" t="str">
        <f t="shared" ca="1" si="19"/>
        <v>EN TÉRMINO</v>
      </c>
      <c r="J269" s="12" t="s">
        <v>5</v>
      </c>
      <c r="K269" s="12" t="s">
        <v>6</v>
      </c>
    </row>
    <row r="270" spans="1:11" ht="15.75" customHeight="1" x14ac:dyDescent="0.3">
      <c r="A270" s="9">
        <v>45164</v>
      </c>
      <c r="B270" s="8" t="s">
        <v>979</v>
      </c>
      <c r="C270" s="10">
        <v>79.263999999999996</v>
      </c>
      <c r="D270" s="7" t="s">
        <v>256</v>
      </c>
      <c r="E270" s="51">
        <f>IFERROR(INDEX('4.Paid 2023'!A:E,MATCH(D270,'4.Paid 2023'!D:D,0),1),"-")</f>
        <v>45166</v>
      </c>
      <c r="F270" s="28">
        <f t="shared" si="16"/>
        <v>2</v>
      </c>
      <c r="G270" s="9" t="str">
        <f t="shared" si="17"/>
        <v>Menor a 288</v>
      </c>
      <c r="H270" s="9" t="str">
        <f t="shared" si="18"/>
        <v>2023</v>
      </c>
      <c r="I270" s="11" t="str">
        <f t="shared" ca="1" si="19"/>
        <v>EN TÉRMINO</v>
      </c>
      <c r="J270" s="12" t="s">
        <v>5</v>
      </c>
      <c r="K270" s="12" t="s">
        <v>6</v>
      </c>
    </row>
    <row r="271" spans="1:11" ht="15.75" customHeight="1" x14ac:dyDescent="0.3">
      <c r="A271" s="9">
        <v>45164</v>
      </c>
      <c r="B271" s="8" t="s">
        <v>974</v>
      </c>
      <c r="C271" s="10">
        <v>250</v>
      </c>
      <c r="D271" s="7" t="s">
        <v>287</v>
      </c>
      <c r="E271" s="51">
        <f>IFERROR(INDEX('4.Paid 2023'!A:E,MATCH(D271,'4.Paid 2023'!D:D,0),1),"-")</f>
        <v>45167</v>
      </c>
      <c r="F271" s="28">
        <f t="shared" si="16"/>
        <v>3</v>
      </c>
      <c r="G271" s="9" t="str">
        <f t="shared" si="17"/>
        <v>Menor a 288</v>
      </c>
      <c r="H271" s="9" t="str">
        <f t="shared" si="18"/>
        <v>2023</v>
      </c>
      <c r="I271" s="11" t="str">
        <f t="shared" ca="1" si="19"/>
        <v>EN TÉRMINO</v>
      </c>
      <c r="J271" s="12" t="s">
        <v>5</v>
      </c>
      <c r="K271" s="12" t="s">
        <v>6</v>
      </c>
    </row>
    <row r="272" spans="1:11" ht="15.75" customHeight="1" x14ac:dyDescent="0.3">
      <c r="A272" s="9">
        <v>45164</v>
      </c>
      <c r="B272" s="8" t="s">
        <v>968</v>
      </c>
      <c r="C272" s="10">
        <v>272</v>
      </c>
      <c r="D272" s="7" t="s">
        <v>178</v>
      </c>
      <c r="E272" s="51">
        <f>IFERROR(INDEX('4.Paid 2023'!A:E,MATCH(D272,'4.Paid 2023'!D:D,0),1),"-")</f>
        <v>45191</v>
      </c>
      <c r="F272" s="28">
        <f t="shared" si="16"/>
        <v>27</v>
      </c>
      <c r="G272" s="9" t="str">
        <f t="shared" si="17"/>
        <v>Menor a 288</v>
      </c>
      <c r="H272" s="9" t="str">
        <f t="shared" si="18"/>
        <v>2023</v>
      </c>
      <c r="I272" s="11" t="str">
        <f t="shared" ca="1" si="19"/>
        <v>EN TÉRMINO</v>
      </c>
      <c r="J272" s="12" t="s">
        <v>5</v>
      </c>
      <c r="K272" s="12" t="s">
        <v>6</v>
      </c>
    </row>
    <row r="273" spans="1:11" ht="15.75" customHeight="1" x14ac:dyDescent="0.3">
      <c r="A273" s="9">
        <v>45165</v>
      </c>
      <c r="B273" s="8" t="s">
        <v>976</v>
      </c>
      <c r="C273" s="10">
        <v>41.5</v>
      </c>
      <c r="D273" s="7" t="s">
        <v>268</v>
      </c>
      <c r="E273" s="51">
        <f>IFERROR(INDEX('4.Paid 2023'!A:E,MATCH(D273,'4.Paid 2023'!D:D,0),1),"-")</f>
        <v>45168</v>
      </c>
      <c r="F273" s="28">
        <f t="shared" si="16"/>
        <v>3</v>
      </c>
      <c r="G273" s="9" t="str">
        <f t="shared" si="17"/>
        <v>Menor a 288</v>
      </c>
      <c r="H273" s="9" t="str">
        <f t="shared" si="18"/>
        <v>2023</v>
      </c>
      <c r="I273" s="11" t="str">
        <f t="shared" ca="1" si="19"/>
        <v>EN TÉRMINO</v>
      </c>
      <c r="J273" s="12" t="s">
        <v>5</v>
      </c>
      <c r="K273" s="12" t="s">
        <v>6</v>
      </c>
    </row>
    <row r="274" spans="1:11" ht="15.75" customHeight="1" x14ac:dyDescent="0.3">
      <c r="A274" s="9">
        <v>45166</v>
      </c>
      <c r="B274" s="8" t="s">
        <v>1029</v>
      </c>
      <c r="C274" s="10">
        <v>16.140999999999998</v>
      </c>
      <c r="D274" s="7" t="s">
        <v>247</v>
      </c>
      <c r="E274" s="51">
        <f>IFERROR(INDEX('4.Paid 2023'!A:E,MATCH(D274,'4.Paid 2023'!D:D,0),1),"-")</f>
        <v>45167</v>
      </c>
      <c r="F274" s="28">
        <f t="shared" si="16"/>
        <v>1</v>
      </c>
      <c r="G274" s="9" t="str">
        <f t="shared" si="17"/>
        <v>Menor a 288</v>
      </c>
      <c r="H274" s="9" t="str">
        <f t="shared" si="18"/>
        <v>2023</v>
      </c>
      <c r="I274" s="11" t="str">
        <f t="shared" ca="1" si="19"/>
        <v>EN TÉRMINO</v>
      </c>
      <c r="J274" s="12" t="s">
        <v>5</v>
      </c>
      <c r="K274" s="12" t="s">
        <v>6</v>
      </c>
    </row>
    <row r="275" spans="1:11" ht="15.75" customHeight="1" x14ac:dyDescent="0.3">
      <c r="A275" s="9">
        <v>45166</v>
      </c>
      <c r="B275" s="8" t="s">
        <v>986</v>
      </c>
      <c r="C275" s="10">
        <v>93.376000000000005</v>
      </c>
      <c r="D275" s="7" t="s">
        <v>276</v>
      </c>
      <c r="E275" s="51">
        <f>IFERROR(INDEX('4.Paid 2023'!A:E,MATCH(D275,'4.Paid 2023'!D:D,0),1),"-")</f>
        <v>45175</v>
      </c>
      <c r="F275" s="28">
        <f t="shared" si="16"/>
        <v>9</v>
      </c>
      <c r="G275" s="9" t="str">
        <f t="shared" si="17"/>
        <v>Menor a 288</v>
      </c>
      <c r="H275" s="9" t="str">
        <f t="shared" si="18"/>
        <v>2023</v>
      </c>
      <c r="I275" s="11" t="str">
        <f t="shared" ca="1" si="19"/>
        <v>EN TÉRMINO</v>
      </c>
      <c r="J275" s="12" t="s">
        <v>5</v>
      </c>
      <c r="K275" s="12" t="s">
        <v>6</v>
      </c>
    </row>
    <row r="276" spans="1:11" ht="15.75" customHeight="1" x14ac:dyDescent="0.3">
      <c r="A276" s="9">
        <v>45167</v>
      </c>
      <c r="B276" s="8" t="s">
        <v>964</v>
      </c>
      <c r="C276" s="10">
        <v>357.89355999999998</v>
      </c>
      <c r="D276" s="7" t="s">
        <v>227</v>
      </c>
      <c r="E276" s="51">
        <f>IFERROR(INDEX('4.Paid 2023'!A:E,MATCH(D276,'4.Paid 2023'!D:D,0),1),"-")</f>
        <v>45168</v>
      </c>
      <c r="F276" s="28">
        <f t="shared" si="16"/>
        <v>1</v>
      </c>
      <c r="G276" s="9" t="str">
        <f t="shared" si="17"/>
        <v>Mayor 288 y menor a 500</v>
      </c>
      <c r="H276" s="9" t="str">
        <f t="shared" si="18"/>
        <v>2023</v>
      </c>
      <c r="I276" s="11" t="str">
        <f t="shared" ca="1" si="19"/>
        <v>EN TÉRMINO</v>
      </c>
      <c r="J276" s="12" t="s">
        <v>5</v>
      </c>
      <c r="K276" s="12" t="s">
        <v>6</v>
      </c>
    </row>
    <row r="277" spans="1:11" ht="15.75" customHeight="1" x14ac:dyDescent="0.3">
      <c r="A277" s="9">
        <v>45167</v>
      </c>
      <c r="B277" s="8" t="s">
        <v>962</v>
      </c>
      <c r="C277" s="10">
        <v>603</v>
      </c>
      <c r="D277" s="7" t="s">
        <v>300</v>
      </c>
      <c r="E277" s="51">
        <f>IFERROR(INDEX('4.Paid 2023'!A:E,MATCH(D277,'4.Paid 2023'!D:D,0),1),"-")</f>
        <v>45168</v>
      </c>
      <c r="F277" s="28">
        <f t="shared" si="16"/>
        <v>1</v>
      </c>
      <c r="G277" s="9" t="str">
        <f t="shared" si="17"/>
        <v>Mayor o igual a 500</v>
      </c>
      <c r="H277" s="9" t="str">
        <f t="shared" si="18"/>
        <v>2023</v>
      </c>
      <c r="I277" s="11" t="str">
        <f t="shared" ca="1" si="19"/>
        <v>EN TÉRMINO</v>
      </c>
      <c r="J277" s="12" t="s">
        <v>5</v>
      </c>
      <c r="K277" s="12" t="s">
        <v>6</v>
      </c>
    </row>
    <row r="278" spans="1:11" ht="15.75" customHeight="1" x14ac:dyDescent="0.3">
      <c r="A278" s="9">
        <v>45168</v>
      </c>
      <c r="B278" s="8" t="s">
        <v>991</v>
      </c>
      <c r="C278" s="10">
        <v>32.581000000000003</v>
      </c>
      <c r="D278" s="7" t="s">
        <v>244</v>
      </c>
      <c r="E278" s="51">
        <f>IFERROR(INDEX('4.Paid 2023'!A:E,MATCH(D278,'4.Paid 2023'!D:D,0),1),"-")</f>
        <v>45169</v>
      </c>
      <c r="F278" s="28">
        <f t="shared" si="16"/>
        <v>1</v>
      </c>
      <c r="G278" s="9" t="str">
        <f t="shared" si="17"/>
        <v>Menor a 288</v>
      </c>
      <c r="H278" s="9" t="str">
        <f t="shared" si="18"/>
        <v>2023</v>
      </c>
      <c r="I278" s="11" t="str">
        <f t="shared" ca="1" si="19"/>
        <v>EN TÉRMINO</v>
      </c>
      <c r="J278" s="12" t="s">
        <v>5</v>
      </c>
      <c r="K278" s="12" t="s">
        <v>6</v>
      </c>
    </row>
    <row r="279" spans="1:11" ht="15.75" customHeight="1" x14ac:dyDescent="0.3">
      <c r="A279" s="9">
        <v>45169</v>
      </c>
      <c r="B279" s="8" t="s">
        <v>977</v>
      </c>
      <c r="C279" s="10">
        <v>154.09899999999999</v>
      </c>
      <c r="D279" s="7" t="s">
        <v>191</v>
      </c>
      <c r="E279" s="51">
        <f>IFERROR(INDEX('4.Paid 2023'!A:E,MATCH(D279,'4.Paid 2023'!D:D,0),1),"-")</f>
        <v>45170</v>
      </c>
      <c r="F279" s="28">
        <f t="shared" si="16"/>
        <v>1</v>
      </c>
      <c r="G279" s="9" t="str">
        <f t="shared" si="17"/>
        <v>Menor a 288</v>
      </c>
      <c r="H279" s="9" t="str">
        <f t="shared" si="18"/>
        <v>2023</v>
      </c>
      <c r="I279" s="11" t="str">
        <f t="shared" ca="1" si="19"/>
        <v>EN TÉRMINO</v>
      </c>
      <c r="J279" s="12" t="s">
        <v>5</v>
      </c>
      <c r="K279" s="12" t="s">
        <v>6</v>
      </c>
    </row>
    <row r="280" spans="1:11" ht="15.75" customHeight="1" x14ac:dyDescent="0.3">
      <c r="A280" s="9">
        <v>45169</v>
      </c>
      <c r="B280" s="8" t="s">
        <v>966</v>
      </c>
      <c r="C280" s="10">
        <v>395.55453999999997</v>
      </c>
      <c r="D280" s="7" t="s">
        <v>251</v>
      </c>
      <c r="E280" s="51">
        <f>IFERROR(INDEX('4.Paid 2023'!A:E,MATCH(D280,'4.Paid 2023'!D:D,0),1),"-")</f>
        <v>45173</v>
      </c>
      <c r="F280" s="28">
        <f t="shared" si="16"/>
        <v>4</v>
      </c>
      <c r="G280" s="9" t="str">
        <f t="shared" si="17"/>
        <v>Mayor 288 y menor a 500</v>
      </c>
      <c r="H280" s="9" t="str">
        <f t="shared" si="18"/>
        <v>2023</v>
      </c>
      <c r="I280" s="11" t="str">
        <f t="shared" ca="1" si="19"/>
        <v>EN TÉRMINO</v>
      </c>
      <c r="J280" s="12" t="s">
        <v>5</v>
      </c>
      <c r="K280" s="12" t="s">
        <v>6</v>
      </c>
    </row>
    <row r="281" spans="1:11" ht="15.75" customHeight="1" x14ac:dyDescent="0.3">
      <c r="A281" s="9">
        <v>45170</v>
      </c>
      <c r="B281" s="8" t="s">
        <v>963</v>
      </c>
      <c r="C281" s="10">
        <v>380</v>
      </c>
      <c r="D281" s="7" t="s">
        <v>303</v>
      </c>
      <c r="E281" s="51">
        <f>IFERROR(INDEX('4.Paid 2023'!A:E,MATCH(D281,'4.Paid 2023'!D:D,0),1),"-")</f>
        <v>45196</v>
      </c>
      <c r="F281" s="28">
        <f t="shared" si="16"/>
        <v>26</v>
      </c>
      <c r="G281" s="9" t="str">
        <f t="shared" si="17"/>
        <v>Mayor 288 y menor a 500</v>
      </c>
      <c r="H281" s="9" t="str">
        <f t="shared" si="18"/>
        <v>2023</v>
      </c>
      <c r="I281" s="13" t="str">
        <f t="shared" ca="1" si="19"/>
        <v>EN TÉRMINO</v>
      </c>
      <c r="J281" s="12" t="s">
        <v>5</v>
      </c>
      <c r="K281" s="12" t="s">
        <v>6</v>
      </c>
    </row>
    <row r="282" spans="1:11" ht="15.75" customHeight="1" x14ac:dyDescent="0.3">
      <c r="A282" s="9">
        <v>45171</v>
      </c>
      <c r="B282" s="8" t="s">
        <v>962</v>
      </c>
      <c r="C282" s="10">
        <v>598</v>
      </c>
      <c r="D282" s="7" t="s">
        <v>304</v>
      </c>
      <c r="E282" s="51">
        <f>IFERROR(INDEX('4.Paid 2023'!A:E,MATCH(D282,'4.Paid 2023'!D:D,0),1),"-")</f>
        <v>45174</v>
      </c>
      <c r="F282" s="28">
        <f t="shared" si="16"/>
        <v>3</v>
      </c>
      <c r="G282" s="9" t="str">
        <f t="shared" si="17"/>
        <v>Mayor o igual a 500</v>
      </c>
      <c r="H282" s="9" t="str">
        <f t="shared" si="18"/>
        <v>2023</v>
      </c>
      <c r="I282" s="11" t="str">
        <f t="shared" ca="1" si="19"/>
        <v>EN TÉRMINO</v>
      </c>
      <c r="J282" s="12" t="s">
        <v>5</v>
      </c>
      <c r="K282" s="12" t="s">
        <v>6</v>
      </c>
    </row>
    <row r="283" spans="1:11" ht="15.75" customHeight="1" x14ac:dyDescent="0.3">
      <c r="A283" s="9">
        <v>45171</v>
      </c>
      <c r="B283" s="8" t="s">
        <v>962</v>
      </c>
      <c r="C283" s="10">
        <v>450</v>
      </c>
      <c r="D283" s="7" t="s">
        <v>307</v>
      </c>
      <c r="E283" s="51">
        <f>IFERROR(INDEX('4.Paid 2023'!A:E,MATCH(D283,'4.Paid 2023'!D:D,0),1),"-")</f>
        <v>45174</v>
      </c>
      <c r="F283" s="28">
        <f t="shared" si="16"/>
        <v>3</v>
      </c>
      <c r="G283" s="9" t="str">
        <f t="shared" si="17"/>
        <v>Mayor 288 y menor a 500</v>
      </c>
      <c r="H283" s="9" t="str">
        <f t="shared" si="18"/>
        <v>2023</v>
      </c>
      <c r="I283" s="11" t="str">
        <f t="shared" ca="1" si="19"/>
        <v>EN TÉRMINO</v>
      </c>
      <c r="J283" s="12" t="s">
        <v>5</v>
      </c>
      <c r="K283" s="12" t="s">
        <v>6</v>
      </c>
    </row>
    <row r="284" spans="1:11" ht="15.75" customHeight="1" x14ac:dyDescent="0.3">
      <c r="A284" s="9">
        <v>45171</v>
      </c>
      <c r="B284" s="8" t="s">
        <v>963</v>
      </c>
      <c r="C284" s="10">
        <v>310</v>
      </c>
      <c r="D284" s="7" t="s">
        <v>306</v>
      </c>
      <c r="E284" s="51">
        <f>IFERROR(INDEX('4.Paid 2023'!A:E,MATCH(D284,'4.Paid 2023'!D:D,0),1),"-")</f>
        <v>45181</v>
      </c>
      <c r="F284" s="28">
        <f t="shared" si="16"/>
        <v>10</v>
      </c>
      <c r="G284" s="9" t="str">
        <f t="shared" si="17"/>
        <v>Mayor 288 y menor a 500</v>
      </c>
      <c r="H284" s="9" t="str">
        <f t="shared" si="18"/>
        <v>2023</v>
      </c>
      <c r="I284" s="11" t="str">
        <f t="shared" ca="1" si="19"/>
        <v>EN TÉRMINO</v>
      </c>
      <c r="J284" s="12" t="s">
        <v>5</v>
      </c>
      <c r="K284" s="12" t="s">
        <v>6</v>
      </c>
    </row>
    <row r="285" spans="1:11" ht="15.75" customHeight="1" x14ac:dyDescent="0.3">
      <c r="A285" s="9">
        <v>45171</v>
      </c>
      <c r="B285" s="8" t="s">
        <v>971</v>
      </c>
      <c r="C285" s="10">
        <v>127</v>
      </c>
      <c r="D285" s="7" t="s">
        <v>305</v>
      </c>
      <c r="E285" s="51">
        <f>IFERROR(INDEX('4.Paid 2023'!A:E,MATCH(D285,'4.Paid 2023'!D:D,0),1),"-")</f>
        <v>45205</v>
      </c>
      <c r="F285" s="28">
        <f t="shared" si="16"/>
        <v>34</v>
      </c>
      <c r="G285" s="9" t="str">
        <f t="shared" si="17"/>
        <v>Menor a 288</v>
      </c>
      <c r="H285" s="9" t="str">
        <f t="shared" si="18"/>
        <v>2023</v>
      </c>
      <c r="I285" s="11" t="str">
        <f t="shared" ca="1" si="19"/>
        <v>EN TÉRMINO</v>
      </c>
      <c r="J285" s="12" t="s">
        <v>5</v>
      </c>
      <c r="K285" s="12" t="s">
        <v>6</v>
      </c>
    </row>
    <row r="286" spans="1:11" ht="15.75" customHeight="1" x14ac:dyDescent="0.3">
      <c r="A286" s="9">
        <v>45172</v>
      </c>
      <c r="B286" s="8" t="s">
        <v>988</v>
      </c>
      <c r="C286" s="10">
        <v>127.79906</v>
      </c>
      <c r="D286" s="7" t="s">
        <v>308</v>
      </c>
      <c r="E286" s="51">
        <f>IFERROR(INDEX('4.Paid 2023'!A:E,MATCH(D286,'4.Paid 2023'!D:D,0),1),"-")</f>
        <v>45174</v>
      </c>
      <c r="F286" s="28">
        <f t="shared" si="16"/>
        <v>2</v>
      </c>
      <c r="G286" s="9" t="str">
        <f t="shared" si="17"/>
        <v>Menor a 288</v>
      </c>
      <c r="H286" s="9" t="str">
        <f t="shared" si="18"/>
        <v>2023</v>
      </c>
      <c r="I286" s="11" t="str">
        <f t="shared" ca="1" si="19"/>
        <v>EN TÉRMINO</v>
      </c>
      <c r="J286" s="12" t="s">
        <v>5</v>
      </c>
      <c r="K286" s="12" t="s">
        <v>6</v>
      </c>
    </row>
    <row r="287" spans="1:11" ht="15.75" customHeight="1" x14ac:dyDescent="0.3">
      <c r="A287" s="9">
        <v>45172</v>
      </c>
      <c r="B287" s="8" t="s">
        <v>962</v>
      </c>
      <c r="C287" s="10">
        <v>445</v>
      </c>
      <c r="D287" s="7" t="s">
        <v>309</v>
      </c>
      <c r="E287" s="51">
        <f>IFERROR(INDEX('4.Paid 2023'!A:E,MATCH(D287,'4.Paid 2023'!D:D,0),1),"-")</f>
        <v>45174</v>
      </c>
      <c r="F287" s="28">
        <f t="shared" si="16"/>
        <v>2</v>
      </c>
      <c r="G287" s="9" t="str">
        <f t="shared" si="17"/>
        <v>Mayor 288 y menor a 500</v>
      </c>
      <c r="H287" s="9" t="str">
        <f t="shared" si="18"/>
        <v>2023</v>
      </c>
      <c r="I287" s="11" t="str">
        <f t="shared" ca="1" si="19"/>
        <v>EN TÉRMINO</v>
      </c>
      <c r="J287" s="12" t="s">
        <v>5</v>
      </c>
      <c r="K287" s="12" t="s">
        <v>6</v>
      </c>
    </row>
    <row r="288" spans="1:11" ht="15.75" customHeight="1" x14ac:dyDescent="0.3">
      <c r="A288" s="9">
        <v>45174</v>
      </c>
      <c r="B288" s="8" t="s">
        <v>977</v>
      </c>
      <c r="C288" s="10">
        <v>53.405999999999999</v>
      </c>
      <c r="D288" s="7" t="s">
        <v>310</v>
      </c>
      <c r="E288" s="51">
        <f>IFERROR(INDEX('4.Paid 2023'!A:E,MATCH(D288,'4.Paid 2023'!D:D,0),1),"-")</f>
        <v>45175</v>
      </c>
      <c r="F288" s="28">
        <f t="shared" si="16"/>
        <v>1</v>
      </c>
      <c r="G288" s="9" t="str">
        <f t="shared" si="17"/>
        <v>Menor a 288</v>
      </c>
      <c r="H288" s="9" t="str">
        <f t="shared" si="18"/>
        <v>2023</v>
      </c>
      <c r="I288" s="11" t="str">
        <f t="shared" ca="1" si="19"/>
        <v>EN TÉRMINO</v>
      </c>
      <c r="J288" s="12" t="s">
        <v>5</v>
      </c>
      <c r="K288" s="12" t="s">
        <v>6</v>
      </c>
    </row>
    <row r="289" spans="1:11" ht="15.75" customHeight="1" x14ac:dyDescent="0.3">
      <c r="A289" s="9">
        <v>45174</v>
      </c>
      <c r="B289" s="8" t="s">
        <v>962</v>
      </c>
      <c r="C289" s="10">
        <v>438.30803000000003</v>
      </c>
      <c r="D289" s="7" t="s">
        <v>311</v>
      </c>
      <c r="E289" s="51">
        <f>IFERROR(INDEX('4.Paid 2023'!A:E,MATCH(D289,'4.Paid 2023'!D:D,0),1),"-")</f>
        <v>45175</v>
      </c>
      <c r="F289" s="28">
        <f t="shared" si="16"/>
        <v>1</v>
      </c>
      <c r="G289" s="9" t="str">
        <f t="shared" si="17"/>
        <v>Mayor 288 y menor a 500</v>
      </c>
      <c r="H289" s="9" t="str">
        <f t="shared" si="18"/>
        <v>2023</v>
      </c>
      <c r="I289" s="11" t="str">
        <f t="shared" ca="1" si="19"/>
        <v>EN TÉRMINO</v>
      </c>
      <c r="J289" s="12" t="s">
        <v>5</v>
      </c>
      <c r="K289" s="12" t="s">
        <v>6</v>
      </c>
    </row>
    <row r="290" spans="1:11" ht="15.75" customHeight="1" x14ac:dyDescent="0.3">
      <c r="A290" s="9">
        <v>45174</v>
      </c>
      <c r="B290" s="8" t="s">
        <v>1010</v>
      </c>
      <c r="C290" s="10">
        <v>57.499199999999995</v>
      </c>
      <c r="D290" s="7" t="s">
        <v>312</v>
      </c>
      <c r="E290" s="51">
        <f>IFERROR(INDEX('4.Paid 2023'!A:E,MATCH(D290,'4.Paid 2023'!D:D,0),1),"-")</f>
        <v>45183</v>
      </c>
      <c r="F290" s="28">
        <f t="shared" si="16"/>
        <v>9</v>
      </c>
      <c r="G290" s="9" t="str">
        <f t="shared" si="17"/>
        <v>Menor a 288</v>
      </c>
      <c r="H290" s="9" t="str">
        <f t="shared" si="18"/>
        <v>2023</v>
      </c>
      <c r="I290" s="11" t="str">
        <f t="shared" ca="1" si="19"/>
        <v>EN TÉRMINO</v>
      </c>
      <c r="J290" s="12" t="s">
        <v>5</v>
      </c>
      <c r="K290" s="12" t="s">
        <v>6</v>
      </c>
    </row>
    <row r="291" spans="1:11" ht="15.75" customHeight="1" x14ac:dyDescent="0.3">
      <c r="A291" s="9">
        <v>45175</v>
      </c>
      <c r="B291" s="8" t="s">
        <v>963</v>
      </c>
      <c r="C291" s="10">
        <v>280</v>
      </c>
      <c r="D291" s="7" t="s">
        <v>313</v>
      </c>
      <c r="E291" s="51">
        <f>IFERROR(INDEX('4.Paid 2023'!A:E,MATCH(D291,'4.Paid 2023'!D:D,0),1),"-")</f>
        <v>45196</v>
      </c>
      <c r="F291" s="28">
        <f t="shared" si="16"/>
        <v>21</v>
      </c>
      <c r="G291" s="9" t="str">
        <f t="shared" si="17"/>
        <v>Menor a 288</v>
      </c>
      <c r="H291" s="9" t="str">
        <f t="shared" si="18"/>
        <v>2023</v>
      </c>
      <c r="I291" s="13" t="str">
        <f t="shared" ca="1" si="19"/>
        <v>EN TÉRMINO</v>
      </c>
      <c r="J291" s="12" t="s">
        <v>5</v>
      </c>
      <c r="K291" s="12" t="s">
        <v>6</v>
      </c>
    </row>
    <row r="292" spans="1:11" ht="15.75" customHeight="1" x14ac:dyDescent="0.3">
      <c r="A292" s="9">
        <v>45176</v>
      </c>
      <c r="B292" s="8" t="s">
        <v>967</v>
      </c>
      <c r="C292" s="10">
        <v>186.17760000000001</v>
      </c>
      <c r="D292" s="7" t="s">
        <v>315</v>
      </c>
      <c r="E292" s="51">
        <f>IFERROR(INDEX('4.Paid 2023'!A:E,MATCH(D292,'4.Paid 2023'!D:D,0),1),"-")</f>
        <v>45177</v>
      </c>
      <c r="F292" s="28">
        <f t="shared" si="16"/>
        <v>1</v>
      </c>
      <c r="G292" s="9" t="str">
        <f t="shared" si="17"/>
        <v>Menor a 288</v>
      </c>
      <c r="H292" s="9" t="str">
        <f t="shared" si="18"/>
        <v>2023</v>
      </c>
      <c r="I292" s="11" t="str">
        <f t="shared" ca="1" si="19"/>
        <v>EN TÉRMINO</v>
      </c>
      <c r="J292" s="12" t="s">
        <v>5</v>
      </c>
      <c r="K292" s="12" t="s">
        <v>6</v>
      </c>
    </row>
    <row r="293" spans="1:11" ht="15.75" customHeight="1" x14ac:dyDescent="0.3">
      <c r="A293" s="9">
        <v>45176</v>
      </c>
      <c r="B293" s="8" t="s">
        <v>963</v>
      </c>
      <c r="C293" s="10">
        <v>290</v>
      </c>
      <c r="D293" s="7" t="s">
        <v>314</v>
      </c>
      <c r="E293" s="51">
        <f>IFERROR(INDEX('4.Paid 2023'!A:E,MATCH(D293,'4.Paid 2023'!D:D,0),1),"-")</f>
        <v>45181</v>
      </c>
      <c r="F293" s="28">
        <f t="shared" si="16"/>
        <v>5</v>
      </c>
      <c r="G293" s="9" t="str">
        <f t="shared" si="17"/>
        <v>Mayor 288 y menor a 500</v>
      </c>
      <c r="H293" s="9" t="str">
        <f t="shared" si="18"/>
        <v>2023</v>
      </c>
      <c r="I293" s="11" t="str">
        <f t="shared" ca="1" si="19"/>
        <v>EN TÉRMINO</v>
      </c>
      <c r="J293" s="12" t="s">
        <v>5</v>
      </c>
      <c r="K293" s="12" t="s">
        <v>6</v>
      </c>
    </row>
    <row r="294" spans="1:11" ht="15.75" customHeight="1" x14ac:dyDescent="0.3">
      <c r="A294" s="9">
        <v>45177</v>
      </c>
      <c r="B294" s="8" t="s">
        <v>984</v>
      </c>
      <c r="C294" s="10">
        <v>49</v>
      </c>
      <c r="D294" s="7" t="s">
        <v>316</v>
      </c>
      <c r="E294" s="51">
        <f>IFERROR(INDEX('4.Paid 2023'!A:E,MATCH(D294,'4.Paid 2023'!D:D,0),1),"-")</f>
        <v>45181</v>
      </c>
      <c r="F294" s="28">
        <f t="shared" si="16"/>
        <v>4</v>
      </c>
      <c r="G294" s="9" t="str">
        <f t="shared" si="17"/>
        <v>Menor a 288</v>
      </c>
      <c r="H294" s="9" t="str">
        <f t="shared" si="18"/>
        <v>2023</v>
      </c>
      <c r="I294" s="11" t="str">
        <f t="shared" ca="1" si="19"/>
        <v>EN TÉRMINO</v>
      </c>
      <c r="J294" s="12" t="s">
        <v>5</v>
      </c>
      <c r="K294" s="12" t="s">
        <v>6</v>
      </c>
    </row>
    <row r="295" spans="1:11" ht="15.75" customHeight="1" x14ac:dyDescent="0.3">
      <c r="A295" s="9">
        <v>45177</v>
      </c>
      <c r="B295" s="8" t="s">
        <v>963</v>
      </c>
      <c r="C295" s="10">
        <v>268.81299999999999</v>
      </c>
      <c r="D295" s="7" t="s">
        <v>317</v>
      </c>
      <c r="E295" s="51">
        <f>IFERROR(INDEX('4.Paid 2023'!A:E,MATCH(D295,'4.Paid 2023'!D:D,0),1),"-")</f>
        <v>45181</v>
      </c>
      <c r="F295" s="28">
        <f t="shared" si="16"/>
        <v>4</v>
      </c>
      <c r="G295" s="9" t="str">
        <f t="shared" si="17"/>
        <v>Menor a 288</v>
      </c>
      <c r="H295" s="9" t="str">
        <f t="shared" si="18"/>
        <v>2023</v>
      </c>
      <c r="I295" s="11" t="str">
        <f t="shared" ca="1" si="19"/>
        <v>EN TÉRMINO</v>
      </c>
      <c r="J295" s="12" t="s">
        <v>5</v>
      </c>
      <c r="K295" s="12" t="s">
        <v>6</v>
      </c>
    </row>
    <row r="296" spans="1:11" ht="15.75" customHeight="1" x14ac:dyDescent="0.3">
      <c r="A296" s="9">
        <v>45178</v>
      </c>
      <c r="B296" s="8" t="s">
        <v>962</v>
      </c>
      <c r="C296" s="10">
        <v>608</v>
      </c>
      <c r="D296" s="7" t="s">
        <v>318</v>
      </c>
      <c r="E296" s="51">
        <f>IFERROR(INDEX('4.Paid 2023'!A:E,MATCH(D296,'4.Paid 2023'!D:D,0),1),"-")</f>
        <v>45181</v>
      </c>
      <c r="F296" s="28">
        <f t="shared" si="16"/>
        <v>3</v>
      </c>
      <c r="G296" s="9" t="str">
        <f t="shared" si="17"/>
        <v>Mayor o igual a 500</v>
      </c>
      <c r="H296" s="9" t="str">
        <f t="shared" si="18"/>
        <v>2023</v>
      </c>
      <c r="I296" s="11" t="str">
        <f t="shared" ca="1" si="19"/>
        <v>EN TÉRMINO</v>
      </c>
      <c r="J296" s="12" t="s">
        <v>5</v>
      </c>
      <c r="K296" s="12" t="s">
        <v>6</v>
      </c>
    </row>
    <row r="297" spans="1:11" ht="15.75" customHeight="1" x14ac:dyDescent="0.3">
      <c r="A297" s="9">
        <v>45183</v>
      </c>
      <c r="B297" s="8" t="s">
        <v>983</v>
      </c>
      <c r="C297" s="10">
        <v>134.05000000000001</v>
      </c>
      <c r="D297" s="7" t="s">
        <v>319</v>
      </c>
      <c r="E297" s="51">
        <f>IFERROR(INDEX('4.Paid 2023'!A:E,MATCH(D297,'4.Paid 2023'!D:D,0),1),"-")</f>
        <v>45184</v>
      </c>
      <c r="F297" s="28">
        <f t="shared" si="16"/>
        <v>1</v>
      </c>
      <c r="G297" s="9" t="str">
        <f t="shared" si="17"/>
        <v>Menor a 288</v>
      </c>
      <c r="H297" s="9" t="str">
        <f t="shared" si="18"/>
        <v>2023</v>
      </c>
      <c r="I297" s="11" t="str">
        <f t="shared" ca="1" si="19"/>
        <v>EN TÉRMINO</v>
      </c>
      <c r="J297" s="12" t="s">
        <v>5</v>
      </c>
      <c r="K297" s="12" t="s">
        <v>6</v>
      </c>
    </row>
    <row r="298" spans="1:11" ht="15.75" customHeight="1" x14ac:dyDescent="0.3">
      <c r="A298" s="9">
        <v>45184</v>
      </c>
      <c r="B298" s="8" t="s">
        <v>986</v>
      </c>
      <c r="C298" s="10">
        <v>100.59249000000001</v>
      </c>
      <c r="D298" s="7" t="s">
        <v>320</v>
      </c>
      <c r="E298" s="51">
        <f>IFERROR(INDEX('4.Paid 2023'!A:E,MATCH(D298,'4.Paid 2023'!D:D,0),1),"-")</f>
        <v>45195</v>
      </c>
      <c r="F298" s="28">
        <f t="shared" si="16"/>
        <v>11</v>
      </c>
      <c r="G298" s="9" t="str">
        <f t="shared" si="17"/>
        <v>Menor a 288</v>
      </c>
      <c r="H298" s="9" t="str">
        <f t="shared" si="18"/>
        <v>2023</v>
      </c>
      <c r="I298" s="11" t="str">
        <f t="shared" ca="1" si="19"/>
        <v>EN TÉRMINO</v>
      </c>
      <c r="J298" s="12" t="s">
        <v>5</v>
      </c>
      <c r="K298" s="12" t="s">
        <v>6</v>
      </c>
    </row>
    <row r="299" spans="1:11" ht="15.75" customHeight="1" x14ac:dyDescent="0.3">
      <c r="A299" s="9">
        <v>45185</v>
      </c>
      <c r="B299" s="8" t="s">
        <v>962</v>
      </c>
      <c r="C299" s="10">
        <v>602</v>
      </c>
      <c r="D299" s="7" t="s">
        <v>321</v>
      </c>
      <c r="E299" s="51">
        <f>IFERROR(INDEX('4.Paid 2023'!A:E,MATCH(D299,'4.Paid 2023'!D:D,0),1),"-")</f>
        <v>45188</v>
      </c>
      <c r="F299" s="28">
        <f t="shared" si="16"/>
        <v>3</v>
      </c>
      <c r="G299" s="9" t="str">
        <f t="shared" si="17"/>
        <v>Mayor o igual a 500</v>
      </c>
      <c r="H299" s="9" t="str">
        <f t="shared" si="18"/>
        <v>2023</v>
      </c>
      <c r="I299" s="11" t="str">
        <f t="shared" ca="1" si="19"/>
        <v>EN TÉRMINO</v>
      </c>
      <c r="J299" s="12" t="s">
        <v>5</v>
      </c>
      <c r="K299" s="12" t="s">
        <v>6</v>
      </c>
    </row>
    <row r="300" spans="1:11" ht="15.75" customHeight="1" x14ac:dyDescent="0.3">
      <c r="A300" s="9">
        <v>45185</v>
      </c>
      <c r="B300" s="8" t="s">
        <v>967</v>
      </c>
      <c r="C300" s="10">
        <v>120</v>
      </c>
      <c r="D300" s="7" t="s">
        <v>322</v>
      </c>
      <c r="E300" s="51">
        <f>IFERROR(INDEX('4.Paid 2023'!A:E,MATCH(D300,'4.Paid 2023'!D:D,0),1),"-")</f>
        <v>45190</v>
      </c>
      <c r="F300" s="28">
        <f t="shared" si="16"/>
        <v>5</v>
      </c>
      <c r="G300" s="9" t="str">
        <f t="shared" si="17"/>
        <v>Menor a 288</v>
      </c>
      <c r="H300" s="9" t="str">
        <f t="shared" si="18"/>
        <v>2023</v>
      </c>
      <c r="I300" s="11" t="str">
        <f t="shared" ca="1" si="19"/>
        <v>EN TÉRMINO</v>
      </c>
      <c r="J300" s="12" t="s">
        <v>5</v>
      </c>
      <c r="K300" s="12" t="s">
        <v>6</v>
      </c>
    </row>
    <row r="301" spans="1:11" ht="15.75" customHeight="1" x14ac:dyDescent="0.3">
      <c r="A301" s="9">
        <v>45186</v>
      </c>
      <c r="B301" s="8" t="s">
        <v>971</v>
      </c>
      <c r="C301" s="10">
        <v>131.11500000000001</v>
      </c>
      <c r="D301" s="7" t="s">
        <v>323</v>
      </c>
      <c r="E301" s="51">
        <f>IFERROR(INDEX('4.Paid 2023'!A:E,MATCH(D301,'4.Paid 2023'!D:D,0),1),"-")</f>
        <v>45205</v>
      </c>
      <c r="F301" s="28">
        <f t="shared" si="16"/>
        <v>19</v>
      </c>
      <c r="G301" s="9" t="str">
        <f t="shared" si="17"/>
        <v>Menor a 288</v>
      </c>
      <c r="H301" s="9" t="str">
        <f t="shared" si="18"/>
        <v>2023</v>
      </c>
      <c r="I301" s="11" t="str">
        <f t="shared" ca="1" si="19"/>
        <v>EN TÉRMINO</v>
      </c>
      <c r="J301" s="12" t="s">
        <v>5</v>
      </c>
      <c r="K301" s="12" t="s">
        <v>6</v>
      </c>
    </row>
    <row r="302" spans="1:11" ht="15.75" customHeight="1" x14ac:dyDescent="0.3">
      <c r="A302" s="9">
        <v>45187</v>
      </c>
      <c r="B302" s="8" t="s">
        <v>975</v>
      </c>
      <c r="C302" s="10">
        <v>207.3014</v>
      </c>
      <c r="D302" s="7" t="s">
        <v>325</v>
      </c>
      <c r="E302" s="51">
        <f>IFERROR(INDEX('4.Paid 2023'!A:E,MATCH(D302,'4.Paid 2023'!D:D,0),1),"-")</f>
        <v>45188</v>
      </c>
      <c r="F302" s="28">
        <f t="shared" si="16"/>
        <v>1</v>
      </c>
      <c r="G302" s="9" t="str">
        <f t="shared" si="17"/>
        <v>Menor a 288</v>
      </c>
      <c r="H302" s="9" t="str">
        <f t="shared" si="18"/>
        <v>2023</v>
      </c>
      <c r="I302" s="11" t="str">
        <f t="shared" ca="1" si="19"/>
        <v>EN TÉRMINO</v>
      </c>
      <c r="J302" s="12" t="s">
        <v>5</v>
      </c>
      <c r="K302" s="12" t="s">
        <v>6</v>
      </c>
    </row>
    <row r="303" spans="1:11" ht="15.75" customHeight="1" x14ac:dyDescent="0.3">
      <c r="A303" s="9">
        <v>45184</v>
      </c>
      <c r="B303" s="8" t="s">
        <v>971</v>
      </c>
      <c r="C303" s="10">
        <v>330.39800000000002</v>
      </c>
      <c r="D303" s="7" t="s">
        <v>324</v>
      </c>
      <c r="E303" s="51">
        <f>IFERROR(INDEX('4.Paid 2023'!A:E,MATCH(D303,'4.Paid 2023'!D:D,0),1),"-")</f>
        <v>45184</v>
      </c>
      <c r="F303" s="28">
        <f t="shared" si="16"/>
        <v>0</v>
      </c>
      <c r="G303" s="9" t="str">
        <f t="shared" si="17"/>
        <v>Mayor 288 y menor a 500</v>
      </c>
      <c r="H303" s="9" t="str">
        <f t="shared" si="18"/>
        <v>2023</v>
      </c>
      <c r="I303" s="11" t="str">
        <f t="shared" ca="1" si="19"/>
        <v>EN TÉRMINO</v>
      </c>
      <c r="J303" s="12" t="s">
        <v>5</v>
      </c>
      <c r="K303" s="12" t="s">
        <v>6</v>
      </c>
    </row>
    <row r="304" spans="1:11" ht="15.75" customHeight="1" x14ac:dyDescent="0.3">
      <c r="A304" s="9">
        <v>45188</v>
      </c>
      <c r="B304" s="8" t="s">
        <v>962</v>
      </c>
      <c r="C304" s="10">
        <v>604</v>
      </c>
      <c r="D304" s="7" t="s">
        <v>326</v>
      </c>
      <c r="E304" s="51">
        <f>IFERROR(INDEX('4.Paid 2023'!A:E,MATCH(D304,'4.Paid 2023'!D:D,0),1),"-")</f>
        <v>45189</v>
      </c>
      <c r="F304" s="28">
        <f t="shared" si="16"/>
        <v>1</v>
      </c>
      <c r="G304" s="9" t="str">
        <f t="shared" si="17"/>
        <v>Mayor o igual a 500</v>
      </c>
      <c r="H304" s="9" t="str">
        <f t="shared" si="18"/>
        <v>2023</v>
      </c>
      <c r="I304" s="11" t="str">
        <f t="shared" ca="1" si="19"/>
        <v>EN TÉRMINO</v>
      </c>
      <c r="J304" s="12" t="s">
        <v>5</v>
      </c>
      <c r="K304" s="12" t="s">
        <v>6</v>
      </c>
    </row>
    <row r="305" spans="1:11" ht="15.75" customHeight="1" x14ac:dyDescent="0.3">
      <c r="A305" s="9">
        <v>45169</v>
      </c>
      <c r="B305" s="8" t="s">
        <v>991</v>
      </c>
      <c r="C305" s="10">
        <v>1.5529999999999999</v>
      </c>
      <c r="D305" s="7" t="s">
        <v>327</v>
      </c>
      <c r="E305" s="51">
        <f>IFERROR(INDEX('4.Paid 2023'!A:E,MATCH(D305,'4.Paid 2023'!D:D,0),1),"-")</f>
        <v>45169</v>
      </c>
      <c r="F305" s="28">
        <f t="shared" si="16"/>
        <v>0</v>
      </c>
      <c r="G305" s="9" t="str">
        <f t="shared" si="17"/>
        <v>Menor a 288</v>
      </c>
      <c r="H305" s="9" t="str">
        <f t="shared" si="18"/>
        <v>2023</v>
      </c>
      <c r="I305" s="11" t="str">
        <f t="shared" ca="1" si="19"/>
        <v>EN TÉRMINO</v>
      </c>
      <c r="J305" s="12" t="s">
        <v>5</v>
      </c>
      <c r="K305" s="12" t="s">
        <v>6</v>
      </c>
    </row>
    <row r="306" spans="1:11" ht="15.75" customHeight="1" x14ac:dyDescent="0.3">
      <c r="A306" s="9">
        <v>45162</v>
      </c>
      <c r="B306" s="8" t="s">
        <v>966</v>
      </c>
      <c r="C306" s="10">
        <v>172.648</v>
      </c>
      <c r="D306" s="7" t="s">
        <v>328</v>
      </c>
      <c r="E306" s="51">
        <f>IFERROR(INDEX('4.Paid 2023'!A:E,MATCH(D306,'4.Paid 2023'!D:D,0),1),"-")</f>
        <v>45162</v>
      </c>
      <c r="F306" s="28">
        <f t="shared" si="16"/>
        <v>0</v>
      </c>
      <c r="G306" s="9" t="str">
        <f t="shared" si="17"/>
        <v>Menor a 288</v>
      </c>
      <c r="H306" s="9" t="str">
        <f t="shared" si="18"/>
        <v>2023</v>
      </c>
      <c r="I306" s="11" t="str">
        <f t="shared" ca="1" si="19"/>
        <v>EN TÉRMINO</v>
      </c>
      <c r="J306" s="12" t="s">
        <v>5</v>
      </c>
      <c r="K306" s="12" t="s">
        <v>6</v>
      </c>
    </row>
    <row r="307" spans="1:11" ht="15.75" customHeight="1" x14ac:dyDescent="0.3">
      <c r="A307" s="9">
        <v>45183</v>
      </c>
      <c r="B307" s="8" t="s">
        <v>968</v>
      </c>
      <c r="C307" s="10">
        <v>102.09</v>
      </c>
      <c r="D307" s="7" t="s">
        <v>329</v>
      </c>
      <c r="E307" s="51">
        <f>IFERROR(INDEX('4.Paid 2023'!A:E,MATCH(D307,'4.Paid 2023'!D:D,0),1),"-")</f>
        <v>45183</v>
      </c>
      <c r="F307" s="28">
        <f t="shared" si="16"/>
        <v>0</v>
      </c>
      <c r="G307" s="9" t="str">
        <f t="shared" si="17"/>
        <v>Menor a 288</v>
      </c>
      <c r="H307" s="9" t="str">
        <f t="shared" si="18"/>
        <v>2023</v>
      </c>
      <c r="I307" s="11" t="str">
        <f t="shared" ca="1" si="19"/>
        <v>EN TÉRMINO</v>
      </c>
      <c r="J307" s="12" t="s">
        <v>5</v>
      </c>
      <c r="K307" s="12" t="s">
        <v>6</v>
      </c>
    </row>
    <row r="308" spans="1:11" ht="15.75" customHeight="1" x14ac:dyDescent="0.3">
      <c r="A308" s="9">
        <v>45192</v>
      </c>
      <c r="B308" s="8" t="s">
        <v>962</v>
      </c>
      <c r="C308" s="10">
        <v>607</v>
      </c>
      <c r="D308" s="7" t="s">
        <v>330</v>
      </c>
      <c r="E308" s="51">
        <f>IFERROR(INDEX('4.Paid 2023'!A:E,MATCH(D308,'4.Paid 2023'!D:D,0),1),"-")</f>
        <v>45195</v>
      </c>
      <c r="F308" s="28">
        <f t="shared" si="16"/>
        <v>3</v>
      </c>
      <c r="G308" s="9" t="str">
        <f t="shared" si="17"/>
        <v>Mayor o igual a 500</v>
      </c>
      <c r="H308" s="9" t="str">
        <f t="shared" si="18"/>
        <v>2023</v>
      </c>
      <c r="I308" s="11" t="str">
        <f t="shared" ca="1" si="19"/>
        <v>EN TÉRMINO</v>
      </c>
      <c r="J308" s="12" t="s">
        <v>5</v>
      </c>
      <c r="K308" s="12" t="s">
        <v>6</v>
      </c>
    </row>
    <row r="309" spans="1:11" ht="15.75" customHeight="1" x14ac:dyDescent="0.3">
      <c r="A309" s="9">
        <v>45192</v>
      </c>
      <c r="B309" s="8" t="s">
        <v>984</v>
      </c>
      <c r="C309" s="10">
        <v>55.7</v>
      </c>
      <c r="D309" s="7" t="s">
        <v>331</v>
      </c>
      <c r="E309" s="51">
        <f>IFERROR(INDEX('4.Paid 2023'!A:E,MATCH(D309,'4.Paid 2023'!D:D,0),1),"-")</f>
        <v>45218</v>
      </c>
      <c r="F309" s="28">
        <f t="shared" si="16"/>
        <v>26</v>
      </c>
      <c r="G309" s="9" t="str">
        <f t="shared" si="17"/>
        <v>Menor a 288</v>
      </c>
      <c r="H309" s="9" t="str">
        <f t="shared" si="18"/>
        <v>2023</v>
      </c>
      <c r="I309" s="11" t="str">
        <f t="shared" ca="1" si="19"/>
        <v>EN TÉRMINO</v>
      </c>
      <c r="J309" s="12" t="s">
        <v>5</v>
      </c>
      <c r="K309" s="12" t="s">
        <v>6</v>
      </c>
    </row>
    <row r="310" spans="1:11" ht="15.75" customHeight="1" x14ac:dyDescent="0.3">
      <c r="A310" s="9">
        <v>45196</v>
      </c>
      <c r="B310" s="8" t="s">
        <v>964</v>
      </c>
      <c r="C310" s="10">
        <v>472.19524000000001</v>
      </c>
      <c r="D310" s="7" t="s">
        <v>332</v>
      </c>
      <c r="E310" s="51">
        <f>IFERROR(INDEX('4.Paid 2023'!A:E,MATCH(D310,'4.Paid 2023'!D:D,0),1),"-")</f>
        <v>45197</v>
      </c>
      <c r="F310" s="28">
        <f t="shared" si="16"/>
        <v>1</v>
      </c>
      <c r="G310" s="9" t="str">
        <f t="shared" si="17"/>
        <v>Mayor 288 y menor a 500</v>
      </c>
      <c r="H310" s="9" t="str">
        <f t="shared" si="18"/>
        <v>2023</v>
      </c>
      <c r="I310" s="11" t="str">
        <f t="shared" ca="1" si="19"/>
        <v>EN TÉRMINO</v>
      </c>
      <c r="J310" s="12" t="s">
        <v>5</v>
      </c>
      <c r="K310" s="12" t="s">
        <v>6</v>
      </c>
    </row>
    <row r="311" spans="1:11" ht="15.75" customHeight="1" x14ac:dyDescent="0.3">
      <c r="A311" s="9">
        <v>45199</v>
      </c>
      <c r="B311" s="8" t="s">
        <v>962</v>
      </c>
      <c r="C311" s="10">
        <v>604.54554000000007</v>
      </c>
      <c r="D311" s="7" t="s">
        <v>333</v>
      </c>
      <c r="E311" s="51">
        <f>IFERROR(INDEX('4.Paid 2023'!A:E,MATCH(D311,'4.Paid 2023'!D:D,0),1),"-")</f>
        <v>45202</v>
      </c>
      <c r="F311" s="28">
        <f t="shared" si="16"/>
        <v>3</v>
      </c>
      <c r="G311" s="9" t="str">
        <f t="shared" si="17"/>
        <v>Mayor o igual a 500</v>
      </c>
      <c r="H311" s="9" t="str">
        <f t="shared" si="18"/>
        <v>2023</v>
      </c>
      <c r="I311" s="11" t="str">
        <f t="shared" ca="1" si="19"/>
        <v>EN TÉRMINO</v>
      </c>
      <c r="J311" s="12" t="s">
        <v>5</v>
      </c>
      <c r="K311" s="12" t="s">
        <v>6</v>
      </c>
    </row>
    <row r="312" spans="1:11" ht="15.75" customHeight="1" x14ac:dyDescent="0.3">
      <c r="A312" s="9">
        <v>45199</v>
      </c>
      <c r="B312" s="8" t="s">
        <v>971</v>
      </c>
      <c r="C312" s="10">
        <v>310</v>
      </c>
      <c r="D312" s="7" t="s">
        <v>334</v>
      </c>
      <c r="E312" s="51">
        <f>IFERROR(INDEX('4.Paid 2023'!A:E,MATCH(D312,'4.Paid 2023'!D:D,0),1),"-")</f>
        <v>45202</v>
      </c>
      <c r="F312" s="28">
        <f t="shared" si="16"/>
        <v>3</v>
      </c>
      <c r="G312" s="9" t="str">
        <f t="shared" si="17"/>
        <v>Mayor 288 y menor a 500</v>
      </c>
      <c r="H312" s="9" t="str">
        <f t="shared" si="18"/>
        <v>2023</v>
      </c>
      <c r="I312" s="11" t="str">
        <f t="shared" ca="1" si="19"/>
        <v>EN TÉRMINO</v>
      </c>
      <c r="J312" s="12" t="s">
        <v>5</v>
      </c>
      <c r="K312" s="12" t="s">
        <v>6</v>
      </c>
    </row>
    <row r="313" spans="1:11" ht="15.75" customHeight="1" x14ac:dyDescent="0.3">
      <c r="A313" s="9">
        <v>45199</v>
      </c>
      <c r="B313" s="8" t="s">
        <v>967</v>
      </c>
      <c r="C313" s="10">
        <v>120.813</v>
      </c>
      <c r="D313" s="7" t="s">
        <v>335</v>
      </c>
      <c r="E313" s="51">
        <f>IFERROR(INDEX('4.Paid 2023'!A:E,MATCH(D313,'4.Paid 2023'!D:D,0),1),"-")</f>
        <v>45202</v>
      </c>
      <c r="F313" s="28">
        <f t="shared" si="16"/>
        <v>3</v>
      </c>
      <c r="G313" s="9" t="str">
        <f t="shared" si="17"/>
        <v>Menor a 288</v>
      </c>
      <c r="H313" s="9" t="str">
        <f t="shared" si="18"/>
        <v>2023</v>
      </c>
      <c r="I313" s="11" t="str">
        <f t="shared" ca="1" si="19"/>
        <v>EN TÉRMINO</v>
      </c>
      <c r="J313" s="12" t="s">
        <v>5</v>
      </c>
      <c r="K313" s="12" t="s">
        <v>6</v>
      </c>
    </row>
    <row r="314" spans="1:11" ht="15.75" customHeight="1" x14ac:dyDescent="0.3">
      <c r="A314" s="9">
        <v>45199</v>
      </c>
      <c r="B314" s="8" t="s">
        <v>986</v>
      </c>
      <c r="C314" s="10">
        <v>101</v>
      </c>
      <c r="D314" s="7" t="s">
        <v>337</v>
      </c>
      <c r="E314" s="51">
        <f>IFERROR(INDEX('4.Paid 2023'!A:E,MATCH(D314,'4.Paid 2023'!D:D,0),1),"-")</f>
        <v>45204</v>
      </c>
      <c r="F314" s="28">
        <f t="shared" si="16"/>
        <v>5</v>
      </c>
      <c r="G314" s="9" t="str">
        <f t="shared" si="17"/>
        <v>Menor a 288</v>
      </c>
      <c r="H314" s="9" t="str">
        <f t="shared" si="18"/>
        <v>2023</v>
      </c>
      <c r="I314" s="11" t="str">
        <f t="shared" ca="1" si="19"/>
        <v>EN TÉRMINO</v>
      </c>
      <c r="J314" s="12" t="s">
        <v>5</v>
      </c>
      <c r="K314" s="12" t="s">
        <v>6</v>
      </c>
    </row>
    <row r="315" spans="1:11" ht="15.75" customHeight="1" x14ac:dyDescent="0.3">
      <c r="A315" s="9">
        <v>45199</v>
      </c>
      <c r="B315" s="8" t="s">
        <v>976</v>
      </c>
      <c r="C315" s="10">
        <v>221.5</v>
      </c>
      <c r="D315" s="7" t="s">
        <v>336</v>
      </c>
      <c r="E315" s="51">
        <f>IFERROR(INDEX('4.Paid 2023'!A:E,MATCH(D315,'4.Paid 2023'!D:D,0),1),"-")</f>
        <v>45209</v>
      </c>
      <c r="F315" s="28">
        <f t="shared" si="16"/>
        <v>10</v>
      </c>
      <c r="G315" s="9" t="str">
        <f t="shared" si="17"/>
        <v>Menor a 288</v>
      </c>
      <c r="H315" s="9" t="str">
        <f t="shared" si="18"/>
        <v>2023</v>
      </c>
      <c r="I315" s="11" t="str">
        <f t="shared" ca="1" si="19"/>
        <v>EN TÉRMINO</v>
      </c>
      <c r="J315" s="12" t="s">
        <v>5</v>
      </c>
      <c r="K315" s="12" t="s">
        <v>6</v>
      </c>
    </row>
    <row r="316" spans="1:11" ht="15.75" customHeight="1" x14ac:dyDescent="0.3">
      <c r="A316" s="9">
        <v>45206</v>
      </c>
      <c r="B316" s="8" t="s">
        <v>997</v>
      </c>
      <c r="C316" s="10">
        <v>162.48652999999999</v>
      </c>
      <c r="D316" s="7" t="s">
        <v>338</v>
      </c>
      <c r="E316" s="51">
        <f>IFERROR(INDEX('4.Paid 2023'!A:E,MATCH(D316,'4.Paid 2023'!D:D,0),1),"-")</f>
        <v>45219</v>
      </c>
      <c r="F316" s="28">
        <f t="shared" si="16"/>
        <v>13</v>
      </c>
      <c r="G316" s="9" t="str">
        <f t="shared" si="17"/>
        <v>Menor a 288</v>
      </c>
      <c r="H316" s="9" t="str">
        <f t="shared" si="18"/>
        <v>2023</v>
      </c>
      <c r="I316" s="11" t="str">
        <f t="shared" ca="1" si="19"/>
        <v>EN TÉRMINO</v>
      </c>
      <c r="J316" s="12" t="s">
        <v>5</v>
      </c>
      <c r="K316" s="12" t="s">
        <v>6</v>
      </c>
    </row>
    <row r="317" spans="1:11" ht="15.75" customHeight="1" x14ac:dyDescent="0.3">
      <c r="A317" s="9">
        <v>45208</v>
      </c>
      <c r="B317" s="8" t="s">
        <v>982</v>
      </c>
      <c r="C317" s="10">
        <v>650</v>
      </c>
      <c r="D317" s="7" t="s">
        <v>339</v>
      </c>
      <c r="E317" s="51">
        <f>IFERROR(INDEX('4.Paid 2023'!A:E,MATCH(D317,'4.Paid 2023'!D:D,0),1),"-")</f>
        <v>45208</v>
      </c>
      <c r="F317" s="28">
        <f t="shared" si="16"/>
        <v>0</v>
      </c>
      <c r="G317" s="9" t="str">
        <f t="shared" si="17"/>
        <v>Mayor o igual a 500</v>
      </c>
      <c r="H317" s="9" t="str">
        <f t="shared" si="18"/>
        <v>2023</v>
      </c>
      <c r="I317" s="11" t="str">
        <f t="shared" ca="1" si="19"/>
        <v>EN TÉRMINO</v>
      </c>
      <c r="J317" s="12" t="s">
        <v>5</v>
      </c>
      <c r="K317" s="12" t="s">
        <v>6</v>
      </c>
    </row>
    <row r="318" spans="1:11" ht="15.75" customHeight="1" x14ac:dyDescent="0.3">
      <c r="A318" s="9">
        <v>45209</v>
      </c>
      <c r="B318" s="8" t="s">
        <v>973</v>
      </c>
      <c r="C318" s="10">
        <v>149.09</v>
      </c>
      <c r="D318" s="7" t="s">
        <v>340</v>
      </c>
      <c r="E318" s="51">
        <f>IFERROR(INDEX('4.Paid 2023'!A:E,MATCH(D318,'4.Paid 2023'!D:D,0),1),"-")</f>
        <v>45210</v>
      </c>
      <c r="F318" s="28">
        <f t="shared" si="16"/>
        <v>1</v>
      </c>
      <c r="G318" s="9" t="str">
        <f t="shared" si="17"/>
        <v>Menor a 288</v>
      </c>
      <c r="H318" s="9" t="str">
        <f t="shared" si="18"/>
        <v>2023</v>
      </c>
      <c r="I318" s="11" t="str">
        <f t="shared" ca="1" si="19"/>
        <v>EN TÉRMINO</v>
      </c>
      <c r="J318" s="12" t="s">
        <v>5</v>
      </c>
      <c r="K318" s="12" t="s">
        <v>6</v>
      </c>
    </row>
    <row r="319" spans="1:11" ht="15.75" customHeight="1" x14ac:dyDescent="0.3">
      <c r="A319" s="9">
        <v>45214</v>
      </c>
      <c r="B319" s="8" t="s">
        <v>983</v>
      </c>
      <c r="C319" s="10">
        <v>95</v>
      </c>
      <c r="D319" s="7" t="s">
        <v>342</v>
      </c>
      <c r="E319" s="51">
        <f>IFERROR(INDEX('4.Paid 2023'!A:E,MATCH(D319,'4.Paid 2023'!D:D,0),1),"-")</f>
        <v>45217</v>
      </c>
      <c r="F319" s="28">
        <f t="shared" si="16"/>
        <v>3</v>
      </c>
      <c r="G319" s="9" t="str">
        <f t="shared" si="17"/>
        <v>Menor a 288</v>
      </c>
      <c r="H319" s="9" t="str">
        <f t="shared" si="18"/>
        <v>2023</v>
      </c>
      <c r="I319" s="11" t="str">
        <f t="shared" ca="1" si="19"/>
        <v>EN TÉRMINO</v>
      </c>
      <c r="J319" s="12" t="s">
        <v>5</v>
      </c>
      <c r="K319" s="12" t="s">
        <v>6</v>
      </c>
    </row>
    <row r="320" spans="1:11" ht="15.75" customHeight="1" x14ac:dyDescent="0.3">
      <c r="A320" s="9">
        <v>45214</v>
      </c>
      <c r="B320" s="8" t="s">
        <v>971</v>
      </c>
      <c r="C320" s="10">
        <v>108.78021000000001</v>
      </c>
      <c r="D320" s="7" t="s">
        <v>343</v>
      </c>
      <c r="E320" s="51">
        <f>IFERROR(INDEX('4.Paid 2023'!A:E,MATCH(D320,'4.Paid 2023'!D:D,0),1),"-")</f>
        <v>45217</v>
      </c>
      <c r="F320" s="28">
        <f t="shared" si="16"/>
        <v>3</v>
      </c>
      <c r="G320" s="9" t="str">
        <f t="shared" si="17"/>
        <v>Menor a 288</v>
      </c>
      <c r="H320" s="9" t="str">
        <f t="shared" si="18"/>
        <v>2023</v>
      </c>
      <c r="I320" s="11" t="str">
        <f t="shared" ca="1" si="19"/>
        <v>EN TÉRMINO</v>
      </c>
      <c r="J320" s="12" t="s">
        <v>5</v>
      </c>
      <c r="K320" s="12" t="s">
        <v>6</v>
      </c>
    </row>
    <row r="321" spans="1:11" ht="15.75" customHeight="1" x14ac:dyDescent="0.3">
      <c r="A321" s="9">
        <v>45214</v>
      </c>
      <c r="B321" s="8" t="s">
        <v>966</v>
      </c>
      <c r="C321" s="10">
        <v>469.46069</v>
      </c>
      <c r="D321" s="7" t="s">
        <v>341</v>
      </c>
      <c r="E321" s="51">
        <f>IFERROR(INDEX('4.Paid 2023'!A:E,MATCH(D321,'4.Paid 2023'!D:D,0),1),"-")</f>
        <v>45218</v>
      </c>
      <c r="F321" s="28">
        <f t="shared" si="16"/>
        <v>4</v>
      </c>
      <c r="G321" s="9" t="str">
        <f t="shared" si="17"/>
        <v>Mayor 288 y menor a 500</v>
      </c>
      <c r="H321" s="9" t="str">
        <f t="shared" si="18"/>
        <v>2023</v>
      </c>
      <c r="I321" s="11" t="str">
        <f t="shared" ca="1" si="19"/>
        <v>EN TÉRMINO</v>
      </c>
      <c r="J321" s="12" t="s">
        <v>5</v>
      </c>
      <c r="K321" s="12" t="s">
        <v>6</v>
      </c>
    </row>
    <row r="322" spans="1:11" ht="15.75" customHeight="1" x14ac:dyDescent="0.3">
      <c r="A322" s="9">
        <v>45219</v>
      </c>
      <c r="B322" s="8" t="s">
        <v>1019</v>
      </c>
      <c r="C322" s="10">
        <v>38.78</v>
      </c>
      <c r="D322" s="7" t="s">
        <v>344</v>
      </c>
      <c r="E322" s="51">
        <f>IFERROR(INDEX('4.Paid 2023'!A:E,MATCH(D322,'4.Paid 2023'!D:D,0),1),"-")</f>
        <v>45222</v>
      </c>
      <c r="F322" s="28">
        <f t="shared" si="16"/>
        <v>3</v>
      </c>
      <c r="G322" s="9" t="str">
        <f t="shared" si="17"/>
        <v>Menor a 288</v>
      </c>
      <c r="H322" s="9" t="str">
        <f t="shared" si="18"/>
        <v>2023</v>
      </c>
      <c r="I322" s="11" t="str">
        <f t="shared" ca="1" si="19"/>
        <v>EN TÉRMINO</v>
      </c>
      <c r="J322" s="12" t="s">
        <v>5</v>
      </c>
      <c r="K322" s="12" t="s">
        <v>6</v>
      </c>
    </row>
    <row r="323" spans="1:11" ht="15.75" customHeight="1" x14ac:dyDescent="0.3">
      <c r="A323" s="9">
        <v>45220</v>
      </c>
      <c r="B323" s="8" t="s">
        <v>986</v>
      </c>
      <c r="C323" s="10">
        <v>9.6820000000000004</v>
      </c>
      <c r="D323" s="7" t="s">
        <v>345</v>
      </c>
      <c r="E323" s="51">
        <f>IFERROR(INDEX('4.Paid 2023'!A:E,MATCH(D323,'4.Paid 2023'!D:D,0),1),"-")</f>
        <v>45225</v>
      </c>
      <c r="F323" s="28">
        <f t="shared" ref="F323:F386" si="20">DATEDIF(A323,E323,"d")</f>
        <v>5</v>
      </c>
      <c r="G323" s="9" t="str">
        <f t="shared" ref="G323:G386" si="21">IF(C323 &lt; AVERAGE($C$3:$C$532), "Menor a 288", IF(AND(C323 &gt;= AVERAGE($C$3:$C$532), C323 &lt; 500), "Mayor 288 y menor a 500", IF(C323 &gt;= 500, "Mayor o igual a 500", "")))</f>
        <v>Menor a 288</v>
      </c>
      <c r="H323" s="9" t="str">
        <f t="shared" ref="H323:H386" si="22">TEXT(A323,"yyyy")</f>
        <v>2023</v>
      </c>
      <c r="I323" s="11" t="str">
        <f t="shared" ref="I323:I386" ca="1" si="23">IFERROR(IF(AND(DATEDIF(A323,TODAY(),"D")&gt;32,K323="No Cobrado"),"FUERA DE TÉRMINO","EN TÉRMINO"),"EN TÉRMINO")</f>
        <v>EN TÉRMINO</v>
      </c>
      <c r="J323" s="12" t="s">
        <v>5</v>
      </c>
      <c r="K323" s="12" t="s">
        <v>6</v>
      </c>
    </row>
    <row r="324" spans="1:11" ht="15.75" customHeight="1" x14ac:dyDescent="0.3">
      <c r="A324" s="9">
        <v>45228</v>
      </c>
      <c r="B324" s="8" t="s">
        <v>968</v>
      </c>
      <c r="C324" s="10">
        <v>117.7518</v>
      </c>
      <c r="D324" s="7" t="s">
        <v>346</v>
      </c>
      <c r="E324" s="51">
        <f>IFERROR(INDEX('4.Paid 2023'!A:E,MATCH(D324,'4.Paid 2023'!D:D,0),1),"-")</f>
        <v>45230</v>
      </c>
      <c r="F324" s="28">
        <f t="shared" si="20"/>
        <v>2</v>
      </c>
      <c r="G324" s="9" t="str">
        <f t="shared" si="21"/>
        <v>Menor a 288</v>
      </c>
      <c r="H324" s="9" t="str">
        <f t="shared" si="22"/>
        <v>2023</v>
      </c>
      <c r="I324" s="11" t="str">
        <f t="shared" ca="1" si="23"/>
        <v>EN TÉRMINO</v>
      </c>
      <c r="J324" s="12" t="s">
        <v>5</v>
      </c>
      <c r="K324" s="12" t="s">
        <v>6</v>
      </c>
    </row>
    <row r="325" spans="1:11" ht="15.75" customHeight="1" x14ac:dyDescent="0.3">
      <c r="A325" s="9">
        <v>45180</v>
      </c>
      <c r="B325" s="8" t="s">
        <v>976</v>
      </c>
      <c r="C325" s="10">
        <v>221.5</v>
      </c>
      <c r="D325" s="7" t="s">
        <v>349</v>
      </c>
      <c r="E325" s="51">
        <f>IFERROR(INDEX('4.Paid 2023'!A:E,MATCH(D325,'4.Paid 2023'!D:D,0),1),"-")</f>
        <v>45180</v>
      </c>
      <c r="F325" s="28">
        <f t="shared" si="20"/>
        <v>0</v>
      </c>
      <c r="G325" s="9" t="str">
        <f t="shared" si="21"/>
        <v>Menor a 288</v>
      </c>
      <c r="H325" s="9" t="str">
        <f t="shared" si="22"/>
        <v>2023</v>
      </c>
      <c r="I325" s="11" t="str">
        <f t="shared" ca="1" si="23"/>
        <v>EN TÉRMINO</v>
      </c>
      <c r="J325" s="12" t="s">
        <v>5</v>
      </c>
      <c r="K325" s="12" t="s">
        <v>6</v>
      </c>
    </row>
    <row r="326" spans="1:11" ht="15.75" customHeight="1" x14ac:dyDescent="0.3">
      <c r="A326" s="9">
        <v>45229</v>
      </c>
      <c r="B326" s="8" t="s">
        <v>976</v>
      </c>
      <c r="C326" s="10">
        <v>221.5</v>
      </c>
      <c r="D326" s="7" t="s">
        <v>350</v>
      </c>
      <c r="E326" s="51">
        <f>IFERROR(INDEX('4.Paid 2023'!A:E,MATCH(D326,'4.Paid 2023'!D:D,0),1),"-")</f>
        <v>45239</v>
      </c>
      <c r="F326" s="28">
        <f t="shared" si="20"/>
        <v>10</v>
      </c>
      <c r="G326" s="9" t="str">
        <f t="shared" si="21"/>
        <v>Menor a 288</v>
      </c>
      <c r="H326" s="9" t="str">
        <f t="shared" si="22"/>
        <v>2023</v>
      </c>
      <c r="I326" s="11" t="str">
        <f t="shared" ca="1" si="23"/>
        <v>EN TÉRMINO</v>
      </c>
      <c r="J326" s="12" t="s">
        <v>5</v>
      </c>
      <c r="K326" s="12" t="s">
        <v>6</v>
      </c>
    </row>
    <row r="327" spans="1:11" ht="15.75" customHeight="1" x14ac:dyDescent="0.3">
      <c r="A327" s="9">
        <v>45229</v>
      </c>
      <c r="B327" s="8" t="s">
        <v>999</v>
      </c>
      <c r="C327" s="10">
        <v>135.392</v>
      </c>
      <c r="D327" s="7" t="s">
        <v>348</v>
      </c>
      <c r="E327" s="51">
        <f>IFERROR(INDEX('4.Paid 2023'!A:E,MATCH(D327,'4.Paid 2023'!D:D,0),1),"-")</f>
        <v>45243</v>
      </c>
      <c r="F327" s="28">
        <f t="shared" si="20"/>
        <v>14</v>
      </c>
      <c r="G327" s="9" t="str">
        <f t="shared" si="21"/>
        <v>Menor a 288</v>
      </c>
      <c r="H327" s="9" t="str">
        <f t="shared" si="22"/>
        <v>2023</v>
      </c>
      <c r="I327" s="11" t="str">
        <f t="shared" ca="1" si="23"/>
        <v>EN TÉRMINO</v>
      </c>
      <c r="J327" s="12" t="s">
        <v>5</v>
      </c>
      <c r="K327" s="12" t="s">
        <v>6</v>
      </c>
    </row>
    <row r="328" spans="1:11" ht="15.75" customHeight="1" x14ac:dyDescent="0.3">
      <c r="A328" s="9">
        <v>45229</v>
      </c>
      <c r="B328" s="8" t="s">
        <v>977</v>
      </c>
      <c r="C328" s="10">
        <v>220.14400000000001</v>
      </c>
      <c r="D328" s="7" t="s">
        <v>347</v>
      </c>
      <c r="E328" s="51">
        <f>IFERROR(INDEX('4.Paid 2023'!A:E,MATCH(D328,'4.Paid 2023'!D:D,0),1),"-")</f>
        <v>45244</v>
      </c>
      <c r="F328" s="28">
        <f t="shared" si="20"/>
        <v>15</v>
      </c>
      <c r="G328" s="9" t="str">
        <f t="shared" si="21"/>
        <v>Menor a 288</v>
      </c>
      <c r="H328" s="9" t="str">
        <f t="shared" si="22"/>
        <v>2023</v>
      </c>
      <c r="I328" s="11" t="str">
        <f t="shared" ca="1" si="23"/>
        <v>EN TÉRMINO</v>
      </c>
      <c r="J328" s="12" t="s">
        <v>5</v>
      </c>
      <c r="K328" s="12" t="s">
        <v>6</v>
      </c>
    </row>
    <row r="329" spans="1:11" ht="15.75" customHeight="1" x14ac:dyDescent="0.3">
      <c r="A329" s="9">
        <v>45232</v>
      </c>
      <c r="B329" s="8" t="s">
        <v>962</v>
      </c>
      <c r="C329" s="10">
        <v>274.66464000000002</v>
      </c>
      <c r="D329" s="7" t="s">
        <v>351</v>
      </c>
      <c r="E329" s="51">
        <f>IFERROR(INDEX('4.Paid 2023'!A:E,MATCH(D329,'4.Paid 2023'!D:D,0),1),"-")</f>
        <v>45240</v>
      </c>
      <c r="F329" s="28">
        <f t="shared" si="20"/>
        <v>8</v>
      </c>
      <c r="G329" s="9" t="str">
        <f t="shared" si="21"/>
        <v>Menor a 288</v>
      </c>
      <c r="H329" s="9" t="str">
        <f t="shared" si="22"/>
        <v>2023</v>
      </c>
      <c r="I329" s="11" t="str">
        <f t="shared" ca="1" si="23"/>
        <v>EN TÉRMINO</v>
      </c>
      <c r="J329" s="12" t="s">
        <v>5</v>
      </c>
      <c r="K329" s="12" t="s">
        <v>6</v>
      </c>
    </row>
    <row r="330" spans="1:11" ht="15.75" customHeight="1" x14ac:dyDescent="0.3">
      <c r="A330" s="9">
        <v>45236</v>
      </c>
      <c r="B330" s="8" t="s">
        <v>967</v>
      </c>
      <c r="C330" s="10">
        <v>201.81735</v>
      </c>
      <c r="D330" s="7" t="s">
        <v>352</v>
      </c>
      <c r="E330" s="51">
        <f>IFERROR(INDEX('4.Paid 2023'!A:E,MATCH(D330,'4.Paid 2023'!D:D,0),1),"-")</f>
        <v>45238</v>
      </c>
      <c r="F330" s="28">
        <f t="shared" si="20"/>
        <v>2</v>
      </c>
      <c r="G330" s="9" t="str">
        <f t="shared" si="21"/>
        <v>Menor a 288</v>
      </c>
      <c r="H330" s="9" t="str">
        <f t="shared" si="22"/>
        <v>2023</v>
      </c>
      <c r="I330" s="11" t="str">
        <f t="shared" ca="1" si="23"/>
        <v>EN TÉRMINO</v>
      </c>
      <c r="J330" s="12" t="s">
        <v>5</v>
      </c>
      <c r="K330" s="12" t="s">
        <v>6</v>
      </c>
    </row>
    <row r="331" spans="1:11" ht="15.75" customHeight="1" x14ac:dyDescent="0.3">
      <c r="A331" s="9">
        <v>45238</v>
      </c>
      <c r="B331" s="8" t="s">
        <v>962</v>
      </c>
      <c r="C331" s="10">
        <v>1130</v>
      </c>
      <c r="D331" s="7" t="s">
        <v>353</v>
      </c>
      <c r="E331" s="51">
        <f>IFERROR(INDEX('4.Paid 2023'!A:E,MATCH(D331,'4.Paid 2023'!D:D,0),1),"-")</f>
        <v>45240</v>
      </c>
      <c r="F331" s="28">
        <f t="shared" si="20"/>
        <v>2</v>
      </c>
      <c r="G331" s="9" t="str">
        <f t="shared" si="21"/>
        <v>Mayor o igual a 500</v>
      </c>
      <c r="H331" s="9" t="str">
        <f t="shared" si="22"/>
        <v>2023</v>
      </c>
      <c r="I331" s="11" t="str">
        <f t="shared" ca="1" si="23"/>
        <v>EN TÉRMINO</v>
      </c>
      <c r="J331" s="12" t="s">
        <v>5</v>
      </c>
      <c r="K331" s="12" t="s">
        <v>6</v>
      </c>
    </row>
    <row r="332" spans="1:11" ht="15.75" customHeight="1" x14ac:dyDescent="0.3">
      <c r="A332" s="9">
        <v>45240</v>
      </c>
      <c r="B332" s="8" t="s">
        <v>979</v>
      </c>
      <c r="C332" s="10">
        <v>99.8</v>
      </c>
      <c r="D332" s="7" t="s">
        <v>355</v>
      </c>
      <c r="E332" s="51">
        <f>IFERROR(INDEX('4.Paid 2023'!A:E,MATCH(D332,'4.Paid 2023'!D:D,0),1),"-")</f>
        <v>45243</v>
      </c>
      <c r="F332" s="28">
        <f t="shared" si="20"/>
        <v>3</v>
      </c>
      <c r="G332" s="9" t="str">
        <f t="shared" si="21"/>
        <v>Menor a 288</v>
      </c>
      <c r="H332" s="9" t="str">
        <f t="shared" si="22"/>
        <v>2023</v>
      </c>
      <c r="I332" s="11" t="str">
        <f t="shared" ca="1" si="23"/>
        <v>EN TÉRMINO</v>
      </c>
      <c r="J332" s="12" t="s">
        <v>5</v>
      </c>
      <c r="K332" s="12" t="s">
        <v>6</v>
      </c>
    </row>
    <row r="333" spans="1:11" ht="15.75" customHeight="1" x14ac:dyDescent="0.3">
      <c r="A333" s="9">
        <v>45240</v>
      </c>
      <c r="B333" s="8" t="s">
        <v>971</v>
      </c>
      <c r="C333" s="10">
        <v>328.32702</v>
      </c>
      <c r="D333" s="7" t="s">
        <v>354</v>
      </c>
      <c r="E333" s="51">
        <f>IFERROR(INDEX('4.Paid 2023'!A:E,MATCH(D333,'4.Paid 2023'!D:D,0),1),"-")</f>
        <v>45244</v>
      </c>
      <c r="F333" s="28">
        <f t="shared" si="20"/>
        <v>4</v>
      </c>
      <c r="G333" s="9" t="str">
        <f t="shared" si="21"/>
        <v>Mayor 288 y menor a 500</v>
      </c>
      <c r="H333" s="9" t="str">
        <f t="shared" si="22"/>
        <v>2023</v>
      </c>
      <c r="I333" s="11" t="str">
        <f t="shared" ca="1" si="23"/>
        <v>EN TÉRMINO</v>
      </c>
      <c r="J333" s="12" t="s">
        <v>5</v>
      </c>
      <c r="K333" s="12" t="s">
        <v>6</v>
      </c>
    </row>
    <row r="334" spans="1:11" ht="15.75" customHeight="1" x14ac:dyDescent="0.3">
      <c r="A334" s="9">
        <v>45240</v>
      </c>
      <c r="B334" s="8" t="s">
        <v>966</v>
      </c>
      <c r="C334" s="10">
        <v>413.12299999999999</v>
      </c>
      <c r="D334" s="7" t="s">
        <v>356</v>
      </c>
      <c r="E334" s="51">
        <f>IFERROR(INDEX('4.Paid 2023'!A:E,MATCH(D334,'4.Paid 2023'!D:D,0),1),"-")</f>
        <v>45246</v>
      </c>
      <c r="F334" s="28">
        <f t="shared" si="20"/>
        <v>6</v>
      </c>
      <c r="G334" s="9" t="str">
        <f t="shared" si="21"/>
        <v>Mayor 288 y menor a 500</v>
      </c>
      <c r="H334" s="9" t="str">
        <f t="shared" si="22"/>
        <v>2023</v>
      </c>
      <c r="I334" s="11" t="str">
        <f t="shared" ca="1" si="23"/>
        <v>EN TÉRMINO</v>
      </c>
      <c r="J334" s="12" t="s">
        <v>5</v>
      </c>
      <c r="K334" s="12" t="s">
        <v>6</v>
      </c>
    </row>
    <row r="335" spans="1:11" ht="15.75" customHeight="1" x14ac:dyDescent="0.3">
      <c r="A335" s="9">
        <v>45241</v>
      </c>
      <c r="B335" s="8" t="s">
        <v>962</v>
      </c>
      <c r="C335" s="10">
        <v>1160</v>
      </c>
      <c r="D335" s="7" t="s">
        <v>357</v>
      </c>
      <c r="E335" s="51">
        <f>IFERROR(INDEX('4.Paid 2023'!A:E,MATCH(D335,'4.Paid 2023'!D:D,0),1),"-")</f>
        <v>45244</v>
      </c>
      <c r="F335" s="28">
        <f t="shared" si="20"/>
        <v>3</v>
      </c>
      <c r="G335" s="9" t="str">
        <f t="shared" si="21"/>
        <v>Mayor o igual a 500</v>
      </c>
      <c r="H335" s="9" t="str">
        <f t="shared" si="22"/>
        <v>2023</v>
      </c>
      <c r="I335" s="11" t="str">
        <f t="shared" ca="1" si="23"/>
        <v>EN TÉRMINO</v>
      </c>
      <c r="J335" s="12" t="s">
        <v>5</v>
      </c>
      <c r="K335" s="12" t="s">
        <v>6</v>
      </c>
    </row>
    <row r="336" spans="1:11" ht="15.75" customHeight="1" x14ac:dyDescent="0.3">
      <c r="A336" s="9">
        <v>45241</v>
      </c>
      <c r="B336" s="8" t="s">
        <v>1014</v>
      </c>
      <c r="C336" s="10">
        <v>66.712399999999988</v>
      </c>
      <c r="D336" s="7" t="s">
        <v>358</v>
      </c>
      <c r="E336" s="51">
        <f>IFERROR(INDEX('4.Paid 2023'!A:E,MATCH(D336,'4.Paid 2023'!D:D,0),1),"-")</f>
        <v>45252</v>
      </c>
      <c r="F336" s="28">
        <f t="shared" si="20"/>
        <v>11</v>
      </c>
      <c r="G336" s="9" t="str">
        <f t="shared" si="21"/>
        <v>Menor a 288</v>
      </c>
      <c r="H336" s="9" t="str">
        <f t="shared" si="22"/>
        <v>2023</v>
      </c>
      <c r="I336" s="11" t="str">
        <f t="shared" ca="1" si="23"/>
        <v>EN TÉRMINO</v>
      </c>
      <c r="J336" s="12" t="s">
        <v>5</v>
      </c>
      <c r="K336" s="12" t="s">
        <v>6</v>
      </c>
    </row>
    <row r="337" spans="1:11" ht="15.75" customHeight="1" x14ac:dyDescent="0.3">
      <c r="A337" s="9">
        <v>45242</v>
      </c>
      <c r="B337" s="8" t="s">
        <v>1006</v>
      </c>
      <c r="C337" s="10">
        <v>33.622599999999998</v>
      </c>
      <c r="D337" s="7" t="s">
        <v>359</v>
      </c>
      <c r="E337" s="51">
        <f>IFERROR(INDEX('4.Paid 2023'!A:E,MATCH(D337,'4.Paid 2023'!D:D,0),1),"-")</f>
        <v>45244</v>
      </c>
      <c r="F337" s="28">
        <f t="shared" si="20"/>
        <v>2</v>
      </c>
      <c r="G337" s="9" t="str">
        <f t="shared" si="21"/>
        <v>Menor a 288</v>
      </c>
      <c r="H337" s="9" t="str">
        <f t="shared" si="22"/>
        <v>2023</v>
      </c>
      <c r="I337" s="11" t="str">
        <f t="shared" ca="1" si="23"/>
        <v>EN TÉRMINO</v>
      </c>
      <c r="J337" s="12" t="s">
        <v>5</v>
      </c>
      <c r="K337" s="12" t="s">
        <v>6</v>
      </c>
    </row>
    <row r="338" spans="1:11" ht="15.75" customHeight="1" x14ac:dyDescent="0.3">
      <c r="A338" s="9">
        <v>45243</v>
      </c>
      <c r="B338" s="8" t="s">
        <v>962</v>
      </c>
      <c r="C338" s="10">
        <v>154.15633</v>
      </c>
      <c r="D338" s="7" t="s">
        <v>360</v>
      </c>
      <c r="E338" s="51">
        <f>IFERROR(INDEX('4.Paid 2023'!A:E,MATCH(D338,'4.Paid 2023'!D:D,0),1),"-")</f>
        <v>45264</v>
      </c>
      <c r="F338" s="28">
        <f t="shared" si="20"/>
        <v>21</v>
      </c>
      <c r="G338" s="9" t="str">
        <f t="shared" si="21"/>
        <v>Menor a 288</v>
      </c>
      <c r="H338" s="9" t="str">
        <f t="shared" si="22"/>
        <v>2023</v>
      </c>
      <c r="I338" s="11" t="str">
        <f t="shared" ca="1" si="23"/>
        <v>EN TÉRMINO</v>
      </c>
      <c r="J338" s="12" t="s">
        <v>5</v>
      </c>
      <c r="K338" s="12" t="s">
        <v>6</v>
      </c>
    </row>
    <row r="339" spans="1:11" ht="15.75" customHeight="1" x14ac:dyDescent="0.3">
      <c r="A339" s="9">
        <v>45245</v>
      </c>
      <c r="B339" s="8" t="s">
        <v>962</v>
      </c>
      <c r="C339" s="10">
        <v>1170</v>
      </c>
      <c r="D339" s="7" t="s">
        <v>361</v>
      </c>
      <c r="E339" s="51">
        <f>IFERROR(INDEX('4.Paid 2023'!A:E,MATCH(D339,'4.Paid 2023'!D:D,0),1),"-")</f>
        <v>45246</v>
      </c>
      <c r="F339" s="28">
        <f t="shared" si="20"/>
        <v>1</v>
      </c>
      <c r="G339" s="9" t="str">
        <f t="shared" si="21"/>
        <v>Mayor o igual a 500</v>
      </c>
      <c r="H339" s="9" t="str">
        <f t="shared" si="22"/>
        <v>2023</v>
      </c>
      <c r="I339" s="11" t="str">
        <f t="shared" ca="1" si="23"/>
        <v>EN TÉRMINO</v>
      </c>
      <c r="J339" s="12" t="s">
        <v>5</v>
      </c>
      <c r="K339" s="12" t="s">
        <v>6</v>
      </c>
    </row>
    <row r="340" spans="1:11" ht="15.75" customHeight="1" x14ac:dyDescent="0.3">
      <c r="A340" s="9">
        <v>45245</v>
      </c>
      <c r="B340" s="8" t="s">
        <v>969</v>
      </c>
      <c r="C340" s="10">
        <v>3.7679999999999998</v>
      </c>
      <c r="D340" s="7" t="s">
        <v>362</v>
      </c>
      <c r="E340" s="51">
        <f>IFERROR(INDEX('4.Paid 2023'!A:E,MATCH(D340,'4.Paid 2023'!D:D,0),1),"-")</f>
        <v>45253</v>
      </c>
      <c r="F340" s="28">
        <f t="shared" si="20"/>
        <v>8</v>
      </c>
      <c r="G340" s="9" t="str">
        <f t="shared" si="21"/>
        <v>Menor a 288</v>
      </c>
      <c r="H340" s="9" t="str">
        <f t="shared" si="22"/>
        <v>2023</v>
      </c>
      <c r="I340" s="11" t="str">
        <f t="shared" ca="1" si="23"/>
        <v>EN TÉRMINO</v>
      </c>
      <c r="J340" s="12" t="s">
        <v>5</v>
      </c>
      <c r="K340" s="12" t="s">
        <v>6</v>
      </c>
    </row>
    <row r="341" spans="1:11" ht="15.75" customHeight="1" x14ac:dyDescent="0.3">
      <c r="A341" s="9">
        <v>45247</v>
      </c>
      <c r="B341" s="8" t="s">
        <v>998</v>
      </c>
      <c r="C341" s="10">
        <v>143.26292000000001</v>
      </c>
      <c r="D341" s="7" t="s">
        <v>363</v>
      </c>
      <c r="E341" s="51">
        <f>IFERROR(INDEX('4.Paid 2023'!A:E,MATCH(D341,'4.Paid 2023'!D:D,0),1),"-")</f>
        <v>45253</v>
      </c>
      <c r="F341" s="28">
        <f t="shared" si="20"/>
        <v>6</v>
      </c>
      <c r="G341" s="9" t="str">
        <f t="shared" si="21"/>
        <v>Menor a 288</v>
      </c>
      <c r="H341" s="9" t="str">
        <f t="shared" si="22"/>
        <v>2023</v>
      </c>
      <c r="I341" s="11" t="str">
        <f t="shared" ca="1" si="23"/>
        <v>EN TÉRMINO</v>
      </c>
      <c r="J341" s="12" t="s">
        <v>5</v>
      </c>
      <c r="K341" s="12" t="s">
        <v>6</v>
      </c>
    </row>
    <row r="342" spans="1:11" ht="15.75" customHeight="1" x14ac:dyDescent="0.3">
      <c r="A342" s="9">
        <v>45248</v>
      </c>
      <c r="B342" s="8" t="s">
        <v>962</v>
      </c>
      <c r="C342" s="10">
        <v>1180</v>
      </c>
      <c r="D342" s="7" t="s">
        <v>364</v>
      </c>
      <c r="E342" s="51">
        <f>IFERROR(INDEX('4.Paid 2023'!A:E,MATCH(D342,'4.Paid 2023'!D:D,0),1),"-")</f>
        <v>45252</v>
      </c>
      <c r="F342" s="28">
        <f t="shared" si="20"/>
        <v>4</v>
      </c>
      <c r="G342" s="9" t="str">
        <f t="shared" si="21"/>
        <v>Mayor o igual a 500</v>
      </c>
      <c r="H342" s="9" t="str">
        <f t="shared" si="22"/>
        <v>2023</v>
      </c>
      <c r="I342" s="11" t="str">
        <f t="shared" ca="1" si="23"/>
        <v>EN TÉRMINO</v>
      </c>
      <c r="J342" s="12" t="s">
        <v>5</v>
      </c>
      <c r="K342" s="12" t="s">
        <v>6</v>
      </c>
    </row>
    <row r="343" spans="1:11" ht="15.75" customHeight="1" x14ac:dyDescent="0.3">
      <c r="A343" s="9">
        <v>45248</v>
      </c>
      <c r="B343" s="8" t="s">
        <v>965</v>
      </c>
      <c r="C343" s="10">
        <v>750</v>
      </c>
      <c r="D343" s="7" t="s">
        <v>365</v>
      </c>
      <c r="E343" s="51">
        <f>IFERROR(INDEX('4.Paid 2023'!A:E,MATCH(D343,'4.Paid 2023'!D:D,0),1),"-")</f>
        <v>45252</v>
      </c>
      <c r="F343" s="28">
        <f t="shared" si="20"/>
        <v>4</v>
      </c>
      <c r="G343" s="9" t="str">
        <f t="shared" si="21"/>
        <v>Mayor o igual a 500</v>
      </c>
      <c r="H343" s="9" t="str">
        <f t="shared" si="22"/>
        <v>2023</v>
      </c>
      <c r="I343" s="11" t="str">
        <f t="shared" ca="1" si="23"/>
        <v>EN TÉRMINO</v>
      </c>
      <c r="J343" s="12" t="s">
        <v>5</v>
      </c>
      <c r="K343" s="12" t="s">
        <v>6</v>
      </c>
    </row>
    <row r="344" spans="1:11" ht="15.75" customHeight="1" x14ac:dyDescent="0.3">
      <c r="A344" s="9">
        <v>45250</v>
      </c>
      <c r="B344" s="8" t="s">
        <v>1018</v>
      </c>
      <c r="C344" s="10">
        <v>59</v>
      </c>
      <c r="D344" s="7" t="s">
        <v>366</v>
      </c>
      <c r="E344" s="51">
        <f>IFERROR(INDEX('4.Paid 2023'!A:E,MATCH(D344,'4.Paid 2023'!D:D,0),1),"-")</f>
        <v>45254</v>
      </c>
      <c r="F344" s="28">
        <f t="shared" si="20"/>
        <v>4</v>
      </c>
      <c r="G344" s="9" t="str">
        <f t="shared" si="21"/>
        <v>Menor a 288</v>
      </c>
      <c r="H344" s="9" t="str">
        <f t="shared" si="22"/>
        <v>2023</v>
      </c>
      <c r="I344" s="11" t="str">
        <f t="shared" ca="1" si="23"/>
        <v>EN TÉRMINO</v>
      </c>
      <c r="J344" s="12" t="s">
        <v>5</v>
      </c>
      <c r="K344" s="12" t="s">
        <v>6</v>
      </c>
    </row>
    <row r="345" spans="1:11" ht="15.75" customHeight="1" x14ac:dyDescent="0.3">
      <c r="A345" s="9">
        <v>45252</v>
      </c>
      <c r="B345" s="8" t="s">
        <v>962</v>
      </c>
      <c r="C345" s="10">
        <v>408.46753000000001</v>
      </c>
      <c r="D345" s="7" t="s">
        <v>367</v>
      </c>
      <c r="E345" s="51">
        <f>IFERROR(INDEX('4.Paid 2023'!A:E,MATCH(D345,'4.Paid 2023'!D:D,0),1),"-")</f>
        <v>45254</v>
      </c>
      <c r="F345" s="28">
        <f t="shared" si="20"/>
        <v>2</v>
      </c>
      <c r="G345" s="9" t="str">
        <f t="shared" si="21"/>
        <v>Mayor 288 y menor a 500</v>
      </c>
      <c r="H345" s="9" t="str">
        <f t="shared" si="22"/>
        <v>2023</v>
      </c>
      <c r="I345" s="11" t="str">
        <f t="shared" ca="1" si="23"/>
        <v>EN TÉRMINO</v>
      </c>
      <c r="J345" s="12" t="s">
        <v>5</v>
      </c>
      <c r="K345" s="12" t="s">
        <v>6</v>
      </c>
    </row>
    <row r="346" spans="1:11" ht="15.75" customHeight="1" x14ac:dyDescent="0.3">
      <c r="A346" s="9">
        <v>45253</v>
      </c>
      <c r="B346" s="8" t="s">
        <v>962</v>
      </c>
      <c r="C346" s="10">
        <v>1290</v>
      </c>
      <c r="D346" s="7" t="s">
        <v>368</v>
      </c>
      <c r="E346" s="51">
        <f>IFERROR(INDEX('4.Paid 2023'!A:E,MATCH(D346,'4.Paid 2023'!D:D,0),1),"-")</f>
        <v>45254</v>
      </c>
      <c r="F346" s="28">
        <f t="shared" si="20"/>
        <v>1</v>
      </c>
      <c r="G346" s="9" t="str">
        <f t="shared" si="21"/>
        <v>Mayor o igual a 500</v>
      </c>
      <c r="H346" s="9" t="str">
        <f t="shared" si="22"/>
        <v>2023</v>
      </c>
      <c r="I346" s="11" t="str">
        <f t="shared" ca="1" si="23"/>
        <v>EN TÉRMINO</v>
      </c>
      <c r="J346" s="12" t="s">
        <v>5</v>
      </c>
      <c r="K346" s="12" t="s">
        <v>6</v>
      </c>
    </row>
    <row r="347" spans="1:11" ht="15.75" customHeight="1" x14ac:dyDescent="0.3">
      <c r="A347" s="9">
        <v>45253</v>
      </c>
      <c r="B347" s="8" t="s">
        <v>964</v>
      </c>
      <c r="C347" s="10">
        <v>800</v>
      </c>
      <c r="D347" s="7" t="s">
        <v>369</v>
      </c>
      <c r="E347" s="51">
        <f>IFERROR(INDEX('4.Paid 2023'!A:E,MATCH(D347,'4.Paid 2023'!D:D,0),1),"-")</f>
        <v>45265</v>
      </c>
      <c r="F347" s="28">
        <f t="shared" si="20"/>
        <v>12</v>
      </c>
      <c r="G347" s="9" t="str">
        <f t="shared" si="21"/>
        <v>Mayor o igual a 500</v>
      </c>
      <c r="H347" s="9" t="str">
        <f t="shared" si="22"/>
        <v>2023</v>
      </c>
      <c r="I347" s="11" t="str">
        <f t="shared" ca="1" si="23"/>
        <v>EN TÉRMINO</v>
      </c>
      <c r="J347" s="12" t="s">
        <v>5</v>
      </c>
      <c r="K347" s="12" t="s">
        <v>6</v>
      </c>
    </row>
    <row r="348" spans="1:11" ht="15.75" customHeight="1" x14ac:dyDescent="0.3">
      <c r="A348" s="9">
        <v>45255</v>
      </c>
      <c r="B348" s="8" t="s">
        <v>977</v>
      </c>
      <c r="C348" s="10">
        <v>235.82300000000001</v>
      </c>
      <c r="D348" s="7" t="s">
        <v>370</v>
      </c>
      <c r="E348" s="51">
        <f>IFERROR(INDEX('4.Paid 2023'!A:E,MATCH(D348,'4.Paid 2023'!D:D,0),1),"-")</f>
        <v>45278</v>
      </c>
      <c r="F348" s="28">
        <f t="shared" si="20"/>
        <v>23</v>
      </c>
      <c r="G348" s="9" t="str">
        <f t="shared" si="21"/>
        <v>Menor a 288</v>
      </c>
      <c r="H348" s="9" t="str">
        <f t="shared" si="22"/>
        <v>2023</v>
      </c>
      <c r="I348" s="11" t="str">
        <f t="shared" ca="1" si="23"/>
        <v>EN TÉRMINO</v>
      </c>
      <c r="J348" s="12" t="s">
        <v>5</v>
      </c>
      <c r="K348" s="12" t="s">
        <v>6</v>
      </c>
    </row>
    <row r="349" spans="1:11" ht="15.75" customHeight="1" x14ac:dyDescent="0.3">
      <c r="A349" s="9">
        <v>45255</v>
      </c>
      <c r="B349" s="8" t="s">
        <v>973</v>
      </c>
      <c r="C349" s="10">
        <v>133.55000000000001</v>
      </c>
      <c r="D349" s="7" t="s">
        <v>371</v>
      </c>
      <c r="E349" s="51">
        <f>IFERROR(INDEX('4.Paid 2023'!A:E,MATCH(D349,'4.Paid 2023'!D:D,0),1),"-")</f>
        <v>45258</v>
      </c>
      <c r="F349" s="28">
        <f t="shared" si="20"/>
        <v>3</v>
      </c>
      <c r="G349" s="9" t="str">
        <f t="shared" si="21"/>
        <v>Menor a 288</v>
      </c>
      <c r="H349" s="9" t="str">
        <f t="shared" si="22"/>
        <v>2023</v>
      </c>
      <c r="I349" s="11" t="str">
        <f t="shared" ca="1" si="23"/>
        <v>EN TÉRMINO</v>
      </c>
      <c r="J349" s="12" t="s">
        <v>5</v>
      </c>
      <c r="K349" s="12" t="s">
        <v>6</v>
      </c>
    </row>
    <row r="350" spans="1:11" ht="15.75" customHeight="1" x14ac:dyDescent="0.3">
      <c r="A350" s="9">
        <v>45255</v>
      </c>
      <c r="B350" s="8" t="s">
        <v>964</v>
      </c>
      <c r="C350" s="10">
        <v>951.42701999999997</v>
      </c>
      <c r="D350" s="7" t="s">
        <v>373</v>
      </c>
      <c r="E350" s="51">
        <f>IFERROR(INDEX('4.Paid 2023'!A:E,MATCH(D350,'4.Paid 2023'!D:D,0),1),"-")</f>
        <v>45265</v>
      </c>
      <c r="F350" s="28">
        <f t="shared" si="20"/>
        <v>10</v>
      </c>
      <c r="G350" s="9" t="str">
        <f t="shared" si="21"/>
        <v>Mayor o igual a 500</v>
      </c>
      <c r="H350" s="9" t="str">
        <f t="shared" si="22"/>
        <v>2023</v>
      </c>
      <c r="I350" s="11" t="str">
        <f t="shared" ca="1" si="23"/>
        <v>EN TÉRMINO</v>
      </c>
      <c r="J350" s="12" t="s">
        <v>5</v>
      </c>
      <c r="K350" s="12" t="s">
        <v>6</v>
      </c>
    </row>
    <row r="351" spans="1:11" ht="15.75" customHeight="1" x14ac:dyDescent="0.3">
      <c r="A351" s="9">
        <v>45255</v>
      </c>
      <c r="B351" s="8" t="s">
        <v>970</v>
      </c>
      <c r="C351" s="10">
        <v>420</v>
      </c>
      <c r="D351" s="7" t="s">
        <v>372</v>
      </c>
      <c r="E351" s="51">
        <f>IFERROR(INDEX('4.Paid 2023'!A:E,MATCH(D351,'4.Paid 2023'!D:D,0),1),"-")</f>
        <v>45265</v>
      </c>
      <c r="F351" s="28">
        <f t="shared" si="20"/>
        <v>10</v>
      </c>
      <c r="G351" s="9" t="str">
        <f t="shared" si="21"/>
        <v>Mayor 288 y menor a 500</v>
      </c>
      <c r="H351" s="9" t="str">
        <f t="shared" si="22"/>
        <v>2023</v>
      </c>
      <c r="I351" s="11" t="str">
        <f t="shared" ca="1" si="23"/>
        <v>EN TÉRMINO</v>
      </c>
      <c r="J351" s="12" t="s">
        <v>5</v>
      </c>
      <c r="K351" s="12" t="s">
        <v>6</v>
      </c>
    </row>
    <row r="352" spans="1:11" ht="15.75" customHeight="1" x14ac:dyDescent="0.3">
      <c r="A352" s="9">
        <v>45256</v>
      </c>
      <c r="B352" s="8" t="s">
        <v>991</v>
      </c>
      <c r="C352" s="10">
        <v>41.686999999999998</v>
      </c>
      <c r="D352" s="7" t="s">
        <v>374</v>
      </c>
      <c r="E352" s="51">
        <f>IFERROR(INDEX('4.Paid 2023'!A:E,MATCH(D352,'4.Paid 2023'!D:D,0),1),"-")</f>
        <v>45258</v>
      </c>
      <c r="F352" s="28">
        <f t="shared" si="20"/>
        <v>2</v>
      </c>
      <c r="G352" s="9" t="str">
        <f t="shared" si="21"/>
        <v>Menor a 288</v>
      </c>
      <c r="H352" s="9" t="str">
        <f t="shared" si="22"/>
        <v>2023</v>
      </c>
      <c r="I352" s="11" t="str">
        <f t="shared" ca="1" si="23"/>
        <v>EN TÉRMINO</v>
      </c>
      <c r="J352" s="12" t="s">
        <v>5</v>
      </c>
      <c r="K352" s="12" t="s">
        <v>6</v>
      </c>
    </row>
    <row r="353" spans="1:11" ht="15.75" customHeight="1" x14ac:dyDescent="0.3">
      <c r="A353" s="9">
        <v>45257</v>
      </c>
      <c r="B353" s="8" t="s">
        <v>963</v>
      </c>
      <c r="C353" s="10">
        <v>370</v>
      </c>
      <c r="D353" s="7" t="s">
        <v>376</v>
      </c>
      <c r="E353" s="51">
        <f>IFERROR(INDEX('4.Paid 2023'!A:E,MATCH(D353,'4.Paid 2023'!D:D,0),1),"-")</f>
        <v>45258</v>
      </c>
      <c r="F353" s="28">
        <f t="shared" si="20"/>
        <v>1</v>
      </c>
      <c r="G353" s="9" t="str">
        <f t="shared" si="21"/>
        <v>Mayor 288 y menor a 500</v>
      </c>
      <c r="H353" s="9" t="str">
        <f t="shared" si="22"/>
        <v>2023</v>
      </c>
      <c r="I353" s="11" t="str">
        <f t="shared" ca="1" si="23"/>
        <v>EN TÉRMINO</v>
      </c>
      <c r="J353" s="12" t="s">
        <v>5</v>
      </c>
      <c r="K353" s="12" t="s">
        <v>6</v>
      </c>
    </row>
    <row r="354" spans="1:11" ht="15.75" customHeight="1" x14ac:dyDescent="0.3">
      <c r="A354" s="9">
        <v>45257</v>
      </c>
      <c r="B354" s="8" t="s">
        <v>962</v>
      </c>
      <c r="C354" s="10">
        <v>1270.9949999999999</v>
      </c>
      <c r="D354" s="7" t="s">
        <v>375</v>
      </c>
      <c r="E354" s="51">
        <f>IFERROR(INDEX('4.Paid 2023'!A:E,MATCH(D354,'4.Paid 2023'!D:D,0),1),"-")</f>
        <v>45259</v>
      </c>
      <c r="F354" s="28">
        <f t="shared" si="20"/>
        <v>2</v>
      </c>
      <c r="G354" s="9" t="str">
        <f t="shared" si="21"/>
        <v>Mayor o igual a 500</v>
      </c>
      <c r="H354" s="9" t="str">
        <f t="shared" si="22"/>
        <v>2023</v>
      </c>
      <c r="I354" s="11" t="str">
        <f t="shared" ca="1" si="23"/>
        <v>EN TÉRMINO</v>
      </c>
      <c r="J354" s="12" t="s">
        <v>5</v>
      </c>
      <c r="K354" s="12" t="s">
        <v>6</v>
      </c>
    </row>
    <row r="355" spans="1:11" ht="15.75" customHeight="1" x14ac:dyDescent="0.3">
      <c r="A355" s="9">
        <v>45258</v>
      </c>
      <c r="B355" s="8" t="s">
        <v>965</v>
      </c>
      <c r="C355" s="10">
        <v>1950</v>
      </c>
      <c r="D355" s="7" t="s">
        <v>377</v>
      </c>
      <c r="E355" s="51">
        <f>IFERROR(INDEX('4.Paid 2023'!A:E,MATCH(D355,'4.Paid 2023'!D:D,0),1),"-")</f>
        <v>45259</v>
      </c>
      <c r="F355" s="28">
        <f t="shared" si="20"/>
        <v>1</v>
      </c>
      <c r="G355" s="9" t="str">
        <f t="shared" si="21"/>
        <v>Mayor o igual a 500</v>
      </c>
      <c r="H355" s="9" t="str">
        <f t="shared" si="22"/>
        <v>2023</v>
      </c>
      <c r="I355" s="11" t="str">
        <f t="shared" ca="1" si="23"/>
        <v>EN TÉRMINO</v>
      </c>
      <c r="J355" s="12" t="s">
        <v>5</v>
      </c>
      <c r="K355" s="12" t="s">
        <v>6</v>
      </c>
    </row>
    <row r="356" spans="1:11" ht="15.75" customHeight="1" x14ac:dyDescent="0.3">
      <c r="A356" s="9">
        <v>45258</v>
      </c>
      <c r="B356" s="8" t="s">
        <v>962</v>
      </c>
      <c r="C356" s="10">
        <v>1003.78121</v>
      </c>
      <c r="D356" s="7" t="s">
        <v>378</v>
      </c>
      <c r="E356" s="51">
        <f>IFERROR(INDEX('4.Paid 2023'!A:E,MATCH(D356,'4.Paid 2023'!D:D,0),1),"-")</f>
        <v>45266</v>
      </c>
      <c r="F356" s="28">
        <f t="shared" si="20"/>
        <v>8</v>
      </c>
      <c r="G356" s="9" t="str">
        <f t="shared" si="21"/>
        <v>Mayor o igual a 500</v>
      </c>
      <c r="H356" s="9" t="str">
        <f t="shared" si="22"/>
        <v>2023</v>
      </c>
      <c r="I356" s="11" t="str">
        <f t="shared" ca="1" si="23"/>
        <v>EN TÉRMINO</v>
      </c>
      <c r="J356" s="12" t="s">
        <v>5</v>
      </c>
      <c r="K356" s="12" t="s">
        <v>6</v>
      </c>
    </row>
    <row r="357" spans="1:11" ht="15.75" customHeight="1" x14ac:dyDescent="0.3">
      <c r="A357" s="9">
        <v>45259</v>
      </c>
      <c r="B357" s="8" t="s">
        <v>963</v>
      </c>
      <c r="C357" s="10">
        <v>386.33699999999999</v>
      </c>
      <c r="D357" s="7" t="s">
        <v>379</v>
      </c>
      <c r="E357" s="51">
        <f>IFERROR(INDEX('4.Paid 2023'!A:E,MATCH(D357,'4.Paid 2023'!D:D,0),1),"-")</f>
        <v>45278</v>
      </c>
      <c r="F357" s="28">
        <f t="shared" si="20"/>
        <v>19</v>
      </c>
      <c r="G357" s="9" t="str">
        <f t="shared" si="21"/>
        <v>Mayor 288 y menor a 500</v>
      </c>
      <c r="H357" s="9" t="str">
        <f t="shared" si="22"/>
        <v>2023</v>
      </c>
      <c r="I357" s="11" t="str">
        <f t="shared" ca="1" si="23"/>
        <v>EN TÉRMINO</v>
      </c>
      <c r="J357" s="12" t="s">
        <v>5</v>
      </c>
      <c r="K357" s="12" t="s">
        <v>6</v>
      </c>
    </row>
    <row r="358" spans="1:11" ht="15.75" customHeight="1" x14ac:dyDescent="0.3">
      <c r="A358" s="9">
        <v>45259</v>
      </c>
      <c r="B358" s="8" t="s">
        <v>966</v>
      </c>
      <c r="C358" s="10">
        <v>547.93227000000002</v>
      </c>
      <c r="D358" s="7" t="s">
        <v>382</v>
      </c>
      <c r="E358" s="51">
        <f>IFERROR(INDEX('4.Paid 2023'!A:E,MATCH(D358,'4.Paid 2023'!D:D,0),1),"-")</f>
        <v>45265</v>
      </c>
      <c r="F358" s="28">
        <f t="shared" si="20"/>
        <v>6</v>
      </c>
      <c r="G358" s="9" t="str">
        <f t="shared" si="21"/>
        <v>Mayor o igual a 500</v>
      </c>
      <c r="H358" s="9" t="str">
        <f t="shared" si="22"/>
        <v>2023</v>
      </c>
      <c r="I358" s="11" t="str">
        <f t="shared" ca="1" si="23"/>
        <v>EN TÉRMINO</v>
      </c>
      <c r="J358" s="12" t="s">
        <v>5</v>
      </c>
      <c r="K358" s="12" t="s">
        <v>6</v>
      </c>
    </row>
    <row r="359" spans="1:11" ht="15.75" customHeight="1" x14ac:dyDescent="0.3">
      <c r="A359" s="9">
        <v>45259</v>
      </c>
      <c r="B359" s="8" t="s">
        <v>962</v>
      </c>
      <c r="C359" s="10">
        <v>1052</v>
      </c>
      <c r="D359" s="7" t="s">
        <v>381</v>
      </c>
      <c r="E359" s="51">
        <f>IFERROR(INDEX('4.Paid 2023'!A:E,MATCH(D359,'4.Paid 2023'!D:D,0),1),"-")</f>
        <v>45266</v>
      </c>
      <c r="F359" s="28">
        <f t="shared" si="20"/>
        <v>7</v>
      </c>
      <c r="G359" s="9" t="str">
        <f t="shared" si="21"/>
        <v>Mayor o igual a 500</v>
      </c>
      <c r="H359" s="9" t="str">
        <f t="shared" si="22"/>
        <v>2023</v>
      </c>
      <c r="I359" s="11" t="str">
        <f t="shared" ca="1" si="23"/>
        <v>EN TÉRMINO</v>
      </c>
      <c r="J359" s="12" t="s">
        <v>5</v>
      </c>
      <c r="K359" s="12" t="s">
        <v>6</v>
      </c>
    </row>
    <row r="360" spans="1:11" ht="15.75" customHeight="1" x14ac:dyDescent="0.3">
      <c r="A360" s="9">
        <v>45259</v>
      </c>
      <c r="B360" s="8" t="s">
        <v>981</v>
      </c>
      <c r="C360" s="10">
        <v>119.41858000000001</v>
      </c>
      <c r="D360" s="7" t="s">
        <v>380</v>
      </c>
      <c r="E360" s="51">
        <f>IFERROR(INDEX('4.Paid 2023'!A:E,MATCH(D360,'4.Paid 2023'!D:D,0),1),"-")</f>
        <v>45266</v>
      </c>
      <c r="F360" s="28">
        <f t="shared" si="20"/>
        <v>7</v>
      </c>
      <c r="G360" s="9" t="str">
        <f t="shared" si="21"/>
        <v>Menor a 288</v>
      </c>
      <c r="H360" s="9" t="str">
        <f t="shared" si="22"/>
        <v>2023</v>
      </c>
      <c r="I360" s="11" t="str">
        <f t="shared" ca="1" si="23"/>
        <v>EN TÉRMINO</v>
      </c>
      <c r="J360" s="12" t="s">
        <v>5</v>
      </c>
      <c r="K360" s="12" t="s">
        <v>6</v>
      </c>
    </row>
    <row r="361" spans="1:11" ht="15.75" customHeight="1" x14ac:dyDescent="0.3">
      <c r="A361" s="9">
        <v>45202</v>
      </c>
      <c r="B361" s="8" t="s">
        <v>971</v>
      </c>
      <c r="C361" s="10">
        <v>109</v>
      </c>
      <c r="D361" s="7" t="s">
        <v>386</v>
      </c>
      <c r="E361" s="51">
        <f>IFERROR(INDEX('4.Paid 2023'!A:E,MATCH(D361,'4.Paid 2023'!D:D,0),1),"-")</f>
        <v>45202</v>
      </c>
      <c r="F361" s="28">
        <f t="shared" si="20"/>
        <v>0</v>
      </c>
      <c r="G361" s="9" t="str">
        <f t="shared" si="21"/>
        <v>Menor a 288</v>
      </c>
      <c r="H361" s="9" t="str">
        <f t="shared" si="22"/>
        <v>2023</v>
      </c>
      <c r="I361" s="11" t="str">
        <f t="shared" ca="1" si="23"/>
        <v>EN TÉRMINO</v>
      </c>
      <c r="J361" s="12" t="s">
        <v>5</v>
      </c>
      <c r="K361" s="12" t="s">
        <v>6</v>
      </c>
    </row>
    <row r="362" spans="1:11" ht="15.75" customHeight="1" x14ac:dyDescent="0.3">
      <c r="A362" s="9">
        <v>45260</v>
      </c>
      <c r="B362" s="8" t="s">
        <v>976</v>
      </c>
      <c r="C362" s="10">
        <v>221.5</v>
      </c>
      <c r="D362" s="7" t="s">
        <v>385</v>
      </c>
      <c r="E362" s="51">
        <f>IFERROR(INDEX('4.Paid 2023'!A:E,MATCH(D362,'4.Paid 2023'!D:D,0),1),"-")</f>
        <v>45261</v>
      </c>
      <c r="F362" s="28">
        <f t="shared" si="20"/>
        <v>1</v>
      </c>
      <c r="G362" s="9" t="str">
        <f t="shared" si="21"/>
        <v>Menor a 288</v>
      </c>
      <c r="H362" s="9" t="str">
        <f t="shared" si="22"/>
        <v>2023</v>
      </c>
      <c r="I362" s="11" t="str">
        <f t="shared" ca="1" si="23"/>
        <v>EN TÉRMINO</v>
      </c>
      <c r="J362" s="12" t="s">
        <v>5</v>
      </c>
      <c r="K362" s="12" t="s">
        <v>6</v>
      </c>
    </row>
    <row r="363" spans="1:11" ht="15.75" customHeight="1" x14ac:dyDescent="0.3">
      <c r="A363" s="9">
        <v>45260</v>
      </c>
      <c r="B363" s="8" t="s">
        <v>968</v>
      </c>
      <c r="C363" s="10">
        <v>184.79101</v>
      </c>
      <c r="D363" s="7" t="s">
        <v>384</v>
      </c>
      <c r="E363" s="51">
        <f>IFERROR(INDEX('4.Paid 2023'!A:E,MATCH(D363,'4.Paid 2023'!D:D,0),1),"-")</f>
        <v>45266</v>
      </c>
      <c r="F363" s="28">
        <f t="shared" si="20"/>
        <v>6</v>
      </c>
      <c r="G363" s="9" t="str">
        <f t="shared" si="21"/>
        <v>Menor a 288</v>
      </c>
      <c r="H363" s="9" t="str">
        <f t="shared" si="22"/>
        <v>2023</v>
      </c>
      <c r="I363" s="11" t="str">
        <f t="shared" ca="1" si="23"/>
        <v>EN TÉRMINO</v>
      </c>
      <c r="J363" s="12" t="s">
        <v>5</v>
      </c>
      <c r="K363" s="12" t="s">
        <v>6</v>
      </c>
    </row>
    <row r="364" spans="1:11" ht="15.75" customHeight="1" x14ac:dyDescent="0.3">
      <c r="A364" s="9">
        <v>45260</v>
      </c>
      <c r="B364" s="8" t="s">
        <v>962</v>
      </c>
      <c r="C364" s="10">
        <v>1048</v>
      </c>
      <c r="D364" s="7" t="s">
        <v>383</v>
      </c>
      <c r="E364" s="51">
        <f>IFERROR(INDEX('4.Paid 2023'!A:E,MATCH(D364,'4.Paid 2023'!D:D,0),1),"-")</f>
        <v>45266</v>
      </c>
      <c r="F364" s="28">
        <f t="shared" si="20"/>
        <v>6</v>
      </c>
      <c r="G364" s="9" t="str">
        <f t="shared" si="21"/>
        <v>Mayor o igual a 500</v>
      </c>
      <c r="H364" s="9" t="str">
        <f t="shared" si="22"/>
        <v>2023</v>
      </c>
      <c r="I364" s="11" t="str">
        <f t="shared" ca="1" si="23"/>
        <v>EN TÉRMINO</v>
      </c>
      <c r="J364" s="12" t="s">
        <v>5</v>
      </c>
      <c r="K364" s="12" t="s">
        <v>6</v>
      </c>
    </row>
    <row r="365" spans="1:11" ht="15.75" customHeight="1" x14ac:dyDescent="0.3">
      <c r="A365" s="9">
        <v>45261</v>
      </c>
      <c r="B365" s="8" t="s">
        <v>983</v>
      </c>
      <c r="C365" s="10">
        <v>173.55</v>
      </c>
      <c r="D365" s="7" t="s">
        <v>387</v>
      </c>
      <c r="E365" s="51">
        <f>IFERROR(INDEX('4.Paid 2023'!A:E,MATCH(D365,'4.Paid 2023'!D:D,0),1),"-")</f>
        <v>45273</v>
      </c>
      <c r="F365" s="28">
        <f t="shared" si="20"/>
        <v>12</v>
      </c>
      <c r="G365" s="9" t="str">
        <f t="shared" si="21"/>
        <v>Menor a 288</v>
      </c>
      <c r="H365" s="9" t="str">
        <f t="shared" si="22"/>
        <v>2023</v>
      </c>
      <c r="I365" s="11" t="str">
        <f t="shared" ca="1" si="23"/>
        <v>EN TÉRMINO</v>
      </c>
      <c r="J365" s="12" t="s">
        <v>5</v>
      </c>
      <c r="K365" s="12" t="s">
        <v>6</v>
      </c>
    </row>
    <row r="366" spans="1:11" ht="15.75" customHeight="1" x14ac:dyDescent="0.3">
      <c r="A366" s="9">
        <v>45262</v>
      </c>
      <c r="B366" s="8" t="s">
        <v>965</v>
      </c>
      <c r="C366" s="10">
        <v>755.923</v>
      </c>
      <c r="D366" s="7" t="s">
        <v>388</v>
      </c>
      <c r="E366" s="51">
        <f>IFERROR(INDEX('4.Paid 2023'!A:E,MATCH(D366,'4.Paid 2023'!D:D,0),1),"-")</f>
        <v>45265</v>
      </c>
      <c r="F366" s="28">
        <f t="shared" si="20"/>
        <v>3</v>
      </c>
      <c r="G366" s="9" t="str">
        <f t="shared" si="21"/>
        <v>Mayor o igual a 500</v>
      </c>
      <c r="H366" s="9" t="str">
        <f t="shared" si="22"/>
        <v>2023</v>
      </c>
      <c r="I366" s="11" t="str">
        <f t="shared" ca="1" si="23"/>
        <v>EN TÉRMINO</v>
      </c>
      <c r="J366" s="12" t="s">
        <v>5</v>
      </c>
      <c r="K366" s="12" t="s">
        <v>6</v>
      </c>
    </row>
    <row r="367" spans="1:11" ht="15.75" customHeight="1" x14ac:dyDescent="0.3">
      <c r="A367" s="9">
        <v>45262</v>
      </c>
      <c r="B367" s="8" t="s">
        <v>981</v>
      </c>
      <c r="C367" s="10">
        <v>110</v>
      </c>
      <c r="D367" s="7" t="s">
        <v>389</v>
      </c>
      <c r="E367" s="51">
        <f>IFERROR(INDEX('4.Paid 2023'!A:E,MATCH(D367,'4.Paid 2023'!D:D,0),1),"-")</f>
        <v>45266</v>
      </c>
      <c r="F367" s="28">
        <f t="shared" si="20"/>
        <v>4</v>
      </c>
      <c r="G367" s="9" t="str">
        <f t="shared" si="21"/>
        <v>Menor a 288</v>
      </c>
      <c r="H367" s="9" t="str">
        <f t="shared" si="22"/>
        <v>2023</v>
      </c>
      <c r="I367" s="11" t="str">
        <f t="shared" ca="1" si="23"/>
        <v>EN TÉRMINO</v>
      </c>
      <c r="J367" s="12" t="s">
        <v>5</v>
      </c>
      <c r="K367" s="12" t="s">
        <v>6</v>
      </c>
    </row>
    <row r="368" spans="1:11" ht="15.75" customHeight="1" x14ac:dyDescent="0.3">
      <c r="A368" s="9">
        <v>45266</v>
      </c>
      <c r="B368" s="8" t="s">
        <v>1005</v>
      </c>
      <c r="C368" s="10">
        <v>115</v>
      </c>
      <c r="D368" s="7" t="s">
        <v>390</v>
      </c>
      <c r="E368" s="51">
        <f>IFERROR(INDEX('4.Paid 2023'!A:E,MATCH(D368,'4.Paid 2023'!D:D,0),1),"-")</f>
        <v>45267</v>
      </c>
      <c r="F368" s="28">
        <f t="shared" si="20"/>
        <v>1</v>
      </c>
      <c r="G368" s="9" t="str">
        <f t="shared" si="21"/>
        <v>Menor a 288</v>
      </c>
      <c r="H368" s="9" t="str">
        <f t="shared" si="22"/>
        <v>2023</v>
      </c>
      <c r="I368" s="11" t="str">
        <f t="shared" ca="1" si="23"/>
        <v>EN TÉRMINO</v>
      </c>
      <c r="J368" s="12" t="s">
        <v>5</v>
      </c>
      <c r="K368" s="12" t="s">
        <v>6</v>
      </c>
    </row>
    <row r="369" spans="1:11" ht="15.75" customHeight="1" x14ac:dyDescent="0.3">
      <c r="A369" s="9">
        <v>45268</v>
      </c>
      <c r="B369" s="8" t="s">
        <v>979</v>
      </c>
      <c r="C369" s="10">
        <v>99.8</v>
      </c>
      <c r="D369" s="7" t="s">
        <v>392</v>
      </c>
      <c r="E369" s="51">
        <f>IFERROR(INDEX('4.Paid 2023'!A:E,MATCH(D369,'4.Paid 2023'!D:D,0),1),"-")</f>
        <v>45278</v>
      </c>
      <c r="F369" s="28">
        <f t="shared" si="20"/>
        <v>10</v>
      </c>
      <c r="G369" s="9" t="str">
        <f t="shared" si="21"/>
        <v>Menor a 288</v>
      </c>
      <c r="H369" s="9" t="str">
        <f t="shared" si="22"/>
        <v>2023</v>
      </c>
      <c r="I369" s="11" t="str">
        <f t="shared" ca="1" si="23"/>
        <v>EN TÉRMINO</v>
      </c>
      <c r="J369" s="12" t="s">
        <v>5</v>
      </c>
      <c r="K369" s="12" t="s">
        <v>6</v>
      </c>
    </row>
    <row r="370" spans="1:11" ht="15.75" customHeight="1" x14ac:dyDescent="0.3">
      <c r="A370" s="9">
        <v>45268</v>
      </c>
      <c r="B370" s="8" t="s">
        <v>975</v>
      </c>
      <c r="C370" s="10">
        <v>305.07400000000001</v>
      </c>
      <c r="D370" s="7" t="s">
        <v>391</v>
      </c>
      <c r="E370" s="51">
        <f>IFERROR(INDEX('4.Paid 2023'!A:E,MATCH(D370,'4.Paid 2023'!D:D,0),1),"-")</f>
        <v>45272</v>
      </c>
      <c r="F370" s="28">
        <f t="shared" si="20"/>
        <v>4</v>
      </c>
      <c r="G370" s="9" t="str">
        <f t="shared" si="21"/>
        <v>Mayor 288 y menor a 500</v>
      </c>
      <c r="H370" s="9" t="str">
        <f t="shared" si="22"/>
        <v>2023</v>
      </c>
      <c r="I370" s="11" t="str">
        <f t="shared" ca="1" si="23"/>
        <v>EN TÉRMINO</v>
      </c>
      <c r="J370" s="12" t="s">
        <v>5</v>
      </c>
      <c r="K370" s="12" t="s">
        <v>6</v>
      </c>
    </row>
    <row r="371" spans="1:11" ht="15.75" customHeight="1" x14ac:dyDescent="0.3">
      <c r="A371" s="9">
        <v>45269</v>
      </c>
      <c r="B371" s="8" t="s">
        <v>970</v>
      </c>
      <c r="C371" s="10">
        <v>427.82</v>
      </c>
      <c r="D371" s="7" t="s">
        <v>393</v>
      </c>
      <c r="E371" s="51">
        <f>IFERROR(INDEX('4.Paid 2023'!A:E,MATCH(D371,'4.Paid 2023'!D:D,0),1),"-")</f>
        <v>45272</v>
      </c>
      <c r="F371" s="28">
        <f t="shared" si="20"/>
        <v>3</v>
      </c>
      <c r="G371" s="9" t="str">
        <f t="shared" si="21"/>
        <v>Mayor 288 y menor a 500</v>
      </c>
      <c r="H371" s="9" t="str">
        <f t="shared" si="22"/>
        <v>2023</v>
      </c>
      <c r="I371" s="11" t="str">
        <f t="shared" ca="1" si="23"/>
        <v>EN TÉRMINO</v>
      </c>
      <c r="J371" s="12" t="s">
        <v>5</v>
      </c>
      <c r="K371" s="12" t="s">
        <v>6</v>
      </c>
    </row>
    <row r="372" spans="1:11" ht="15.75" customHeight="1" x14ac:dyDescent="0.3">
      <c r="A372" s="9">
        <v>45269</v>
      </c>
      <c r="B372" s="8" t="s">
        <v>983</v>
      </c>
      <c r="C372" s="10">
        <v>93.95</v>
      </c>
      <c r="D372" s="7" t="s">
        <v>394</v>
      </c>
      <c r="E372" s="51" t="str">
        <f>IFERROR(INDEX('4.Paid 2023'!A:E,MATCH(D372,'4.Paid 2023'!D:D,0),1),"-")</f>
        <v>-</v>
      </c>
      <c r="F372" s="28" t="e">
        <f t="shared" si="20"/>
        <v>#VALUE!</v>
      </c>
      <c r="G372" s="9" t="str">
        <f t="shared" si="21"/>
        <v>Menor a 288</v>
      </c>
      <c r="H372" s="9" t="str">
        <f t="shared" si="22"/>
        <v>2023</v>
      </c>
      <c r="I372" s="11" t="str">
        <f t="shared" ca="1" si="23"/>
        <v>EN TÉRMINO</v>
      </c>
      <c r="J372" s="12" t="s">
        <v>5</v>
      </c>
      <c r="K372" s="12" t="s">
        <v>6</v>
      </c>
    </row>
    <row r="373" spans="1:11" ht="15.75" customHeight="1" x14ac:dyDescent="0.3">
      <c r="A373" s="9">
        <v>45270</v>
      </c>
      <c r="B373" s="8" t="s">
        <v>1006</v>
      </c>
      <c r="C373" s="10">
        <v>80.104289999999992</v>
      </c>
      <c r="D373" s="7" t="s">
        <v>396</v>
      </c>
      <c r="E373" s="51">
        <f>IFERROR(INDEX('4.Paid 2023'!A:E,MATCH(D373,'4.Paid 2023'!D:D,0),1),"-")</f>
        <v>45282</v>
      </c>
      <c r="F373" s="28">
        <f t="shared" si="20"/>
        <v>12</v>
      </c>
      <c r="G373" s="9" t="str">
        <f t="shared" si="21"/>
        <v>Menor a 288</v>
      </c>
      <c r="H373" s="9" t="str">
        <f t="shared" si="22"/>
        <v>2023</v>
      </c>
      <c r="I373" s="11" t="str">
        <f t="shared" ca="1" si="23"/>
        <v>EN TÉRMINO</v>
      </c>
      <c r="J373" s="12" t="s">
        <v>5</v>
      </c>
      <c r="K373" s="12" t="s">
        <v>6</v>
      </c>
    </row>
    <row r="374" spans="1:11" ht="15.75" customHeight="1" x14ac:dyDescent="0.3">
      <c r="A374" s="9">
        <v>45270</v>
      </c>
      <c r="B374" s="8" t="s">
        <v>967</v>
      </c>
      <c r="C374" s="10">
        <v>251.86725000000001</v>
      </c>
      <c r="D374" s="7" t="s">
        <v>395</v>
      </c>
      <c r="E374" s="51">
        <f>IFERROR(INDEX('4.Paid 2023'!A:E,MATCH(D374,'4.Paid 2023'!D:D,0),1),"-")</f>
        <v>45282</v>
      </c>
      <c r="F374" s="28">
        <f t="shared" si="20"/>
        <v>12</v>
      </c>
      <c r="G374" s="9" t="str">
        <f t="shared" si="21"/>
        <v>Menor a 288</v>
      </c>
      <c r="H374" s="9" t="str">
        <f t="shared" si="22"/>
        <v>2023</v>
      </c>
      <c r="I374" s="11" t="str">
        <f t="shared" ca="1" si="23"/>
        <v>EN TÉRMINO</v>
      </c>
      <c r="J374" s="12" t="s">
        <v>5</v>
      </c>
      <c r="K374" s="12" t="s">
        <v>6</v>
      </c>
    </row>
    <row r="375" spans="1:11" ht="15.75" customHeight="1" x14ac:dyDescent="0.3">
      <c r="A375" s="9">
        <v>45272</v>
      </c>
      <c r="B375" s="8" t="s">
        <v>966</v>
      </c>
      <c r="C375" s="10">
        <v>162.64699999999999</v>
      </c>
      <c r="D375" s="7" t="s">
        <v>397</v>
      </c>
      <c r="E375" s="51">
        <f>IFERROR(INDEX('4.Paid 2023'!A:E,MATCH(D375,'4.Paid 2023'!D:D,0),1),"-")</f>
        <v>45275</v>
      </c>
      <c r="F375" s="28">
        <f t="shared" si="20"/>
        <v>3</v>
      </c>
      <c r="G375" s="9" t="str">
        <f t="shared" si="21"/>
        <v>Menor a 288</v>
      </c>
      <c r="H375" s="9" t="str">
        <f t="shared" si="22"/>
        <v>2023</v>
      </c>
      <c r="I375" s="11" t="str">
        <f t="shared" ca="1" si="23"/>
        <v>EN TÉRMINO</v>
      </c>
      <c r="J375" s="12" t="s">
        <v>5</v>
      </c>
      <c r="K375" s="12" t="s">
        <v>6</v>
      </c>
    </row>
    <row r="376" spans="1:11" ht="15.75" customHeight="1" x14ac:dyDescent="0.3">
      <c r="A376" s="9">
        <v>45273</v>
      </c>
      <c r="B376" s="8" t="s">
        <v>965</v>
      </c>
      <c r="C376" s="10">
        <v>1966.5570299999999</v>
      </c>
      <c r="D376" s="7" t="s">
        <v>398</v>
      </c>
      <c r="E376" s="51">
        <f>IFERROR(INDEX('4.Paid 2023'!A:E,MATCH(D376,'4.Paid 2023'!D:D,0),1),"-")</f>
        <v>45274</v>
      </c>
      <c r="F376" s="28">
        <f t="shared" si="20"/>
        <v>1</v>
      </c>
      <c r="G376" s="9" t="str">
        <f t="shared" si="21"/>
        <v>Mayor o igual a 500</v>
      </c>
      <c r="H376" s="9" t="str">
        <f t="shared" si="22"/>
        <v>2023</v>
      </c>
      <c r="I376" s="11" t="str">
        <f t="shared" ca="1" si="23"/>
        <v>EN TÉRMINO</v>
      </c>
      <c r="J376" s="12" t="s">
        <v>5</v>
      </c>
      <c r="K376" s="12" t="s">
        <v>6</v>
      </c>
    </row>
    <row r="377" spans="1:11" ht="15.75" customHeight="1" x14ac:dyDescent="0.3">
      <c r="A377" s="9">
        <v>45275</v>
      </c>
      <c r="B377" s="8" t="s">
        <v>969</v>
      </c>
      <c r="C377" s="10">
        <v>93.745999999999995</v>
      </c>
      <c r="D377" s="7" t="s">
        <v>400</v>
      </c>
      <c r="E377" s="51">
        <f>IFERROR(INDEX('4.Paid 2023'!A:E,MATCH(D377,'4.Paid 2023'!D:D,0),1),"-")</f>
        <v>45280</v>
      </c>
      <c r="F377" s="28">
        <f t="shared" si="20"/>
        <v>5</v>
      </c>
      <c r="G377" s="9" t="str">
        <f t="shared" si="21"/>
        <v>Menor a 288</v>
      </c>
      <c r="H377" s="9" t="str">
        <f t="shared" si="22"/>
        <v>2023</v>
      </c>
      <c r="I377" s="11" t="str">
        <f t="shared" ca="1" si="23"/>
        <v>EN TÉRMINO</v>
      </c>
      <c r="J377" s="12" t="s">
        <v>5</v>
      </c>
      <c r="K377" s="12" t="s">
        <v>6</v>
      </c>
    </row>
    <row r="378" spans="1:11" ht="15.75" customHeight="1" x14ac:dyDescent="0.3">
      <c r="A378" s="9">
        <v>45275</v>
      </c>
      <c r="B378" s="8" t="s">
        <v>993</v>
      </c>
      <c r="C378" s="10">
        <v>247.5</v>
      </c>
      <c r="D378" s="7" t="s">
        <v>399</v>
      </c>
      <c r="E378" s="51">
        <f>IFERROR(INDEX('4.Paid 2023'!A:E,MATCH(D378,'4.Paid 2023'!D:D,0),1),"-")</f>
        <v>45278</v>
      </c>
      <c r="F378" s="28">
        <f t="shared" si="20"/>
        <v>3</v>
      </c>
      <c r="G378" s="9" t="str">
        <f t="shared" si="21"/>
        <v>Menor a 288</v>
      </c>
      <c r="H378" s="9" t="str">
        <f t="shared" si="22"/>
        <v>2023</v>
      </c>
      <c r="I378" s="11" t="str">
        <f t="shared" ca="1" si="23"/>
        <v>EN TÉRMINO</v>
      </c>
      <c r="J378" s="12" t="s">
        <v>5</v>
      </c>
      <c r="K378" s="12" t="s">
        <v>6</v>
      </c>
    </row>
    <row r="379" spans="1:11" ht="15.75" customHeight="1" x14ac:dyDescent="0.3">
      <c r="A379" s="9">
        <v>45276</v>
      </c>
      <c r="B379" s="8" t="s">
        <v>1003</v>
      </c>
      <c r="C379" s="10">
        <v>117</v>
      </c>
      <c r="D379" s="7" t="s">
        <v>402</v>
      </c>
      <c r="E379" s="51">
        <f>IFERROR(INDEX('4.Paid 2023'!A:E,MATCH(D379,'4.Paid 2023'!D:D,0),1),"-")</f>
        <v>45279</v>
      </c>
      <c r="F379" s="28">
        <f t="shared" si="20"/>
        <v>3</v>
      </c>
      <c r="G379" s="9" t="str">
        <f t="shared" si="21"/>
        <v>Menor a 288</v>
      </c>
      <c r="H379" s="9" t="str">
        <f t="shared" si="22"/>
        <v>2023</v>
      </c>
      <c r="I379" s="11" t="str">
        <f t="shared" ca="1" si="23"/>
        <v>EN TÉRMINO</v>
      </c>
      <c r="J379" s="12" t="s">
        <v>5</v>
      </c>
      <c r="K379" s="12" t="s">
        <v>6</v>
      </c>
    </row>
    <row r="380" spans="1:11" ht="15.75" customHeight="1" x14ac:dyDescent="0.3">
      <c r="A380" s="9">
        <v>45276</v>
      </c>
      <c r="B380" s="8" t="s">
        <v>984</v>
      </c>
      <c r="C380" s="10">
        <v>174.2</v>
      </c>
      <c r="D380" s="7" t="s">
        <v>401</v>
      </c>
      <c r="E380" s="51">
        <f>IFERROR(INDEX('4.Paid 2023'!A:E,MATCH(D380,'4.Paid 2023'!D:D,0),1),"-")</f>
        <v>45279</v>
      </c>
      <c r="F380" s="28">
        <f t="shared" si="20"/>
        <v>3</v>
      </c>
      <c r="G380" s="9" t="str">
        <f t="shared" si="21"/>
        <v>Menor a 288</v>
      </c>
      <c r="H380" s="9" t="str">
        <f t="shared" si="22"/>
        <v>2023</v>
      </c>
      <c r="I380" s="11" t="str">
        <f t="shared" ca="1" si="23"/>
        <v>EN TÉRMINO</v>
      </c>
      <c r="J380" s="12" t="s">
        <v>5</v>
      </c>
      <c r="K380" s="12" t="s">
        <v>6</v>
      </c>
    </row>
    <row r="381" spans="1:11" ht="15.75" customHeight="1" x14ac:dyDescent="0.3">
      <c r="A381" s="9">
        <v>45279</v>
      </c>
      <c r="B381" s="8" t="s">
        <v>966</v>
      </c>
      <c r="C381" s="10">
        <v>174.47404999999998</v>
      </c>
      <c r="D381" s="7" t="s">
        <v>403</v>
      </c>
      <c r="E381" s="51">
        <f>IFERROR(INDEX('4.Paid 2023'!A:E,MATCH(D381,'4.Paid 2023'!D:D,0),1),"-")</f>
        <v>45282</v>
      </c>
      <c r="F381" s="28">
        <f t="shared" si="20"/>
        <v>3</v>
      </c>
      <c r="G381" s="9" t="str">
        <f t="shared" si="21"/>
        <v>Menor a 288</v>
      </c>
      <c r="H381" s="9" t="str">
        <f t="shared" si="22"/>
        <v>2023</v>
      </c>
      <c r="I381" s="11" t="str">
        <f t="shared" ca="1" si="23"/>
        <v>EN TÉRMINO</v>
      </c>
      <c r="J381" s="12" t="s">
        <v>5</v>
      </c>
      <c r="K381" s="12" t="s">
        <v>6</v>
      </c>
    </row>
    <row r="382" spans="1:11" ht="15.75" customHeight="1" x14ac:dyDescent="0.3">
      <c r="A382" s="9">
        <v>45280</v>
      </c>
      <c r="B382" s="8" t="s">
        <v>1027</v>
      </c>
      <c r="C382" s="10">
        <v>18.5</v>
      </c>
      <c r="D382" s="7" t="s">
        <v>404</v>
      </c>
      <c r="E382" s="51">
        <f>IFERROR(INDEX('4.Paid 2023'!A:E,MATCH(D382,'4.Paid 2023'!D:D,0),1),"-")</f>
        <v>45282</v>
      </c>
      <c r="F382" s="28">
        <f t="shared" si="20"/>
        <v>2</v>
      </c>
      <c r="G382" s="9" t="str">
        <f t="shared" si="21"/>
        <v>Menor a 288</v>
      </c>
      <c r="H382" s="9" t="str">
        <f t="shared" si="22"/>
        <v>2023</v>
      </c>
      <c r="I382" s="11" t="str">
        <f t="shared" ca="1" si="23"/>
        <v>EN TÉRMINO</v>
      </c>
      <c r="J382" s="12" t="s">
        <v>5</v>
      </c>
      <c r="K382" s="12" t="s">
        <v>6</v>
      </c>
    </row>
    <row r="383" spans="1:11" ht="15.75" customHeight="1" x14ac:dyDescent="0.3">
      <c r="A383" s="9">
        <v>45282</v>
      </c>
      <c r="B383" s="8" t="s">
        <v>991</v>
      </c>
      <c r="C383" s="10">
        <v>55.95</v>
      </c>
      <c r="D383" s="7" t="s">
        <v>407</v>
      </c>
      <c r="E383" s="51">
        <f>IFERROR(INDEX('4.Paid 2023'!A:E,MATCH(D383,'4.Paid 2023'!D:D,0),1),"-")</f>
        <v>45286</v>
      </c>
      <c r="F383" s="28">
        <f t="shared" si="20"/>
        <v>4</v>
      </c>
      <c r="G383" s="9" t="str">
        <f t="shared" si="21"/>
        <v>Menor a 288</v>
      </c>
      <c r="H383" s="9" t="str">
        <f t="shared" si="22"/>
        <v>2023</v>
      </c>
      <c r="I383" s="11" t="str">
        <f t="shared" ca="1" si="23"/>
        <v>EN TÉRMINO</v>
      </c>
      <c r="J383" s="12" t="s">
        <v>5</v>
      </c>
      <c r="K383" s="12" t="s">
        <v>6</v>
      </c>
    </row>
    <row r="384" spans="1:11" ht="15.75" customHeight="1" x14ac:dyDescent="0.3">
      <c r="A384" s="9">
        <v>45282</v>
      </c>
      <c r="B384" s="8" t="s">
        <v>971</v>
      </c>
      <c r="C384" s="10">
        <v>26.42005</v>
      </c>
      <c r="D384" s="7" t="s">
        <v>405</v>
      </c>
      <c r="E384" s="51">
        <f>IFERROR(INDEX('4.Paid 2023'!A:E,MATCH(D384,'4.Paid 2023'!D:D,0),1),"-")</f>
        <v>45286</v>
      </c>
      <c r="F384" s="28">
        <f t="shared" si="20"/>
        <v>4</v>
      </c>
      <c r="G384" s="9" t="str">
        <f t="shared" si="21"/>
        <v>Menor a 288</v>
      </c>
      <c r="H384" s="9" t="str">
        <f t="shared" si="22"/>
        <v>2023</v>
      </c>
      <c r="I384" s="11" t="str">
        <f t="shared" ca="1" si="23"/>
        <v>EN TÉRMINO</v>
      </c>
      <c r="J384" s="12" t="s">
        <v>5</v>
      </c>
      <c r="K384" s="12" t="s">
        <v>6</v>
      </c>
    </row>
    <row r="385" spans="1:11" ht="15.75" customHeight="1" x14ac:dyDescent="0.3">
      <c r="A385" s="9">
        <v>45282</v>
      </c>
      <c r="B385" s="8" t="s">
        <v>971</v>
      </c>
      <c r="C385" s="10">
        <v>209.90882999999999</v>
      </c>
      <c r="D385" s="7" t="s">
        <v>406</v>
      </c>
      <c r="E385" s="51">
        <f>IFERROR(INDEX('4.Paid 2023'!A:E,MATCH(D385,'4.Paid 2023'!D:D,0),1),"-")</f>
        <v>45286</v>
      </c>
      <c r="F385" s="28">
        <f t="shared" si="20"/>
        <v>4</v>
      </c>
      <c r="G385" s="9" t="str">
        <f t="shared" si="21"/>
        <v>Menor a 288</v>
      </c>
      <c r="H385" s="9" t="str">
        <f t="shared" si="22"/>
        <v>2023</v>
      </c>
      <c r="I385" s="11" t="str">
        <f t="shared" ca="1" si="23"/>
        <v>EN TÉRMINO</v>
      </c>
      <c r="J385" s="12" t="s">
        <v>5</v>
      </c>
      <c r="K385" s="12" t="s">
        <v>6</v>
      </c>
    </row>
    <row r="386" spans="1:11" ht="15.75" customHeight="1" x14ac:dyDescent="0.3">
      <c r="A386" s="9">
        <v>45283</v>
      </c>
      <c r="B386" s="8" t="s">
        <v>975</v>
      </c>
      <c r="C386" s="10">
        <v>250</v>
      </c>
      <c r="D386" s="7" t="s">
        <v>408</v>
      </c>
      <c r="E386" s="51" t="str">
        <f>IFERROR(INDEX('4.Paid 2023'!A:E,MATCH(D386,'4.Paid 2023'!D:D,0),1),"-")</f>
        <v>-</v>
      </c>
      <c r="F386" s="28" t="e">
        <f t="shared" si="20"/>
        <v>#VALUE!</v>
      </c>
      <c r="G386" s="9" t="str">
        <f t="shared" si="21"/>
        <v>Menor a 288</v>
      </c>
      <c r="H386" s="9" t="str">
        <f t="shared" si="22"/>
        <v>2023</v>
      </c>
      <c r="I386" s="11" t="str">
        <f t="shared" ca="1" si="23"/>
        <v>EN TÉRMINO</v>
      </c>
      <c r="J386" s="12" t="s">
        <v>5</v>
      </c>
      <c r="K386" s="12" t="s">
        <v>6</v>
      </c>
    </row>
    <row r="387" spans="1:11" ht="15.75" customHeight="1" x14ac:dyDescent="0.3">
      <c r="A387" s="9">
        <v>45286</v>
      </c>
      <c r="B387" s="8" t="s">
        <v>979</v>
      </c>
      <c r="C387" s="10">
        <v>99.8</v>
      </c>
      <c r="D387" s="7" t="s">
        <v>409</v>
      </c>
      <c r="E387" s="51" t="str">
        <f>IFERROR(INDEX('4.Paid 2023'!A:E,MATCH(D387,'4.Paid 2023'!D:D,0),1),"-")</f>
        <v>-</v>
      </c>
      <c r="F387" s="28" t="e">
        <f t="shared" ref="F387:F450" si="24">DATEDIF(A387,E387,"d")</f>
        <v>#VALUE!</v>
      </c>
      <c r="G387" s="9" t="str">
        <f t="shared" ref="G387:G450" si="25">IF(C387 &lt; AVERAGE($C$3:$C$532), "Menor a 288", IF(AND(C387 &gt;= AVERAGE($C$3:$C$532), C387 &lt; 500), "Mayor 288 y menor a 500", IF(C387 &gt;= 500, "Mayor o igual a 500", "")))</f>
        <v>Menor a 288</v>
      </c>
      <c r="H387" s="9" t="str">
        <f t="shared" ref="H387:H450" si="26">TEXT(A387,"yyyy")</f>
        <v>2023</v>
      </c>
      <c r="I387" s="11" t="str">
        <f t="shared" ref="I387:I450" ca="1" si="27">IFERROR(IF(AND(DATEDIF(A387,TODAY(),"D")&gt;32,K387="No Cobrado"),"FUERA DE TÉRMINO","EN TÉRMINO"),"EN TÉRMINO")</f>
        <v>EN TÉRMINO</v>
      </c>
      <c r="J387" s="12" t="s">
        <v>5</v>
      </c>
      <c r="K387" s="12" t="s">
        <v>6</v>
      </c>
    </row>
    <row r="388" spans="1:11" ht="15.75" customHeight="1" x14ac:dyDescent="0.3">
      <c r="A388" s="9">
        <v>45287</v>
      </c>
      <c r="B388" s="8" t="s">
        <v>963</v>
      </c>
      <c r="C388" s="10">
        <v>1755.2729999999999</v>
      </c>
      <c r="D388" s="7" t="s">
        <v>410</v>
      </c>
      <c r="E388" s="51">
        <f>IFERROR(INDEX('4.Paid 2023'!A:E,MATCH(D388,'4.Paid 2023'!D:D,0),1),"-")</f>
        <v>45289</v>
      </c>
      <c r="F388" s="28">
        <f t="shared" si="24"/>
        <v>2</v>
      </c>
      <c r="G388" s="9" t="str">
        <f t="shared" si="25"/>
        <v>Mayor o igual a 500</v>
      </c>
      <c r="H388" s="9" t="str">
        <f t="shared" si="26"/>
        <v>2023</v>
      </c>
      <c r="I388" s="11" t="str">
        <f t="shared" ca="1" si="27"/>
        <v>EN TÉRMINO</v>
      </c>
      <c r="J388" s="12" t="s">
        <v>5</v>
      </c>
      <c r="K388" s="12" t="s">
        <v>6</v>
      </c>
    </row>
    <row r="389" spans="1:11" ht="15.75" customHeight="1" x14ac:dyDescent="0.3">
      <c r="A389" s="9">
        <v>45288</v>
      </c>
      <c r="B389" s="8" t="s">
        <v>963</v>
      </c>
      <c r="C389" s="10">
        <v>1795</v>
      </c>
      <c r="D389" s="7" t="s">
        <v>411</v>
      </c>
      <c r="E389" s="51">
        <f>IFERROR(INDEX('4.Paid 2023'!A:E,MATCH(D389,'4.Paid 2023'!D:D,0),1),"-")</f>
        <v>45289</v>
      </c>
      <c r="F389" s="28">
        <f t="shared" si="24"/>
        <v>1</v>
      </c>
      <c r="G389" s="9" t="str">
        <f t="shared" si="25"/>
        <v>Mayor o igual a 500</v>
      </c>
      <c r="H389" s="9" t="str">
        <f t="shared" si="26"/>
        <v>2023</v>
      </c>
      <c r="I389" s="11" t="str">
        <f t="shared" ca="1" si="27"/>
        <v>EN TÉRMINO</v>
      </c>
      <c r="J389" s="12" t="s">
        <v>5</v>
      </c>
      <c r="K389" s="12" t="s">
        <v>6</v>
      </c>
    </row>
    <row r="390" spans="1:11" ht="15.75" customHeight="1" x14ac:dyDescent="0.3">
      <c r="A390" s="9">
        <v>45291</v>
      </c>
      <c r="B390" s="8" t="s">
        <v>973</v>
      </c>
      <c r="C390" s="10">
        <v>218</v>
      </c>
      <c r="D390" s="7" t="s">
        <v>413</v>
      </c>
      <c r="E390" s="51" t="str">
        <f>IFERROR(INDEX('4.Paid 2023'!A:E,MATCH(D390,'4.Paid 2023'!D:D,0),1),"-")</f>
        <v>-</v>
      </c>
      <c r="F390" s="28" t="e">
        <f t="shared" si="24"/>
        <v>#VALUE!</v>
      </c>
      <c r="G390" s="9" t="str">
        <f t="shared" si="25"/>
        <v>Menor a 288</v>
      </c>
      <c r="H390" s="9" t="str">
        <f t="shared" si="26"/>
        <v>2023</v>
      </c>
      <c r="I390" s="11" t="str">
        <f t="shared" ca="1" si="27"/>
        <v>EN TÉRMINO</v>
      </c>
      <c r="J390" s="12" t="s">
        <v>5</v>
      </c>
      <c r="K390" s="12" t="s">
        <v>6</v>
      </c>
    </row>
    <row r="391" spans="1:11" ht="15.75" customHeight="1" x14ac:dyDescent="0.3">
      <c r="A391" s="9">
        <v>45291</v>
      </c>
      <c r="B391" s="8" t="s">
        <v>968</v>
      </c>
      <c r="C391" s="10">
        <v>143.327</v>
      </c>
      <c r="D391" s="7" t="s">
        <v>412</v>
      </c>
      <c r="E391" s="51" t="str">
        <f>IFERROR(INDEX('4.Paid 2023'!A:E,MATCH(D391,'4.Paid 2023'!D:D,0),1),"-")</f>
        <v>-</v>
      </c>
      <c r="F391" s="28" t="e">
        <f t="shared" si="24"/>
        <v>#VALUE!</v>
      </c>
      <c r="G391" s="9" t="str">
        <f t="shared" si="25"/>
        <v>Menor a 288</v>
      </c>
      <c r="H391" s="9" t="str">
        <f t="shared" si="26"/>
        <v>2023</v>
      </c>
      <c r="I391" s="11" t="str">
        <f t="shared" ca="1" si="27"/>
        <v>EN TÉRMINO</v>
      </c>
      <c r="J391" s="12" t="s">
        <v>5</v>
      </c>
      <c r="K391" s="12" t="s">
        <v>6</v>
      </c>
    </row>
    <row r="392" spans="1:11" ht="15.75" customHeight="1" x14ac:dyDescent="0.3">
      <c r="A392" s="9">
        <v>45294</v>
      </c>
      <c r="B392" s="8" t="s">
        <v>967</v>
      </c>
      <c r="C392" s="10">
        <v>261.39600000000002</v>
      </c>
      <c r="D392" s="7" t="s">
        <v>414</v>
      </c>
      <c r="E392" s="51" t="str">
        <f>IFERROR(INDEX('4.Paid 2023'!A:E,MATCH(D392,'4.Paid 2023'!D:D,0),1),"-")</f>
        <v>-</v>
      </c>
      <c r="F392" s="28" t="e">
        <f t="shared" si="24"/>
        <v>#VALUE!</v>
      </c>
      <c r="G392" s="9" t="str">
        <f t="shared" si="25"/>
        <v>Menor a 288</v>
      </c>
      <c r="H392" s="9" t="str">
        <f t="shared" si="26"/>
        <v>2024</v>
      </c>
      <c r="I392" s="11" t="str">
        <f t="shared" ca="1" si="27"/>
        <v>EN TÉRMINO</v>
      </c>
      <c r="J392" s="12" t="s">
        <v>5</v>
      </c>
      <c r="K392" s="12" t="s">
        <v>6</v>
      </c>
    </row>
    <row r="393" spans="1:11" ht="15.75" customHeight="1" x14ac:dyDescent="0.3">
      <c r="A393" s="9">
        <v>45296</v>
      </c>
      <c r="B393" s="8" t="s">
        <v>975</v>
      </c>
      <c r="C393" s="10">
        <v>120</v>
      </c>
      <c r="D393" s="7" t="s">
        <v>415</v>
      </c>
      <c r="E393" s="51" t="str">
        <f>IFERROR(INDEX('4.Paid 2023'!A:E,MATCH(D393,'4.Paid 2023'!D:D,0),1),"-")</f>
        <v>-</v>
      </c>
      <c r="F393" s="28" t="e">
        <f t="shared" si="24"/>
        <v>#VALUE!</v>
      </c>
      <c r="G393" s="9" t="str">
        <f t="shared" si="25"/>
        <v>Menor a 288</v>
      </c>
      <c r="H393" s="9" t="str">
        <f t="shared" si="26"/>
        <v>2024</v>
      </c>
      <c r="I393" s="11" t="str">
        <f t="shared" ca="1" si="27"/>
        <v>EN TÉRMINO</v>
      </c>
      <c r="J393" s="12" t="s">
        <v>5</v>
      </c>
      <c r="K393" s="12" t="s">
        <v>6</v>
      </c>
    </row>
    <row r="394" spans="1:11" ht="15.75" customHeight="1" x14ac:dyDescent="0.3">
      <c r="A394" s="9">
        <v>45296</v>
      </c>
      <c r="B394" s="8" t="s">
        <v>994</v>
      </c>
      <c r="C394" s="10">
        <v>148.095</v>
      </c>
      <c r="D394" s="7" t="s">
        <v>416</v>
      </c>
      <c r="E394" s="51" t="str">
        <f>IFERROR(INDEX('4.Paid 2023'!A:E,MATCH(D394,'4.Paid 2023'!D:D,0),1),"-")</f>
        <v>-</v>
      </c>
      <c r="F394" s="28" t="e">
        <f t="shared" si="24"/>
        <v>#VALUE!</v>
      </c>
      <c r="G394" s="9" t="str">
        <f t="shared" si="25"/>
        <v>Menor a 288</v>
      </c>
      <c r="H394" s="9" t="str">
        <f t="shared" si="26"/>
        <v>2024</v>
      </c>
      <c r="I394" s="11" t="str">
        <f t="shared" ca="1" si="27"/>
        <v>EN TÉRMINO</v>
      </c>
      <c r="J394" s="12" t="s">
        <v>5</v>
      </c>
      <c r="K394" s="12" t="s">
        <v>6</v>
      </c>
    </row>
    <row r="395" spans="1:11" ht="15.75" customHeight="1" x14ac:dyDescent="0.3">
      <c r="A395" s="9">
        <v>45296</v>
      </c>
      <c r="B395" s="8" t="s">
        <v>966</v>
      </c>
      <c r="C395" s="10">
        <v>167.072</v>
      </c>
      <c r="D395" s="7" t="s">
        <v>417</v>
      </c>
      <c r="E395" s="51" t="str">
        <f>IFERROR(INDEX('4.Paid 2023'!A:E,MATCH(D395,'4.Paid 2023'!D:D,0),1),"-")</f>
        <v>-</v>
      </c>
      <c r="F395" s="28" t="e">
        <f t="shared" si="24"/>
        <v>#VALUE!</v>
      </c>
      <c r="G395" s="9" t="str">
        <f t="shared" si="25"/>
        <v>Menor a 288</v>
      </c>
      <c r="H395" s="9" t="str">
        <f t="shared" si="26"/>
        <v>2024</v>
      </c>
      <c r="I395" s="11" t="str">
        <f t="shared" ca="1" si="27"/>
        <v>EN TÉRMINO</v>
      </c>
      <c r="J395" s="12" t="s">
        <v>5</v>
      </c>
      <c r="K395" s="12" t="s">
        <v>6</v>
      </c>
    </row>
    <row r="396" spans="1:11" ht="15.75" customHeight="1" x14ac:dyDescent="0.3">
      <c r="A396" s="9">
        <v>45299</v>
      </c>
      <c r="B396" s="8" t="s">
        <v>963</v>
      </c>
      <c r="C396" s="10">
        <v>556.29474000000005</v>
      </c>
      <c r="D396" s="7" t="s">
        <v>418</v>
      </c>
      <c r="E396" s="51" t="str">
        <f>IFERROR(INDEX('4.Paid 2023'!A:E,MATCH(D396,'4.Paid 2023'!D:D,0),1),"-")</f>
        <v>-</v>
      </c>
      <c r="F396" s="28" t="e">
        <f t="shared" si="24"/>
        <v>#VALUE!</v>
      </c>
      <c r="G396" s="9" t="str">
        <f t="shared" si="25"/>
        <v>Mayor o igual a 500</v>
      </c>
      <c r="H396" s="9" t="str">
        <f t="shared" si="26"/>
        <v>2024</v>
      </c>
      <c r="I396" s="11" t="str">
        <f t="shared" ca="1" si="27"/>
        <v>EN TÉRMINO</v>
      </c>
      <c r="J396" s="12" t="s">
        <v>5</v>
      </c>
      <c r="K396" s="12" t="s">
        <v>6</v>
      </c>
    </row>
    <row r="397" spans="1:11" ht="15.75" customHeight="1" x14ac:dyDescent="0.3">
      <c r="A397" s="9">
        <v>45300</v>
      </c>
      <c r="B397" s="8" t="s">
        <v>963</v>
      </c>
      <c r="C397" s="10">
        <v>574</v>
      </c>
      <c r="D397" s="7" t="s">
        <v>419</v>
      </c>
      <c r="E397" s="51" t="str">
        <f>IFERROR(INDEX('4.Paid 2023'!A:E,MATCH(D397,'4.Paid 2023'!D:D,0),1),"-")</f>
        <v>-</v>
      </c>
      <c r="F397" s="28" t="e">
        <f t="shared" si="24"/>
        <v>#VALUE!</v>
      </c>
      <c r="G397" s="9" t="str">
        <f t="shared" si="25"/>
        <v>Mayor o igual a 500</v>
      </c>
      <c r="H397" s="9" t="str">
        <f t="shared" si="26"/>
        <v>2024</v>
      </c>
      <c r="I397" s="11" t="str">
        <f t="shared" ca="1" si="27"/>
        <v>EN TÉRMINO</v>
      </c>
      <c r="J397" s="12" t="s">
        <v>5</v>
      </c>
      <c r="K397" s="12" t="s">
        <v>6</v>
      </c>
    </row>
    <row r="398" spans="1:11" ht="15.75" customHeight="1" x14ac:dyDescent="0.3">
      <c r="A398" s="9">
        <v>45301</v>
      </c>
      <c r="B398" s="8" t="s">
        <v>973</v>
      </c>
      <c r="C398" s="10">
        <v>218.05</v>
      </c>
      <c r="D398" s="7" t="s">
        <v>420</v>
      </c>
      <c r="E398" s="51" t="str">
        <f>IFERROR(INDEX('4.Paid 2023'!A:E,MATCH(D398,'4.Paid 2023'!D:D,0),1),"-")</f>
        <v>-</v>
      </c>
      <c r="F398" s="28" t="e">
        <f t="shared" si="24"/>
        <v>#VALUE!</v>
      </c>
      <c r="G398" s="9" t="str">
        <f t="shared" si="25"/>
        <v>Menor a 288</v>
      </c>
      <c r="H398" s="9" t="str">
        <f t="shared" si="26"/>
        <v>2024</v>
      </c>
      <c r="I398" s="11" t="str">
        <f t="shared" ca="1" si="27"/>
        <v>EN TÉRMINO</v>
      </c>
      <c r="J398" s="12" t="s">
        <v>5</v>
      </c>
      <c r="K398" s="12" t="s">
        <v>6</v>
      </c>
    </row>
    <row r="399" spans="1:11" ht="15.75" customHeight="1" x14ac:dyDescent="0.3">
      <c r="A399" s="9">
        <v>45301</v>
      </c>
      <c r="B399" s="8" t="s">
        <v>963</v>
      </c>
      <c r="C399" s="10">
        <v>576</v>
      </c>
      <c r="D399" s="7" t="s">
        <v>421</v>
      </c>
      <c r="E399" s="51" t="str">
        <f>IFERROR(INDEX('4.Paid 2023'!A:E,MATCH(D399,'4.Paid 2023'!D:D,0),1),"-")</f>
        <v>-</v>
      </c>
      <c r="F399" s="28" t="e">
        <f t="shared" si="24"/>
        <v>#VALUE!</v>
      </c>
      <c r="G399" s="9" t="str">
        <f t="shared" si="25"/>
        <v>Mayor o igual a 500</v>
      </c>
      <c r="H399" s="9" t="str">
        <f t="shared" si="26"/>
        <v>2024</v>
      </c>
      <c r="I399" s="11" t="str">
        <f t="shared" ca="1" si="27"/>
        <v>EN TÉRMINO</v>
      </c>
      <c r="J399" s="12" t="s">
        <v>5</v>
      </c>
      <c r="K399" s="12" t="s">
        <v>6</v>
      </c>
    </row>
    <row r="400" spans="1:11" ht="15.75" customHeight="1" x14ac:dyDescent="0.3">
      <c r="A400" s="9">
        <v>45307</v>
      </c>
      <c r="B400" s="8" t="s">
        <v>975</v>
      </c>
      <c r="C400" s="10">
        <v>10.75</v>
      </c>
      <c r="D400" s="7" t="s">
        <v>422</v>
      </c>
      <c r="E400" s="51" t="str">
        <f>IFERROR(INDEX('4.Paid 2023'!A:E,MATCH(D400,'4.Paid 2023'!D:D,0),1),"-")</f>
        <v>-</v>
      </c>
      <c r="F400" s="28" t="e">
        <f t="shared" si="24"/>
        <v>#VALUE!</v>
      </c>
      <c r="G400" s="9" t="str">
        <f t="shared" si="25"/>
        <v>Menor a 288</v>
      </c>
      <c r="H400" s="9" t="str">
        <f t="shared" si="26"/>
        <v>2024</v>
      </c>
      <c r="I400" s="11" t="str">
        <f t="shared" ca="1" si="27"/>
        <v>EN TÉRMINO</v>
      </c>
      <c r="J400" s="12" t="s">
        <v>5</v>
      </c>
      <c r="K400" s="12" t="s">
        <v>6</v>
      </c>
    </row>
    <row r="401" spans="1:11" ht="15.75" customHeight="1" x14ac:dyDescent="0.3">
      <c r="A401" s="9">
        <v>45309</v>
      </c>
      <c r="B401" s="8" t="s">
        <v>966</v>
      </c>
      <c r="C401" s="10">
        <v>185.91394</v>
      </c>
      <c r="D401" s="7" t="s">
        <v>423</v>
      </c>
      <c r="E401" s="51" t="str">
        <f>IFERROR(INDEX('4.Paid 2023'!A:E,MATCH(D401,'4.Paid 2023'!D:D,0),1),"-")</f>
        <v>-</v>
      </c>
      <c r="F401" s="28" t="e">
        <f t="shared" si="24"/>
        <v>#VALUE!</v>
      </c>
      <c r="G401" s="9" t="str">
        <f t="shared" si="25"/>
        <v>Menor a 288</v>
      </c>
      <c r="H401" s="9" t="str">
        <f t="shared" si="26"/>
        <v>2024</v>
      </c>
      <c r="I401" s="11" t="str">
        <f t="shared" ca="1" si="27"/>
        <v>EN TÉRMINO</v>
      </c>
      <c r="J401" s="12" t="s">
        <v>5</v>
      </c>
      <c r="K401" s="12" t="s">
        <v>6</v>
      </c>
    </row>
    <row r="402" spans="1:11" ht="15.75" customHeight="1" x14ac:dyDescent="0.3">
      <c r="A402" s="9">
        <v>45315</v>
      </c>
      <c r="B402" s="8" t="s">
        <v>964</v>
      </c>
      <c r="C402" s="10">
        <v>560</v>
      </c>
      <c r="D402" s="7" t="s">
        <v>424</v>
      </c>
      <c r="E402" s="51" t="str">
        <f>IFERROR(INDEX('4.Paid 2023'!A:E,MATCH(D402,'4.Paid 2023'!D:D,0),1),"-")</f>
        <v>-</v>
      </c>
      <c r="F402" s="28" t="e">
        <f t="shared" si="24"/>
        <v>#VALUE!</v>
      </c>
      <c r="G402" s="9" t="str">
        <f t="shared" si="25"/>
        <v>Mayor o igual a 500</v>
      </c>
      <c r="H402" s="9" t="str">
        <f t="shared" si="26"/>
        <v>2024</v>
      </c>
      <c r="I402" s="11" t="str">
        <f t="shared" ca="1" si="27"/>
        <v>EN TÉRMINO</v>
      </c>
      <c r="J402" s="12" t="s">
        <v>5</v>
      </c>
      <c r="K402" s="12" t="s">
        <v>6</v>
      </c>
    </row>
    <row r="403" spans="1:11" ht="15.75" customHeight="1" x14ac:dyDescent="0.3">
      <c r="A403" s="9">
        <v>45317</v>
      </c>
      <c r="B403" s="8" t="s">
        <v>964</v>
      </c>
      <c r="C403" s="10">
        <v>595</v>
      </c>
      <c r="D403" s="7" t="s">
        <v>425</v>
      </c>
      <c r="E403" s="51" t="str">
        <f>IFERROR(INDEX('4.Paid 2023'!A:E,MATCH(D403,'4.Paid 2023'!D:D,0),1),"-")</f>
        <v>-</v>
      </c>
      <c r="F403" s="28" t="e">
        <f t="shared" si="24"/>
        <v>#VALUE!</v>
      </c>
      <c r="G403" s="9" t="str">
        <f t="shared" si="25"/>
        <v>Mayor o igual a 500</v>
      </c>
      <c r="H403" s="9" t="str">
        <f t="shared" si="26"/>
        <v>2024</v>
      </c>
      <c r="I403" s="11" t="str">
        <f t="shared" ca="1" si="27"/>
        <v>EN TÉRMINO</v>
      </c>
      <c r="J403" s="12" t="s">
        <v>5</v>
      </c>
      <c r="K403" s="12" t="s">
        <v>6</v>
      </c>
    </row>
    <row r="404" spans="1:11" ht="15.75" customHeight="1" x14ac:dyDescent="0.3">
      <c r="A404" s="9">
        <v>45318</v>
      </c>
      <c r="B404" s="8" t="s">
        <v>964</v>
      </c>
      <c r="C404" s="10">
        <v>626.64758999999992</v>
      </c>
      <c r="D404" s="7" t="s">
        <v>426</v>
      </c>
      <c r="E404" s="51" t="str">
        <f>IFERROR(INDEX('4.Paid 2023'!A:E,MATCH(D404,'4.Paid 2023'!D:D,0),1),"-")</f>
        <v>-</v>
      </c>
      <c r="F404" s="28" t="e">
        <f t="shared" si="24"/>
        <v>#VALUE!</v>
      </c>
      <c r="G404" s="9" t="str">
        <f t="shared" si="25"/>
        <v>Mayor o igual a 500</v>
      </c>
      <c r="H404" s="9" t="str">
        <f t="shared" si="26"/>
        <v>2024</v>
      </c>
      <c r="I404" s="11" t="str">
        <f t="shared" ca="1" si="27"/>
        <v>EN TÉRMINO</v>
      </c>
      <c r="J404" s="12" t="s">
        <v>5</v>
      </c>
      <c r="K404" s="12" t="s">
        <v>6</v>
      </c>
    </row>
    <row r="405" spans="1:11" ht="15.75" customHeight="1" x14ac:dyDescent="0.3">
      <c r="A405" s="9">
        <v>45318</v>
      </c>
      <c r="B405" s="8" t="s">
        <v>991</v>
      </c>
      <c r="C405" s="10">
        <v>54.148000000000003</v>
      </c>
      <c r="D405" s="7" t="s">
        <v>427</v>
      </c>
      <c r="E405" s="51" t="str">
        <f>IFERROR(INDEX('4.Paid 2023'!A:E,MATCH(D405,'4.Paid 2023'!D:D,0),1),"-")</f>
        <v>-</v>
      </c>
      <c r="F405" s="28" t="e">
        <f t="shared" si="24"/>
        <v>#VALUE!</v>
      </c>
      <c r="G405" s="9" t="str">
        <f t="shared" si="25"/>
        <v>Menor a 288</v>
      </c>
      <c r="H405" s="9" t="str">
        <f t="shared" si="26"/>
        <v>2024</v>
      </c>
      <c r="I405" s="11" t="str">
        <f t="shared" ca="1" si="27"/>
        <v>EN TÉRMINO</v>
      </c>
      <c r="J405" s="12" t="s">
        <v>5</v>
      </c>
      <c r="K405" s="12" t="s">
        <v>6</v>
      </c>
    </row>
    <row r="406" spans="1:11" ht="15.75" customHeight="1" x14ac:dyDescent="0.3">
      <c r="A406" s="9">
        <v>45319</v>
      </c>
      <c r="B406" s="8" t="s">
        <v>967</v>
      </c>
      <c r="C406" s="10">
        <v>160.19999999999999</v>
      </c>
      <c r="D406" s="7" t="s">
        <v>428</v>
      </c>
      <c r="E406" s="51" t="str">
        <f>IFERROR(INDEX('4.Paid 2023'!A:E,MATCH(D406,'4.Paid 2023'!D:D,0),1),"-")</f>
        <v>-</v>
      </c>
      <c r="F406" s="28" t="e">
        <f t="shared" si="24"/>
        <v>#VALUE!</v>
      </c>
      <c r="G406" s="9" t="str">
        <f t="shared" si="25"/>
        <v>Menor a 288</v>
      </c>
      <c r="H406" s="9" t="str">
        <f t="shared" si="26"/>
        <v>2024</v>
      </c>
      <c r="I406" s="11" t="str">
        <f t="shared" ca="1" si="27"/>
        <v>EN TÉRMINO</v>
      </c>
      <c r="J406" s="12" t="s">
        <v>5</v>
      </c>
      <c r="K406" s="12" t="s">
        <v>6</v>
      </c>
    </row>
    <row r="407" spans="1:11" ht="15.75" customHeight="1" x14ac:dyDescent="0.3">
      <c r="A407" s="9">
        <v>45321</v>
      </c>
      <c r="B407" s="8" t="s">
        <v>1032</v>
      </c>
      <c r="C407" s="10">
        <v>135</v>
      </c>
      <c r="D407" s="7" t="s">
        <v>429</v>
      </c>
      <c r="E407" s="51" t="str">
        <f>IFERROR(INDEX('4.Paid 2023'!A:E,MATCH(D407,'4.Paid 2023'!D:D,0),1),"-")</f>
        <v>-</v>
      </c>
      <c r="F407" s="28" t="e">
        <f t="shared" si="24"/>
        <v>#VALUE!</v>
      </c>
      <c r="G407" s="9" t="str">
        <f t="shared" si="25"/>
        <v>Menor a 288</v>
      </c>
      <c r="H407" s="9" t="str">
        <f t="shared" si="26"/>
        <v>2024</v>
      </c>
      <c r="I407" s="11" t="str">
        <f t="shared" ca="1" si="27"/>
        <v>EN TÉRMINO</v>
      </c>
      <c r="J407" s="12" t="s">
        <v>5</v>
      </c>
      <c r="K407" s="12" t="s">
        <v>6</v>
      </c>
    </row>
    <row r="408" spans="1:11" ht="15.75" customHeight="1" x14ac:dyDescent="0.3">
      <c r="A408" s="9">
        <v>45321</v>
      </c>
      <c r="B408" s="8" t="s">
        <v>963</v>
      </c>
      <c r="C408" s="10">
        <v>357.11700000000002</v>
      </c>
      <c r="D408" s="7" t="s">
        <v>430</v>
      </c>
      <c r="E408" s="51" t="str">
        <f>IFERROR(INDEX('4.Paid 2023'!A:E,MATCH(D408,'4.Paid 2023'!D:D,0),1),"-")</f>
        <v>-</v>
      </c>
      <c r="F408" s="28" t="e">
        <f t="shared" si="24"/>
        <v>#VALUE!</v>
      </c>
      <c r="G408" s="9" t="str">
        <f t="shared" si="25"/>
        <v>Mayor 288 y menor a 500</v>
      </c>
      <c r="H408" s="9" t="str">
        <f t="shared" si="26"/>
        <v>2024</v>
      </c>
      <c r="I408" s="11" t="str">
        <f t="shared" ca="1" si="27"/>
        <v>EN TÉRMINO</v>
      </c>
      <c r="J408" s="12" t="s">
        <v>5</v>
      </c>
      <c r="K408" s="12" t="s">
        <v>6</v>
      </c>
    </row>
    <row r="409" spans="1:11" ht="15.75" customHeight="1" x14ac:dyDescent="0.3">
      <c r="A409" s="9">
        <v>45321</v>
      </c>
      <c r="B409" s="8" t="s">
        <v>986</v>
      </c>
      <c r="C409" s="10">
        <v>24.519569999999998</v>
      </c>
      <c r="D409" s="7" t="s">
        <v>431</v>
      </c>
      <c r="E409" s="51" t="str">
        <f>IFERROR(INDEX('4.Paid 2023'!A:E,MATCH(D409,'4.Paid 2023'!D:D,0),1),"-")</f>
        <v>-</v>
      </c>
      <c r="F409" s="28" t="e">
        <f t="shared" si="24"/>
        <v>#VALUE!</v>
      </c>
      <c r="G409" s="9" t="str">
        <f t="shared" si="25"/>
        <v>Menor a 288</v>
      </c>
      <c r="H409" s="9" t="str">
        <f t="shared" si="26"/>
        <v>2024</v>
      </c>
      <c r="I409" s="11" t="str">
        <f t="shared" ca="1" si="27"/>
        <v>EN TÉRMINO</v>
      </c>
      <c r="J409" s="12" t="s">
        <v>5</v>
      </c>
      <c r="K409" s="12" t="s">
        <v>6</v>
      </c>
    </row>
    <row r="410" spans="1:11" ht="15.75" customHeight="1" x14ac:dyDescent="0.3">
      <c r="A410" s="9">
        <v>45322</v>
      </c>
      <c r="B410" s="8" t="s">
        <v>968</v>
      </c>
      <c r="C410" s="10">
        <v>9.5239999999999991</v>
      </c>
      <c r="D410" s="7" t="s">
        <v>432</v>
      </c>
      <c r="E410" s="51" t="str">
        <f>IFERROR(INDEX('4.Paid 2023'!A:E,MATCH(D410,'4.Paid 2023'!D:D,0),1),"-")</f>
        <v>-</v>
      </c>
      <c r="F410" s="28" t="e">
        <f t="shared" si="24"/>
        <v>#VALUE!</v>
      </c>
      <c r="G410" s="9" t="str">
        <f t="shared" si="25"/>
        <v>Menor a 288</v>
      </c>
      <c r="H410" s="9" t="str">
        <f t="shared" si="26"/>
        <v>2024</v>
      </c>
      <c r="I410" s="11" t="str">
        <f t="shared" ca="1" si="27"/>
        <v>EN TÉRMINO</v>
      </c>
      <c r="J410" s="12" t="s">
        <v>5</v>
      </c>
      <c r="K410" s="12" t="s">
        <v>6</v>
      </c>
    </row>
    <row r="411" spans="1:11" ht="15.75" customHeight="1" x14ac:dyDescent="0.3">
      <c r="A411" s="9">
        <v>45322</v>
      </c>
      <c r="B411" s="8" t="s">
        <v>963</v>
      </c>
      <c r="C411" s="10">
        <v>360</v>
      </c>
      <c r="D411" s="7" t="s">
        <v>433</v>
      </c>
      <c r="E411" s="51" t="str">
        <f>IFERROR(INDEX('4.Paid 2023'!A:E,MATCH(D411,'4.Paid 2023'!D:D,0),1),"-")</f>
        <v>-</v>
      </c>
      <c r="F411" s="28" t="e">
        <f t="shared" si="24"/>
        <v>#VALUE!</v>
      </c>
      <c r="G411" s="9" t="str">
        <f t="shared" si="25"/>
        <v>Mayor 288 y menor a 500</v>
      </c>
      <c r="H411" s="9" t="str">
        <f t="shared" si="26"/>
        <v>2024</v>
      </c>
      <c r="I411" s="11" t="str">
        <f t="shared" ca="1" si="27"/>
        <v>EN TÉRMINO</v>
      </c>
      <c r="J411" s="12" t="s">
        <v>5</v>
      </c>
      <c r="K411" s="12" t="s">
        <v>6</v>
      </c>
    </row>
    <row r="412" spans="1:11" ht="15.75" customHeight="1" x14ac:dyDescent="0.3">
      <c r="A412" s="9">
        <v>45323</v>
      </c>
      <c r="B412" s="8" t="s">
        <v>971</v>
      </c>
      <c r="C412" s="10">
        <v>63.048999999999999</v>
      </c>
      <c r="D412" s="7" t="s">
        <v>434</v>
      </c>
      <c r="E412" s="51" t="str">
        <f>IFERROR(INDEX('4.Paid 2023'!A:E,MATCH(D412,'4.Paid 2023'!D:D,0),1),"-")</f>
        <v>-</v>
      </c>
      <c r="F412" s="28" t="e">
        <f t="shared" si="24"/>
        <v>#VALUE!</v>
      </c>
      <c r="G412" s="9" t="str">
        <f t="shared" si="25"/>
        <v>Menor a 288</v>
      </c>
      <c r="H412" s="9" t="str">
        <f t="shared" si="26"/>
        <v>2024</v>
      </c>
      <c r="I412" s="11" t="str">
        <f t="shared" ca="1" si="27"/>
        <v>EN TÉRMINO</v>
      </c>
      <c r="J412" s="12" t="s">
        <v>5</v>
      </c>
      <c r="K412" s="12" t="s">
        <v>6</v>
      </c>
    </row>
    <row r="413" spans="1:11" ht="15.75" customHeight="1" x14ac:dyDescent="0.3">
      <c r="A413" s="9">
        <v>45324</v>
      </c>
      <c r="B413" s="8" t="s">
        <v>966</v>
      </c>
      <c r="C413" s="10">
        <v>209.51597000000001</v>
      </c>
      <c r="D413" s="7" t="s">
        <v>435</v>
      </c>
      <c r="E413" s="51" t="str">
        <f>IFERROR(INDEX('4.Paid 2023'!A:E,MATCH(D413,'4.Paid 2023'!D:D,0),1),"-")</f>
        <v>-</v>
      </c>
      <c r="F413" s="28" t="e">
        <f t="shared" si="24"/>
        <v>#VALUE!</v>
      </c>
      <c r="G413" s="9" t="str">
        <f t="shared" si="25"/>
        <v>Menor a 288</v>
      </c>
      <c r="H413" s="9" t="str">
        <f t="shared" si="26"/>
        <v>2024</v>
      </c>
      <c r="I413" s="11" t="str">
        <f t="shared" ca="1" si="27"/>
        <v>EN TÉRMINO</v>
      </c>
      <c r="J413" s="12" t="s">
        <v>5</v>
      </c>
      <c r="K413" s="12" t="s">
        <v>6</v>
      </c>
    </row>
    <row r="414" spans="1:11" ht="15.75" customHeight="1" x14ac:dyDescent="0.3">
      <c r="A414" s="9">
        <v>45325</v>
      </c>
      <c r="B414" s="8" t="s">
        <v>1033</v>
      </c>
      <c r="C414" s="10">
        <v>125</v>
      </c>
      <c r="D414" s="7" t="s">
        <v>436</v>
      </c>
      <c r="E414" s="51" t="str">
        <f>IFERROR(INDEX('4.Paid 2023'!A:E,MATCH(D414,'4.Paid 2023'!D:D,0),1),"-")</f>
        <v>-</v>
      </c>
      <c r="F414" s="28" t="e">
        <f t="shared" si="24"/>
        <v>#VALUE!</v>
      </c>
      <c r="G414" s="9" t="str">
        <f t="shared" si="25"/>
        <v>Menor a 288</v>
      </c>
      <c r="H414" s="9" t="str">
        <f t="shared" si="26"/>
        <v>2024</v>
      </c>
      <c r="I414" s="11" t="str">
        <f t="shared" ca="1" si="27"/>
        <v>EN TÉRMINO</v>
      </c>
      <c r="J414" s="12" t="s">
        <v>5</v>
      </c>
      <c r="K414" s="12" t="s">
        <v>6</v>
      </c>
    </row>
    <row r="415" spans="1:11" ht="15.75" customHeight="1" x14ac:dyDescent="0.3">
      <c r="A415" s="9">
        <v>45327</v>
      </c>
      <c r="B415" s="8" t="s">
        <v>975</v>
      </c>
      <c r="C415" s="10">
        <v>134.37323000000001</v>
      </c>
      <c r="D415" s="7" t="s">
        <v>437</v>
      </c>
      <c r="E415" s="51" t="str">
        <f>IFERROR(INDEX('4.Paid 2023'!A:E,MATCH(D415,'4.Paid 2023'!D:D,0),1),"-")</f>
        <v>-</v>
      </c>
      <c r="F415" s="28" t="e">
        <f t="shared" si="24"/>
        <v>#VALUE!</v>
      </c>
      <c r="G415" s="9" t="str">
        <f t="shared" si="25"/>
        <v>Menor a 288</v>
      </c>
      <c r="H415" s="9" t="str">
        <f t="shared" si="26"/>
        <v>2024</v>
      </c>
      <c r="I415" s="11" t="str">
        <f t="shared" ca="1" si="27"/>
        <v>EN TÉRMINO</v>
      </c>
      <c r="J415" s="12" t="s">
        <v>5</v>
      </c>
      <c r="K415" s="12" t="s">
        <v>6</v>
      </c>
    </row>
    <row r="416" spans="1:11" ht="15.75" customHeight="1" x14ac:dyDescent="0.3">
      <c r="A416" s="9">
        <v>45330</v>
      </c>
      <c r="B416" s="8" t="s">
        <v>1033</v>
      </c>
      <c r="C416" s="10">
        <v>115</v>
      </c>
      <c r="D416" s="7" t="s">
        <v>438</v>
      </c>
      <c r="E416" s="51" t="str">
        <f>IFERROR(INDEX('4.Paid 2023'!A:E,MATCH(D416,'4.Paid 2023'!D:D,0),1),"-")</f>
        <v>-</v>
      </c>
      <c r="F416" s="28" t="e">
        <f t="shared" si="24"/>
        <v>#VALUE!</v>
      </c>
      <c r="G416" s="9" t="str">
        <f t="shared" si="25"/>
        <v>Menor a 288</v>
      </c>
      <c r="H416" s="9" t="str">
        <f t="shared" si="26"/>
        <v>2024</v>
      </c>
      <c r="I416" s="11" t="str">
        <f t="shared" ca="1" si="27"/>
        <v>EN TÉRMINO</v>
      </c>
      <c r="J416" s="12" t="s">
        <v>5</v>
      </c>
      <c r="K416" s="12" t="s">
        <v>6</v>
      </c>
    </row>
    <row r="417" spans="1:11" ht="15.75" customHeight="1" x14ac:dyDescent="0.3">
      <c r="A417" s="9">
        <v>45331</v>
      </c>
      <c r="B417" s="8" t="s">
        <v>1034</v>
      </c>
      <c r="C417" s="10">
        <v>221.47157999999999</v>
      </c>
      <c r="D417" s="7" t="s">
        <v>439</v>
      </c>
      <c r="E417" s="51" t="str">
        <f>IFERROR(INDEX('4.Paid 2023'!A:E,MATCH(D417,'4.Paid 2023'!D:D,0),1),"-")</f>
        <v>-</v>
      </c>
      <c r="F417" s="28" t="e">
        <f t="shared" si="24"/>
        <v>#VALUE!</v>
      </c>
      <c r="G417" s="9" t="str">
        <f t="shared" si="25"/>
        <v>Menor a 288</v>
      </c>
      <c r="H417" s="9" t="str">
        <f t="shared" si="26"/>
        <v>2024</v>
      </c>
      <c r="I417" s="11" t="str">
        <f t="shared" ca="1" si="27"/>
        <v>EN TÉRMINO</v>
      </c>
      <c r="J417" s="12" t="s">
        <v>5</v>
      </c>
      <c r="K417" s="12" t="s">
        <v>6</v>
      </c>
    </row>
    <row r="418" spans="1:11" ht="15.75" customHeight="1" x14ac:dyDescent="0.3">
      <c r="A418" s="9">
        <v>45332</v>
      </c>
      <c r="B418" s="8" t="s">
        <v>1020</v>
      </c>
      <c r="C418" s="10">
        <v>12</v>
      </c>
      <c r="D418" s="7" t="s">
        <v>440</v>
      </c>
      <c r="E418" s="51" t="str">
        <f>IFERROR(INDEX('4.Paid 2023'!A:E,MATCH(D418,'4.Paid 2023'!D:D,0),1),"-")</f>
        <v>-</v>
      </c>
      <c r="F418" s="28" t="e">
        <f t="shared" si="24"/>
        <v>#VALUE!</v>
      </c>
      <c r="G418" s="9" t="str">
        <f t="shared" si="25"/>
        <v>Menor a 288</v>
      </c>
      <c r="H418" s="9" t="str">
        <f t="shared" si="26"/>
        <v>2024</v>
      </c>
      <c r="I418" s="11" t="str">
        <f t="shared" ca="1" si="27"/>
        <v>EN TÉRMINO</v>
      </c>
      <c r="J418" s="12" t="s">
        <v>5</v>
      </c>
      <c r="K418" s="12" t="s">
        <v>6</v>
      </c>
    </row>
    <row r="419" spans="1:11" ht="15.75" customHeight="1" x14ac:dyDescent="0.3">
      <c r="A419" s="9">
        <v>45334</v>
      </c>
      <c r="B419" s="8" t="s">
        <v>1035</v>
      </c>
      <c r="C419" s="10">
        <v>264</v>
      </c>
      <c r="D419" s="7" t="s">
        <v>441</v>
      </c>
      <c r="E419" s="51" t="str">
        <f>IFERROR(INDEX('4.Paid 2023'!A:E,MATCH(D419,'4.Paid 2023'!D:D,0),1),"-")</f>
        <v>-</v>
      </c>
      <c r="F419" s="28" t="e">
        <f t="shared" si="24"/>
        <v>#VALUE!</v>
      </c>
      <c r="G419" s="9" t="str">
        <f t="shared" si="25"/>
        <v>Menor a 288</v>
      </c>
      <c r="H419" s="9" t="str">
        <f t="shared" si="26"/>
        <v>2024</v>
      </c>
      <c r="I419" s="11" t="str">
        <f t="shared" ca="1" si="27"/>
        <v>EN TÉRMINO</v>
      </c>
      <c r="J419" s="12" t="s">
        <v>5</v>
      </c>
      <c r="K419" s="12" t="s">
        <v>6</v>
      </c>
    </row>
    <row r="420" spans="1:11" ht="15.75" customHeight="1" x14ac:dyDescent="0.3">
      <c r="A420" s="9">
        <v>45334</v>
      </c>
      <c r="B420" s="8" t="s">
        <v>1036</v>
      </c>
      <c r="C420" s="10">
        <v>298</v>
      </c>
      <c r="D420" s="7" t="s">
        <v>442</v>
      </c>
      <c r="E420" s="51" t="str">
        <f>IFERROR(INDEX('4.Paid 2023'!A:E,MATCH(D420,'4.Paid 2023'!D:D,0),1),"-")</f>
        <v>-</v>
      </c>
      <c r="F420" s="28" t="e">
        <f t="shared" si="24"/>
        <v>#VALUE!</v>
      </c>
      <c r="G420" s="9" t="str">
        <f t="shared" si="25"/>
        <v>Mayor 288 y menor a 500</v>
      </c>
      <c r="H420" s="9" t="str">
        <f t="shared" si="26"/>
        <v>2024</v>
      </c>
      <c r="I420" s="11" t="str">
        <f t="shared" ca="1" si="27"/>
        <v>EN TÉRMINO</v>
      </c>
      <c r="J420" s="12" t="s">
        <v>5</v>
      </c>
      <c r="K420" s="12" t="s">
        <v>6</v>
      </c>
    </row>
    <row r="421" spans="1:11" ht="15.75" customHeight="1" x14ac:dyDescent="0.3">
      <c r="A421" s="9">
        <v>45337</v>
      </c>
      <c r="B421" s="8" t="s">
        <v>971</v>
      </c>
      <c r="C421" s="10">
        <v>63.05</v>
      </c>
      <c r="D421" s="7" t="s">
        <v>443</v>
      </c>
      <c r="E421" s="51" t="str">
        <f>IFERROR(INDEX('4.Paid 2023'!A:E,MATCH(D421,'4.Paid 2023'!D:D,0),1),"-")</f>
        <v>-</v>
      </c>
      <c r="F421" s="28" t="e">
        <f t="shared" si="24"/>
        <v>#VALUE!</v>
      </c>
      <c r="G421" s="9" t="str">
        <f t="shared" si="25"/>
        <v>Menor a 288</v>
      </c>
      <c r="H421" s="9" t="str">
        <f t="shared" si="26"/>
        <v>2024</v>
      </c>
      <c r="I421" s="11" t="str">
        <f t="shared" ca="1" si="27"/>
        <v>EN TÉRMINO</v>
      </c>
      <c r="J421" s="12" t="s">
        <v>5</v>
      </c>
      <c r="K421" s="12" t="s">
        <v>6</v>
      </c>
    </row>
    <row r="422" spans="1:11" ht="18" customHeight="1" x14ac:dyDescent="0.3">
      <c r="A422" s="9">
        <v>45340</v>
      </c>
      <c r="B422" s="8" t="s">
        <v>971</v>
      </c>
      <c r="C422" s="10">
        <v>102.6365</v>
      </c>
      <c r="D422" s="7" t="s">
        <v>444</v>
      </c>
      <c r="E422" s="51" t="str">
        <f>IFERROR(INDEX('4.Paid 2023'!A:E,MATCH(D422,'4.Paid 2023'!D:D,0),1),"-")</f>
        <v>-</v>
      </c>
      <c r="F422" s="28" t="e">
        <f t="shared" si="24"/>
        <v>#VALUE!</v>
      </c>
      <c r="G422" s="9" t="str">
        <f t="shared" si="25"/>
        <v>Menor a 288</v>
      </c>
      <c r="H422" s="9" t="str">
        <f t="shared" si="26"/>
        <v>2024</v>
      </c>
      <c r="I422" s="11" t="str">
        <f t="shared" ca="1" si="27"/>
        <v>EN TÉRMINO</v>
      </c>
      <c r="J422" s="12" t="s">
        <v>5</v>
      </c>
      <c r="K422" s="12" t="s">
        <v>6</v>
      </c>
    </row>
    <row r="423" spans="1:11" ht="15.75" customHeight="1" x14ac:dyDescent="0.3">
      <c r="A423" s="9">
        <v>45342</v>
      </c>
      <c r="B423" s="8" t="s">
        <v>991</v>
      </c>
      <c r="C423" s="10">
        <v>41.847999999999999</v>
      </c>
      <c r="D423" s="7" t="s">
        <v>445</v>
      </c>
      <c r="E423" s="51" t="str">
        <f>IFERROR(INDEX('4.Paid 2023'!A:E,MATCH(D423,'4.Paid 2023'!D:D,0),1),"-")</f>
        <v>-</v>
      </c>
      <c r="F423" s="28" t="e">
        <f t="shared" si="24"/>
        <v>#VALUE!</v>
      </c>
      <c r="G423" s="9" t="str">
        <f t="shared" si="25"/>
        <v>Menor a 288</v>
      </c>
      <c r="H423" s="9" t="str">
        <f t="shared" si="26"/>
        <v>2024</v>
      </c>
      <c r="I423" s="11" t="str">
        <f t="shared" ca="1" si="27"/>
        <v>EN TÉRMINO</v>
      </c>
      <c r="J423" s="12" t="s">
        <v>5</v>
      </c>
      <c r="K423" s="12" t="s">
        <v>6</v>
      </c>
    </row>
    <row r="424" spans="1:11" ht="15.75" customHeight="1" x14ac:dyDescent="0.3">
      <c r="A424" s="9">
        <v>45343</v>
      </c>
      <c r="B424" s="8" t="s">
        <v>966</v>
      </c>
      <c r="C424" s="10">
        <v>473.33496000000002</v>
      </c>
      <c r="D424" s="7" t="s">
        <v>446</v>
      </c>
      <c r="E424" s="51" t="str">
        <f>IFERROR(INDEX('4.Paid 2023'!A:E,MATCH(D424,'4.Paid 2023'!D:D,0),1),"-")</f>
        <v>-</v>
      </c>
      <c r="F424" s="28" t="e">
        <f t="shared" si="24"/>
        <v>#VALUE!</v>
      </c>
      <c r="G424" s="9" t="str">
        <f t="shared" si="25"/>
        <v>Mayor 288 y menor a 500</v>
      </c>
      <c r="H424" s="9" t="str">
        <f t="shared" si="26"/>
        <v>2024</v>
      </c>
      <c r="I424" s="11" t="str">
        <f t="shared" ca="1" si="27"/>
        <v>EN TÉRMINO</v>
      </c>
      <c r="J424" s="12" t="s">
        <v>5</v>
      </c>
      <c r="K424" s="12" t="s">
        <v>6</v>
      </c>
    </row>
    <row r="425" spans="1:11" ht="15.75" customHeight="1" x14ac:dyDescent="0.3">
      <c r="A425" s="9">
        <v>45345</v>
      </c>
      <c r="B425" s="8" t="s">
        <v>968</v>
      </c>
      <c r="C425" s="10">
        <v>290</v>
      </c>
      <c r="D425" s="7" t="s">
        <v>447</v>
      </c>
      <c r="E425" s="51" t="str">
        <f>IFERROR(INDEX('4.Paid 2023'!A:E,MATCH(D425,'4.Paid 2023'!D:D,0),1),"-")</f>
        <v>-</v>
      </c>
      <c r="F425" s="28" t="e">
        <f t="shared" si="24"/>
        <v>#VALUE!</v>
      </c>
      <c r="G425" s="9" t="str">
        <f t="shared" si="25"/>
        <v>Mayor 288 y menor a 500</v>
      </c>
      <c r="H425" s="9" t="str">
        <f t="shared" si="26"/>
        <v>2024</v>
      </c>
      <c r="I425" s="11" t="str">
        <f t="shared" ca="1" si="27"/>
        <v>EN TÉRMINO</v>
      </c>
      <c r="J425" s="12" t="s">
        <v>5</v>
      </c>
      <c r="K425" s="12" t="s">
        <v>6</v>
      </c>
    </row>
    <row r="426" spans="1:11" ht="15.75" customHeight="1" x14ac:dyDescent="0.3">
      <c r="A426" s="9">
        <v>45348</v>
      </c>
      <c r="B426" s="8" t="s">
        <v>968</v>
      </c>
      <c r="C426" s="10">
        <v>311.26112999999998</v>
      </c>
      <c r="D426" s="7" t="s">
        <v>448</v>
      </c>
      <c r="E426" s="51" t="str">
        <f>IFERROR(INDEX('4.Paid 2023'!A:E,MATCH(D426,'4.Paid 2023'!D:D,0),1),"-")</f>
        <v>-</v>
      </c>
      <c r="F426" s="28" t="e">
        <f t="shared" si="24"/>
        <v>#VALUE!</v>
      </c>
      <c r="G426" s="9" t="str">
        <f t="shared" si="25"/>
        <v>Mayor 288 y menor a 500</v>
      </c>
      <c r="H426" s="9" t="str">
        <f t="shared" si="26"/>
        <v>2024</v>
      </c>
      <c r="I426" s="11" t="str">
        <f t="shared" ca="1" si="27"/>
        <v>EN TÉRMINO</v>
      </c>
      <c r="J426" s="12" t="s">
        <v>5</v>
      </c>
      <c r="K426" s="12" t="s">
        <v>6</v>
      </c>
    </row>
    <row r="427" spans="1:11" ht="15.75" customHeight="1" x14ac:dyDescent="0.3">
      <c r="A427" s="9">
        <v>45350</v>
      </c>
      <c r="B427" s="8" t="s">
        <v>1036</v>
      </c>
      <c r="C427" s="10">
        <v>299</v>
      </c>
      <c r="D427" s="7" t="s">
        <v>449</v>
      </c>
      <c r="E427" s="51" t="str">
        <f>IFERROR(INDEX('4.Paid 2023'!A:E,MATCH(D427,'4.Paid 2023'!D:D,0),1),"-")</f>
        <v>-</v>
      </c>
      <c r="F427" s="28" t="e">
        <f t="shared" si="24"/>
        <v>#VALUE!</v>
      </c>
      <c r="G427" s="9" t="str">
        <f t="shared" si="25"/>
        <v>Mayor 288 y menor a 500</v>
      </c>
      <c r="H427" s="9" t="str">
        <f t="shared" si="26"/>
        <v>2024</v>
      </c>
      <c r="I427" s="11" t="str">
        <f t="shared" ca="1" si="27"/>
        <v>EN TÉRMINO</v>
      </c>
      <c r="J427" s="12" t="s">
        <v>5</v>
      </c>
      <c r="K427" s="12" t="s">
        <v>6</v>
      </c>
    </row>
    <row r="428" spans="1:11" ht="15.75" customHeight="1" x14ac:dyDescent="0.3">
      <c r="A428" s="9">
        <v>45351</v>
      </c>
      <c r="B428" s="8" t="s">
        <v>1037</v>
      </c>
      <c r="C428" s="10">
        <v>209.5</v>
      </c>
      <c r="D428" s="7" t="s">
        <v>450</v>
      </c>
      <c r="E428" s="51" t="str">
        <f>IFERROR(INDEX('4.Paid 2023'!A:E,MATCH(D428,'4.Paid 2023'!D:D,0),1),"-")</f>
        <v>-</v>
      </c>
      <c r="F428" s="28" t="e">
        <f t="shared" si="24"/>
        <v>#VALUE!</v>
      </c>
      <c r="G428" s="9" t="str">
        <f t="shared" si="25"/>
        <v>Menor a 288</v>
      </c>
      <c r="H428" s="9" t="str">
        <f t="shared" si="26"/>
        <v>2024</v>
      </c>
      <c r="I428" s="11" t="str">
        <f t="shared" ca="1" si="27"/>
        <v>EN TÉRMINO</v>
      </c>
      <c r="J428" s="12" t="s">
        <v>5</v>
      </c>
      <c r="K428" s="12" t="s">
        <v>6</v>
      </c>
    </row>
    <row r="429" spans="1:11" ht="15.75" customHeight="1" x14ac:dyDescent="0.3">
      <c r="A429" s="9">
        <v>45353</v>
      </c>
      <c r="B429" s="8" t="s">
        <v>991</v>
      </c>
      <c r="C429" s="10">
        <v>41.59</v>
      </c>
      <c r="D429" s="7" t="s">
        <v>451</v>
      </c>
      <c r="E429" s="51" t="str">
        <f>IFERROR(INDEX('4.Paid 2023'!A:E,MATCH(D429,'4.Paid 2023'!D:D,0),1),"-")</f>
        <v>-</v>
      </c>
      <c r="F429" s="28" t="e">
        <f t="shared" si="24"/>
        <v>#VALUE!</v>
      </c>
      <c r="G429" s="9" t="str">
        <f t="shared" si="25"/>
        <v>Menor a 288</v>
      </c>
      <c r="H429" s="9" t="str">
        <f t="shared" si="26"/>
        <v>2024</v>
      </c>
      <c r="I429" s="11" t="str">
        <f t="shared" ca="1" si="27"/>
        <v>EN TÉRMINO</v>
      </c>
      <c r="J429" s="12" t="s">
        <v>5</v>
      </c>
      <c r="K429" s="12" t="s">
        <v>6</v>
      </c>
    </row>
    <row r="430" spans="1:11" ht="15.75" customHeight="1" x14ac:dyDescent="0.3">
      <c r="A430" s="9">
        <v>45353</v>
      </c>
      <c r="B430" s="8" t="s">
        <v>1038</v>
      </c>
      <c r="C430" s="10">
        <v>33.99</v>
      </c>
      <c r="D430" s="7" t="s">
        <v>452</v>
      </c>
      <c r="E430" s="51" t="str">
        <f>IFERROR(INDEX('4.Paid 2023'!A:E,MATCH(D430,'4.Paid 2023'!D:D,0),1),"-")</f>
        <v>-</v>
      </c>
      <c r="F430" s="28" t="e">
        <f t="shared" si="24"/>
        <v>#VALUE!</v>
      </c>
      <c r="G430" s="9" t="str">
        <f t="shared" si="25"/>
        <v>Menor a 288</v>
      </c>
      <c r="H430" s="9" t="str">
        <f t="shared" si="26"/>
        <v>2024</v>
      </c>
      <c r="I430" s="11" t="str">
        <f t="shared" ca="1" si="27"/>
        <v>EN TÉRMINO</v>
      </c>
      <c r="J430" s="12" t="s">
        <v>5</v>
      </c>
      <c r="K430" s="12" t="s">
        <v>6</v>
      </c>
    </row>
    <row r="431" spans="1:11" ht="15.75" customHeight="1" x14ac:dyDescent="0.3">
      <c r="A431" s="9">
        <v>45353</v>
      </c>
      <c r="B431" s="8" t="s">
        <v>981</v>
      </c>
      <c r="C431" s="10">
        <v>84.604330000000004</v>
      </c>
      <c r="D431" s="7" t="s">
        <v>453</v>
      </c>
      <c r="E431" s="51" t="str">
        <f>IFERROR(INDEX('4.Paid 2023'!A:E,MATCH(D431,'4.Paid 2023'!D:D,0),1),"-")</f>
        <v>-</v>
      </c>
      <c r="F431" s="28" t="e">
        <f t="shared" si="24"/>
        <v>#VALUE!</v>
      </c>
      <c r="G431" s="9" t="str">
        <f t="shared" si="25"/>
        <v>Menor a 288</v>
      </c>
      <c r="H431" s="9" t="str">
        <f t="shared" si="26"/>
        <v>2024</v>
      </c>
      <c r="I431" s="11" t="str">
        <f t="shared" ca="1" si="27"/>
        <v>EN TÉRMINO</v>
      </c>
      <c r="J431" s="12" t="s">
        <v>5</v>
      </c>
      <c r="K431" s="12" t="s">
        <v>6</v>
      </c>
    </row>
    <row r="432" spans="1:11" ht="15.75" customHeight="1" x14ac:dyDescent="0.3">
      <c r="A432" s="9">
        <v>45353</v>
      </c>
      <c r="B432" s="8" t="s">
        <v>971</v>
      </c>
      <c r="C432" s="10">
        <v>63.051000000000002</v>
      </c>
      <c r="D432" s="7" t="s">
        <v>454</v>
      </c>
      <c r="E432" s="51" t="str">
        <f>IFERROR(INDEX('4.Paid 2023'!A:E,MATCH(D432,'4.Paid 2023'!D:D,0),1),"-")</f>
        <v>-</v>
      </c>
      <c r="F432" s="28" t="e">
        <f t="shared" si="24"/>
        <v>#VALUE!</v>
      </c>
      <c r="G432" s="9" t="str">
        <f t="shared" si="25"/>
        <v>Menor a 288</v>
      </c>
      <c r="H432" s="9" t="str">
        <f t="shared" si="26"/>
        <v>2024</v>
      </c>
      <c r="I432" s="11" t="str">
        <f t="shared" ca="1" si="27"/>
        <v>EN TÉRMINO</v>
      </c>
      <c r="J432" s="12" t="s">
        <v>5</v>
      </c>
      <c r="K432" s="12" t="s">
        <v>6</v>
      </c>
    </row>
    <row r="433" spans="1:11" ht="15.75" customHeight="1" x14ac:dyDescent="0.3">
      <c r="A433" s="9">
        <v>45356</v>
      </c>
      <c r="B433" s="8" t="s">
        <v>965</v>
      </c>
      <c r="C433" s="10">
        <v>1900</v>
      </c>
      <c r="D433" s="7" t="s">
        <v>455</v>
      </c>
      <c r="E433" s="51" t="str">
        <f>IFERROR(INDEX('4.Paid 2023'!A:E,MATCH(D433,'4.Paid 2023'!D:D,0),1),"-")</f>
        <v>-</v>
      </c>
      <c r="F433" s="28" t="e">
        <f t="shared" si="24"/>
        <v>#VALUE!</v>
      </c>
      <c r="G433" s="9" t="str">
        <f t="shared" si="25"/>
        <v>Mayor o igual a 500</v>
      </c>
      <c r="H433" s="9" t="str">
        <f t="shared" si="26"/>
        <v>2024</v>
      </c>
      <c r="I433" s="11" t="str">
        <f t="shared" ca="1" si="27"/>
        <v>EN TÉRMINO</v>
      </c>
      <c r="J433" s="12" t="s">
        <v>5</v>
      </c>
      <c r="K433" s="12" t="s">
        <v>6</v>
      </c>
    </row>
    <row r="434" spans="1:11" ht="15.75" customHeight="1" x14ac:dyDescent="0.3">
      <c r="A434" s="9">
        <v>45356</v>
      </c>
      <c r="B434" s="8" t="s">
        <v>966</v>
      </c>
      <c r="C434" s="10">
        <v>376.04</v>
      </c>
      <c r="D434" s="7" t="s">
        <v>456</v>
      </c>
      <c r="E434" s="51" t="str">
        <f>IFERROR(INDEX('4.Paid 2023'!A:E,MATCH(D434,'4.Paid 2023'!D:D,0),1),"-")</f>
        <v>-</v>
      </c>
      <c r="F434" s="28" t="e">
        <f t="shared" si="24"/>
        <v>#VALUE!</v>
      </c>
      <c r="G434" s="9" t="str">
        <f t="shared" si="25"/>
        <v>Mayor 288 y menor a 500</v>
      </c>
      <c r="H434" s="9" t="str">
        <f t="shared" si="26"/>
        <v>2024</v>
      </c>
      <c r="I434" s="11" t="str">
        <f t="shared" ca="1" si="27"/>
        <v>EN TÉRMINO</v>
      </c>
      <c r="J434" s="12" t="s">
        <v>5</v>
      </c>
      <c r="K434" s="12" t="s">
        <v>6</v>
      </c>
    </row>
    <row r="435" spans="1:11" ht="15.75" customHeight="1" x14ac:dyDescent="0.3">
      <c r="A435" s="9">
        <v>45356</v>
      </c>
      <c r="B435" s="8" t="s">
        <v>962</v>
      </c>
      <c r="C435" s="10">
        <v>2.419</v>
      </c>
      <c r="D435" s="7" t="s">
        <v>457</v>
      </c>
      <c r="E435" s="51" t="str">
        <f>IFERROR(INDEX('4.Paid 2023'!A:E,MATCH(D435,'4.Paid 2023'!D:D,0),1),"-")</f>
        <v>-</v>
      </c>
      <c r="F435" s="28" t="e">
        <f t="shared" si="24"/>
        <v>#VALUE!</v>
      </c>
      <c r="G435" s="9" t="str">
        <f t="shared" si="25"/>
        <v>Menor a 288</v>
      </c>
      <c r="H435" s="9" t="str">
        <f t="shared" si="26"/>
        <v>2024</v>
      </c>
      <c r="I435" s="11" t="str">
        <f t="shared" ca="1" si="27"/>
        <v>EN TÉRMINO</v>
      </c>
      <c r="J435" s="12" t="s">
        <v>5</v>
      </c>
      <c r="K435" s="12" t="s">
        <v>6</v>
      </c>
    </row>
    <row r="436" spans="1:11" ht="15.75" customHeight="1" x14ac:dyDescent="0.3">
      <c r="A436" s="9">
        <v>45357</v>
      </c>
      <c r="B436" s="8" t="s">
        <v>965</v>
      </c>
      <c r="C436" s="10">
        <v>1800</v>
      </c>
      <c r="D436" s="7" t="s">
        <v>458</v>
      </c>
      <c r="E436" s="51" t="str">
        <f>IFERROR(INDEX('4.Paid 2023'!A:E,MATCH(D436,'4.Paid 2023'!D:D,0),1),"-")</f>
        <v>-</v>
      </c>
      <c r="F436" s="28" t="e">
        <f t="shared" si="24"/>
        <v>#VALUE!</v>
      </c>
      <c r="G436" s="9" t="str">
        <f t="shared" si="25"/>
        <v>Mayor o igual a 500</v>
      </c>
      <c r="H436" s="9" t="str">
        <f t="shared" si="26"/>
        <v>2024</v>
      </c>
      <c r="I436" s="11" t="str">
        <f t="shared" ca="1" si="27"/>
        <v>EN TÉRMINO</v>
      </c>
      <c r="J436" s="12" t="s">
        <v>5</v>
      </c>
      <c r="K436" s="12" t="s">
        <v>6</v>
      </c>
    </row>
    <row r="437" spans="1:11" ht="15.75" customHeight="1" x14ac:dyDescent="0.3">
      <c r="A437" s="9">
        <v>45360</v>
      </c>
      <c r="B437" s="8" t="s">
        <v>1036</v>
      </c>
      <c r="C437" s="10">
        <v>350</v>
      </c>
      <c r="D437" s="7" t="s">
        <v>459</v>
      </c>
      <c r="E437" s="51" t="str">
        <f>IFERROR(INDEX('4.Paid 2023'!A:E,MATCH(D437,'4.Paid 2023'!D:D,0),1),"-")</f>
        <v>-</v>
      </c>
      <c r="F437" s="28" t="e">
        <f t="shared" si="24"/>
        <v>#VALUE!</v>
      </c>
      <c r="G437" s="9" t="str">
        <f t="shared" si="25"/>
        <v>Mayor 288 y menor a 500</v>
      </c>
      <c r="H437" s="9" t="str">
        <f t="shared" si="26"/>
        <v>2024</v>
      </c>
      <c r="I437" s="11" t="str">
        <f t="shared" ca="1" si="27"/>
        <v>EN TÉRMINO</v>
      </c>
      <c r="J437" s="12" t="s">
        <v>5</v>
      </c>
      <c r="K437" s="12" t="s">
        <v>6</v>
      </c>
    </row>
    <row r="438" spans="1:11" ht="15.75" customHeight="1" x14ac:dyDescent="0.3">
      <c r="A438" s="9">
        <v>45360</v>
      </c>
      <c r="B438" s="8" t="s">
        <v>963</v>
      </c>
      <c r="C438" s="10">
        <v>1190</v>
      </c>
      <c r="D438" s="7" t="s">
        <v>460</v>
      </c>
      <c r="E438" s="51" t="str">
        <f>IFERROR(INDEX('4.Paid 2023'!A:E,MATCH(D438,'4.Paid 2023'!D:D,0),1),"-")</f>
        <v>-</v>
      </c>
      <c r="F438" s="28" t="e">
        <f t="shared" si="24"/>
        <v>#VALUE!</v>
      </c>
      <c r="G438" s="9" t="str">
        <f t="shared" si="25"/>
        <v>Mayor o igual a 500</v>
      </c>
      <c r="H438" s="9" t="str">
        <f t="shared" si="26"/>
        <v>2024</v>
      </c>
      <c r="I438" s="11" t="str">
        <f t="shared" ca="1" si="27"/>
        <v>EN TÉRMINO</v>
      </c>
      <c r="J438" s="12" t="s">
        <v>5</v>
      </c>
      <c r="K438" s="12" t="s">
        <v>6</v>
      </c>
    </row>
    <row r="439" spans="1:11" ht="15.75" customHeight="1" x14ac:dyDescent="0.3">
      <c r="A439" s="9">
        <v>45366</v>
      </c>
      <c r="B439" s="8" t="s">
        <v>984</v>
      </c>
      <c r="C439" s="10">
        <v>71.5</v>
      </c>
      <c r="D439" s="7" t="s">
        <v>461</v>
      </c>
      <c r="E439" s="51" t="str">
        <f>IFERROR(INDEX('4.Paid 2023'!A:E,MATCH(D439,'4.Paid 2023'!D:D,0),1),"-")</f>
        <v>-</v>
      </c>
      <c r="F439" s="28" t="e">
        <f t="shared" si="24"/>
        <v>#VALUE!</v>
      </c>
      <c r="G439" s="9" t="str">
        <f t="shared" si="25"/>
        <v>Menor a 288</v>
      </c>
      <c r="H439" s="9" t="str">
        <f t="shared" si="26"/>
        <v>2024</v>
      </c>
      <c r="I439" s="11" t="str">
        <f t="shared" ca="1" si="27"/>
        <v>EN TÉRMINO</v>
      </c>
      <c r="J439" s="12" t="s">
        <v>5</v>
      </c>
      <c r="K439" s="12" t="s">
        <v>6</v>
      </c>
    </row>
    <row r="440" spans="1:11" ht="15.75" customHeight="1" x14ac:dyDescent="0.3">
      <c r="A440" s="9">
        <v>45367</v>
      </c>
      <c r="B440" s="8" t="s">
        <v>970</v>
      </c>
      <c r="C440" s="10">
        <v>164.982</v>
      </c>
      <c r="D440" s="7" t="s">
        <v>462</v>
      </c>
      <c r="E440" s="51" t="str">
        <f>IFERROR(INDEX('4.Paid 2023'!A:E,MATCH(D440,'4.Paid 2023'!D:D,0),1),"-")</f>
        <v>-</v>
      </c>
      <c r="F440" s="28" t="e">
        <f t="shared" si="24"/>
        <v>#VALUE!</v>
      </c>
      <c r="G440" s="9" t="str">
        <f t="shared" si="25"/>
        <v>Menor a 288</v>
      </c>
      <c r="H440" s="9" t="str">
        <f t="shared" si="26"/>
        <v>2024</v>
      </c>
      <c r="I440" s="11" t="str">
        <f t="shared" ca="1" si="27"/>
        <v>EN TÉRMINO</v>
      </c>
      <c r="J440" s="12" t="s">
        <v>5</v>
      </c>
      <c r="K440" s="12" t="s">
        <v>6</v>
      </c>
    </row>
    <row r="441" spans="1:11" ht="15.75" customHeight="1" x14ac:dyDescent="0.3">
      <c r="A441" s="9">
        <v>45367</v>
      </c>
      <c r="B441" s="8" t="s">
        <v>1009</v>
      </c>
      <c r="C441" s="10">
        <v>115</v>
      </c>
      <c r="D441" s="7" t="s">
        <v>463</v>
      </c>
      <c r="E441" s="51" t="str">
        <f>IFERROR(INDEX('4.Paid 2023'!A:E,MATCH(D441,'4.Paid 2023'!D:D,0),1),"-")</f>
        <v>-</v>
      </c>
      <c r="F441" s="28" t="e">
        <f t="shared" si="24"/>
        <v>#VALUE!</v>
      </c>
      <c r="G441" s="9" t="str">
        <f t="shared" si="25"/>
        <v>Menor a 288</v>
      </c>
      <c r="H441" s="9" t="str">
        <f t="shared" si="26"/>
        <v>2024</v>
      </c>
      <c r="I441" s="11" t="str">
        <f t="shared" ca="1" si="27"/>
        <v>EN TÉRMINO</v>
      </c>
      <c r="J441" s="12" t="s">
        <v>5</v>
      </c>
      <c r="K441" s="12" t="s">
        <v>6</v>
      </c>
    </row>
    <row r="442" spans="1:11" ht="15.75" customHeight="1" x14ac:dyDescent="0.3">
      <c r="A442" s="9">
        <v>45367</v>
      </c>
      <c r="B442" s="8" t="s">
        <v>963</v>
      </c>
      <c r="C442" s="10">
        <v>1210</v>
      </c>
      <c r="D442" s="7" t="s">
        <v>464</v>
      </c>
      <c r="E442" s="51" t="str">
        <f>IFERROR(INDEX('4.Paid 2023'!A:E,MATCH(D442,'4.Paid 2023'!D:D,0),1),"-")</f>
        <v>-</v>
      </c>
      <c r="F442" s="28" t="e">
        <f t="shared" si="24"/>
        <v>#VALUE!</v>
      </c>
      <c r="G442" s="9" t="str">
        <f t="shared" si="25"/>
        <v>Mayor o igual a 500</v>
      </c>
      <c r="H442" s="9" t="str">
        <f t="shared" si="26"/>
        <v>2024</v>
      </c>
      <c r="I442" s="11" t="str">
        <f t="shared" ca="1" si="27"/>
        <v>EN TÉRMINO</v>
      </c>
      <c r="J442" s="12" t="s">
        <v>5</v>
      </c>
      <c r="K442" s="12" t="s">
        <v>6</v>
      </c>
    </row>
    <row r="443" spans="1:11" ht="15.75" customHeight="1" x14ac:dyDescent="0.3">
      <c r="A443" s="9">
        <v>45369</v>
      </c>
      <c r="B443" s="8" t="s">
        <v>979</v>
      </c>
      <c r="C443" s="10">
        <v>9</v>
      </c>
      <c r="D443" s="7" t="s">
        <v>465</v>
      </c>
      <c r="E443" s="51" t="str">
        <f>IFERROR(INDEX('4.Paid 2023'!A:E,MATCH(D443,'4.Paid 2023'!D:D,0),1),"-")</f>
        <v>-</v>
      </c>
      <c r="F443" s="28" t="e">
        <f t="shared" si="24"/>
        <v>#VALUE!</v>
      </c>
      <c r="G443" s="9" t="str">
        <f t="shared" si="25"/>
        <v>Menor a 288</v>
      </c>
      <c r="H443" s="9" t="str">
        <f t="shared" si="26"/>
        <v>2024</v>
      </c>
      <c r="I443" s="11" t="str">
        <f t="shared" ca="1" si="27"/>
        <v>EN TÉRMINO</v>
      </c>
      <c r="J443" s="12" t="s">
        <v>5</v>
      </c>
      <c r="K443" s="12" t="s">
        <v>6</v>
      </c>
    </row>
    <row r="444" spans="1:11" ht="15.75" customHeight="1" x14ac:dyDescent="0.3">
      <c r="A444" s="9">
        <v>45371</v>
      </c>
      <c r="B444" s="8" t="s">
        <v>1039</v>
      </c>
      <c r="C444" s="10">
        <v>336</v>
      </c>
      <c r="D444" s="7" t="s">
        <v>466</v>
      </c>
      <c r="E444" s="51" t="str">
        <f>IFERROR(INDEX('4.Paid 2023'!A:E,MATCH(D444,'4.Paid 2023'!D:D,0),1),"-")</f>
        <v>-</v>
      </c>
      <c r="F444" s="28" t="e">
        <f t="shared" si="24"/>
        <v>#VALUE!</v>
      </c>
      <c r="G444" s="9" t="str">
        <f t="shared" si="25"/>
        <v>Mayor 288 y menor a 500</v>
      </c>
      <c r="H444" s="9" t="str">
        <f t="shared" si="26"/>
        <v>2024</v>
      </c>
      <c r="I444" s="11" t="str">
        <f t="shared" ca="1" si="27"/>
        <v>EN TÉRMINO</v>
      </c>
      <c r="J444" s="12" t="s">
        <v>5</v>
      </c>
      <c r="K444" s="12" t="s">
        <v>6</v>
      </c>
    </row>
    <row r="445" spans="1:11" ht="15.75" customHeight="1" x14ac:dyDescent="0.3">
      <c r="A445" s="9">
        <v>45371</v>
      </c>
      <c r="B445" s="8" t="s">
        <v>992</v>
      </c>
      <c r="C445" s="10">
        <v>54.321120000000001</v>
      </c>
      <c r="D445" s="7" t="s">
        <v>467</v>
      </c>
      <c r="E445" s="51" t="str">
        <f>IFERROR(INDEX('4.Paid 2023'!A:E,MATCH(D445,'4.Paid 2023'!D:D,0),1),"-")</f>
        <v>-</v>
      </c>
      <c r="F445" s="28" t="e">
        <f t="shared" si="24"/>
        <v>#VALUE!</v>
      </c>
      <c r="G445" s="9" t="str">
        <f t="shared" si="25"/>
        <v>Menor a 288</v>
      </c>
      <c r="H445" s="9" t="str">
        <f t="shared" si="26"/>
        <v>2024</v>
      </c>
      <c r="I445" s="11" t="str">
        <f t="shared" ca="1" si="27"/>
        <v>EN TÉRMINO</v>
      </c>
      <c r="J445" s="12" t="s">
        <v>5</v>
      </c>
      <c r="K445" s="12" t="s">
        <v>6</v>
      </c>
    </row>
    <row r="446" spans="1:11" ht="15.75" customHeight="1" x14ac:dyDescent="0.3">
      <c r="A446" s="9">
        <v>45372</v>
      </c>
      <c r="B446" s="8" t="s">
        <v>1040</v>
      </c>
      <c r="C446" s="10">
        <v>120</v>
      </c>
      <c r="D446" s="7" t="s">
        <v>468</v>
      </c>
      <c r="E446" s="51" t="str">
        <f>IFERROR(INDEX('4.Paid 2023'!A:E,MATCH(D446,'4.Paid 2023'!D:D,0),1),"-")</f>
        <v>-</v>
      </c>
      <c r="F446" s="28" t="e">
        <f t="shared" si="24"/>
        <v>#VALUE!</v>
      </c>
      <c r="G446" s="9" t="str">
        <f t="shared" si="25"/>
        <v>Menor a 288</v>
      </c>
      <c r="H446" s="9" t="str">
        <f t="shared" si="26"/>
        <v>2024</v>
      </c>
      <c r="I446" s="11" t="str">
        <f t="shared" ca="1" si="27"/>
        <v>EN TÉRMINO</v>
      </c>
      <c r="J446" s="12" t="s">
        <v>5</v>
      </c>
      <c r="K446" s="12" t="s">
        <v>6</v>
      </c>
    </row>
    <row r="447" spans="1:11" ht="15.75" customHeight="1" x14ac:dyDescent="0.3">
      <c r="A447" s="9">
        <v>45372</v>
      </c>
      <c r="B447" s="8" t="s">
        <v>965</v>
      </c>
      <c r="C447" s="10">
        <v>3700</v>
      </c>
      <c r="D447" s="7" t="s">
        <v>469</v>
      </c>
      <c r="E447" s="51" t="str">
        <f>IFERROR(INDEX('4.Paid 2023'!A:E,MATCH(D447,'4.Paid 2023'!D:D,0),1),"-")</f>
        <v>-</v>
      </c>
      <c r="F447" s="28" t="e">
        <f t="shared" si="24"/>
        <v>#VALUE!</v>
      </c>
      <c r="G447" s="9" t="str">
        <f t="shared" si="25"/>
        <v>Mayor o igual a 500</v>
      </c>
      <c r="H447" s="9" t="str">
        <f t="shared" si="26"/>
        <v>2024</v>
      </c>
      <c r="I447" s="11" t="str">
        <f t="shared" ca="1" si="27"/>
        <v>EN TÉRMINO</v>
      </c>
      <c r="J447" s="12" t="s">
        <v>5</v>
      </c>
      <c r="K447" s="12" t="s">
        <v>6</v>
      </c>
    </row>
    <row r="448" spans="1:11" ht="15.75" customHeight="1" x14ac:dyDescent="0.3">
      <c r="A448" s="9">
        <v>45372</v>
      </c>
      <c r="B448" s="8" t="s">
        <v>1022</v>
      </c>
      <c r="C448" s="10">
        <v>273</v>
      </c>
      <c r="D448" s="7" t="s">
        <v>470</v>
      </c>
      <c r="E448" s="51" t="str">
        <f>IFERROR(INDEX('4.Paid 2023'!A:E,MATCH(D448,'4.Paid 2023'!D:D,0),1),"-")</f>
        <v>-</v>
      </c>
      <c r="F448" s="28" t="e">
        <f t="shared" si="24"/>
        <v>#VALUE!</v>
      </c>
      <c r="G448" s="9" t="str">
        <f t="shared" si="25"/>
        <v>Menor a 288</v>
      </c>
      <c r="H448" s="9" t="str">
        <f t="shared" si="26"/>
        <v>2024</v>
      </c>
      <c r="I448" s="11" t="str">
        <f t="shared" ca="1" si="27"/>
        <v>EN TÉRMINO</v>
      </c>
      <c r="J448" s="12" t="s">
        <v>5</v>
      </c>
      <c r="K448" s="12" t="s">
        <v>6</v>
      </c>
    </row>
    <row r="449" spans="1:11" ht="15.75" customHeight="1" x14ac:dyDescent="0.3">
      <c r="A449" s="9">
        <v>45373</v>
      </c>
      <c r="B449" s="8" t="s">
        <v>975</v>
      </c>
      <c r="C449" s="10">
        <v>720</v>
      </c>
      <c r="D449" s="7" t="s">
        <v>471</v>
      </c>
      <c r="E449" s="51" t="str">
        <f>IFERROR(INDEX('4.Paid 2023'!A:E,MATCH(D449,'4.Paid 2023'!D:D,0),1),"-")</f>
        <v>-</v>
      </c>
      <c r="F449" s="28" t="e">
        <f t="shared" si="24"/>
        <v>#VALUE!</v>
      </c>
      <c r="G449" s="9" t="str">
        <f t="shared" si="25"/>
        <v>Mayor o igual a 500</v>
      </c>
      <c r="H449" s="9" t="str">
        <f t="shared" si="26"/>
        <v>2024</v>
      </c>
      <c r="I449" s="11" t="str">
        <f t="shared" ca="1" si="27"/>
        <v>EN TÉRMINO</v>
      </c>
      <c r="J449" s="12" t="s">
        <v>5</v>
      </c>
      <c r="K449" s="12" t="s">
        <v>6</v>
      </c>
    </row>
    <row r="450" spans="1:11" ht="15.75" customHeight="1" x14ac:dyDescent="0.3">
      <c r="A450" s="9">
        <v>45373</v>
      </c>
      <c r="B450" s="8" t="s">
        <v>986</v>
      </c>
      <c r="C450" s="10">
        <v>12.9</v>
      </c>
      <c r="D450" s="7" t="s">
        <v>472</v>
      </c>
      <c r="E450" s="51" t="str">
        <f>IFERROR(INDEX('4.Paid 2023'!A:E,MATCH(D450,'4.Paid 2023'!D:D,0),1),"-")</f>
        <v>-</v>
      </c>
      <c r="F450" s="28" t="e">
        <f t="shared" si="24"/>
        <v>#VALUE!</v>
      </c>
      <c r="G450" s="9" t="str">
        <f t="shared" si="25"/>
        <v>Menor a 288</v>
      </c>
      <c r="H450" s="9" t="str">
        <f t="shared" si="26"/>
        <v>2024</v>
      </c>
      <c r="I450" s="11" t="str">
        <f t="shared" ca="1" si="27"/>
        <v>EN TÉRMINO</v>
      </c>
      <c r="J450" s="12" t="s">
        <v>5</v>
      </c>
      <c r="K450" s="12" t="s">
        <v>6</v>
      </c>
    </row>
    <row r="451" spans="1:11" ht="15.75" customHeight="1" x14ac:dyDescent="0.3">
      <c r="A451" s="9">
        <v>45374</v>
      </c>
      <c r="B451" s="8" t="s">
        <v>1036</v>
      </c>
      <c r="C451" s="10">
        <v>469</v>
      </c>
      <c r="D451" s="7" t="s">
        <v>473</v>
      </c>
      <c r="E451" s="51" t="str">
        <f>IFERROR(INDEX('4.Paid 2023'!A:E,MATCH(D451,'4.Paid 2023'!D:D,0),1),"-")</f>
        <v>-</v>
      </c>
      <c r="F451" s="28" t="e">
        <f t="shared" ref="F451:F514" si="28">DATEDIF(A451,E451,"d")</f>
        <v>#VALUE!</v>
      </c>
      <c r="G451" s="9" t="str">
        <f t="shared" ref="G451:G514" si="29">IF(C451 &lt; AVERAGE($C$3:$C$532), "Menor a 288", IF(AND(C451 &gt;= AVERAGE($C$3:$C$532), C451 &lt; 500), "Mayor 288 y menor a 500", IF(C451 &gt;= 500, "Mayor o igual a 500", "")))</f>
        <v>Mayor 288 y menor a 500</v>
      </c>
      <c r="H451" s="9" t="str">
        <f t="shared" ref="H451:H514" si="30">TEXT(A451,"yyyy")</f>
        <v>2024</v>
      </c>
      <c r="I451" s="11" t="str">
        <f t="shared" ref="I451:I514" ca="1" si="31">IFERROR(IF(AND(DATEDIF(A451,TODAY(),"D")&gt;32,K451="No Cobrado"),"FUERA DE TÉRMINO","EN TÉRMINO"),"EN TÉRMINO")</f>
        <v>EN TÉRMINO</v>
      </c>
      <c r="J451" s="12" t="s">
        <v>5</v>
      </c>
      <c r="K451" s="12" t="s">
        <v>6</v>
      </c>
    </row>
    <row r="452" spans="1:11" ht="15.75" customHeight="1" x14ac:dyDescent="0.3">
      <c r="A452" s="9">
        <v>45374</v>
      </c>
      <c r="B452" s="8" t="s">
        <v>975</v>
      </c>
      <c r="C452" s="10">
        <v>700</v>
      </c>
      <c r="D452" s="7" t="s">
        <v>474</v>
      </c>
      <c r="E452" s="51" t="str">
        <f>IFERROR(INDEX('4.Paid 2023'!A:E,MATCH(D452,'4.Paid 2023'!D:D,0),1),"-")</f>
        <v>-</v>
      </c>
      <c r="F452" s="28" t="e">
        <f t="shared" si="28"/>
        <v>#VALUE!</v>
      </c>
      <c r="G452" s="9" t="str">
        <f t="shared" si="29"/>
        <v>Mayor o igual a 500</v>
      </c>
      <c r="H452" s="9" t="str">
        <f t="shared" si="30"/>
        <v>2024</v>
      </c>
      <c r="I452" s="11" t="str">
        <f t="shared" ca="1" si="31"/>
        <v>EN TÉRMINO</v>
      </c>
      <c r="J452" s="12" t="s">
        <v>5</v>
      </c>
      <c r="K452" s="12" t="s">
        <v>6</v>
      </c>
    </row>
    <row r="453" spans="1:11" ht="15.75" customHeight="1" x14ac:dyDescent="0.3">
      <c r="A453" s="9">
        <v>45374</v>
      </c>
      <c r="B453" s="8" t="s">
        <v>970</v>
      </c>
      <c r="C453" s="10">
        <v>171</v>
      </c>
      <c r="D453" s="7" t="s">
        <v>475</v>
      </c>
      <c r="E453" s="51" t="str">
        <f>IFERROR(INDEX('4.Paid 2023'!A:E,MATCH(D453,'4.Paid 2023'!D:D,0),1),"-")</f>
        <v>-</v>
      </c>
      <c r="F453" s="28" t="e">
        <f t="shared" si="28"/>
        <v>#VALUE!</v>
      </c>
      <c r="G453" s="9" t="str">
        <f t="shared" si="29"/>
        <v>Menor a 288</v>
      </c>
      <c r="H453" s="9" t="str">
        <f t="shared" si="30"/>
        <v>2024</v>
      </c>
      <c r="I453" s="11" t="str">
        <f t="shared" ca="1" si="31"/>
        <v>EN TÉRMINO</v>
      </c>
      <c r="J453" s="12" t="s">
        <v>5</v>
      </c>
      <c r="K453" s="12" t="s">
        <v>6</v>
      </c>
    </row>
    <row r="454" spans="1:11" ht="15.75" customHeight="1" x14ac:dyDescent="0.3">
      <c r="A454" s="9">
        <v>45374</v>
      </c>
      <c r="B454" s="8" t="s">
        <v>1041</v>
      </c>
      <c r="C454" s="10">
        <v>347</v>
      </c>
      <c r="D454" s="7" t="s">
        <v>476</v>
      </c>
      <c r="E454" s="51" t="str">
        <f>IFERROR(INDEX('4.Paid 2023'!A:E,MATCH(D454,'4.Paid 2023'!D:D,0),1),"-")</f>
        <v>-</v>
      </c>
      <c r="F454" s="28" t="e">
        <f t="shared" si="28"/>
        <v>#VALUE!</v>
      </c>
      <c r="G454" s="9" t="str">
        <f t="shared" si="29"/>
        <v>Mayor 288 y menor a 500</v>
      </c>
      <c r="H454" s="9" t="str">
        <f t="shared" si="30"/>
        <v>2024</v>
      </c>
      <c r="I454" s="11" t="str">
        <f t="shared" ca="1" si="31"/>
        <v>EN TÉRMINO</v>
      </c>
      <c r="J454" s="12" t="s">
        <v>5</v>
      </c>
      <c r="K454" s="12" t="s">
        <v>6</v>
      </c>
    </row>
    <row r="455" spans="1:11" ht="15.75" customHeight="1" x14ac:dyDescent="0.3">
      <c r="A455" s="9">
        <v>45374</v>
      </c>
      <c r="B455" s="8" t="s">
        <v>963</v>
      </c>
      <c r="C455" s="10">
        <v>1260.9137800000001</v>
      </c>
      <c r="D455" s="7" t="s">
        <v>477</v>
      </c>
      <c r="E455" s="51" t="str">
        <f>IFERROR(INDEX('4.Paid 2023'!A:E,MATCH(D455,'4.Paid 2023'!D:D,0),1),"-")</f>
        <v>-</v>
      </c>
      <c r="F455" s="28" t="e">
        <f t="shared" si="28"/>
        <v>#VALUE!</v>
      </c>
      <c r="G455" s="9" t="str">
        <f t="shared" si="29"/>
        <v>Mayor o igual a 500</v>
      </c>
      <c r="H455" s="9" t="str">
        <f t="shared" si="30"/>
        <v>2024</v>
      </c>
      <c r="I455" s="11" t="str">
        <f t="shared" ca="1" si="31"/>
        <v>EN TÉRMINO</v>
      </c>
      <c r="J455" s="12" t="s">
        <v>5</v>
      </c>
      <c r="K455" s="12" t="s">
        <v>6</v>
      </c>
    </row>
    <row r="456" spans="1:11" ht="15.75" customHeight="1" x14ac:dyDescent="0.3">
      <c r="A456" s="9">
        <v>45374</v>
      </c>
      <c r="B456" s="8" t="s">
        <v>991</v>
      </c>
      <c r="C456" s="10">
        <v>57.935510000000001</v>
      </c>
      <c r="D456" s="7" t="s">
        <v>478</v>
      </c>
      <c r="E456" s="51" t="str">
        <f>IFERROR(INDEX('4.Paid 2023'!A:E,MATCH(D456,'4.Paid 2023'!D:D,0),1),"-")</f>
        <v>-</v>
      </c>
      <c r="F456" s="28" t="e">
        <f t="shared" si="28"/>
        <v>#VALUE!</v>
      </c>
      <c r="G456" s="9" t="str">
        <f t="shared" si="29"/>
        <v>Menor a 288</v>
      </c>
      <c r="H456" s="9" t="str">
        <f t="shared" si="30"/>
        <v>2024</v>
      </c>
      <c r="I456" s="11" t="str">
        <f t="shared" ca="1" si="31"/>
        <v>EN TÉRMINO</v>
      </c>
      <c r="J456" s="12" t="s">
        <v>5</v>
      </c>
      <c r="K456" s="12" t="s">
        <v>6</v>
      </c>
    </row>
    <row r="457" spans="1:11" ht="15.75" customHeight="1" x14ac:dyDescent="0.3">
      <c r="A457" s="9">
        <v>45377</v>
      </c>
      <c r="B457" s="8" t="s">
        <v>984</v>
      </c>
      <c r="C457" s="10">
        <v>73</v>
      </c>
      <c r="D457" s="7" t="s">
        <v>479</v>
      </c>
      <c r="E457" s="51" t="str">
        <f>IFERROR(INDEX('4.Paid 2023'!A:E,MATCH(D457,'4.Paid 2023'!D:D,0),1),"-")</f>
        <v>-</v>
      </c>
      <c r="F457" s="28" t="e">
        <f t="shared" si="28"/>
        <v>#VALUE!</v>
      </c>
      <c r="G457" s="9" t="str">
        <f t="shared" si="29"/>
        <v>Menor a 288</v>
      </c>
      <c r="H457" s="9" t="str">
        <f t="shared" si="30"/>
        <v>2024</v>
      </c>
      <c r="I457" s="11" t="str">
        <f t="shared" ca="1" si="31"/>
        <v>EN TÉRMINO</v>
      </c>
      <c r="J457" s="12" t="s">
        <v>5</v>
      </c>
      <c r="K457" s="12" t="s">
        <v>6</v>
      </c>
    </row>
    <row r="458" spans="1:11" ht="15.75" customHeight="1" x14ac:dyDescent="0.3">
      <c r="A458" s="9">
        <v>45378</v>
      </c>
      <c r="B458" s="8" t="s">
        <v>962</v>
      </c>
      <c r="C458" s="10">
        <v>996.94110999999998</v>
      </c>
      <c r="D458" s="7" t="s">
        <v>480</v>
      </c>
      <c r="E458" s="51" t="str">
        <f>IFERROR(INDEX('4.Paid 2023'!A:E,MATCH(D458,'4.Paid 2023'!D:D,0),1),"-")</f>
        <v>-</v>
      </c>
      <c r="F458" s="28" t="e">
        <f t="shared" si="28"/>
        <v>#VALUE!</v>
      </c>
      <c r="G458" s="9" t="str">
        <f t="shared" si="29"/>
        <v>Mayor o igual a 500</v>
      </c>
      <c r="H458" s="9" t="str">
        <f t="shared" si="30"/>
        <v>2024</v>
      </c>
      <c r="I458" s="11" t="str">
        <f t="shared" ca="1" si="31"/>
        <v>EN TÉRMINO</v>
      </c>
      <c r="J458" s="12" t="s">
        <v>5</v>
      </c>
      <c r="K458" s="12" t="s">
        <v>6</v>
      </c>
    </row>
    <row r="459" spans="1:11" ht="15.75" customHeight="1" x14ac:dyDescent="0.3">
      <c r="A459" s="9">
        <v>45378</v>
      </c>
      <c r="B459" s="8" t="s">
        <v>1042</v>
      </c>
      <c r="C459" s="10">
        <v>525</v>
      </c>
      <c r="D459" s="7" t="s">
        <v>481</v>
      </c>
      <c r="E459" s="51" t="str">
        <f>IFERROR(INDEX('4.Paid 2023'!A:E,MATCH(D459,'4.Paid 2023'!D:D,0),1),"-")</f>
        <v>-</v>
      </c>
      <c r="F459" s="28" t="e">
        <f t="shared" si="28"/>
        <v>#VALUE!</v>
      </c>
      <c r="G459" s="9" t="str">
        <f t="shared" si="29"/>
        <v>Mayor o igual a 500</v>
      </c>
      <c r="H459" s="9" t="str">
        <f t="shared" si="30"/>
        <v>2024</v>
      </c>
      <c r="I459" s="11" t="str">
        <f t="shared" ca="1" si="31"/>
        <v>EN TÉRMINO</v>
      </c>
      <c r="J459" s="12" t="s">
        <v>5</v>
      </c>
      <c r="K459" s="12" t="s">
        <v>6</v>
      </c>
    </row>
    <row r="460" spans="1:11" ht="15.75" customHeight="1" x14ac:dyDescent="0.3">
      <c r="A460" s="9">
        <v>45379</v>
      </c>
      <c r="B460" s="8" t="s">
        <v>962</v>
      </c>
      <c r="C460" s="10">
        <v>98.400999999999996</v>
      </c>
      <c r="D460" s="7" t="s">
        <v>482</v>
      </c>
      <c r="E460" s="51" t="str">
        <f>IFERROR(INDEX('4.Paid 2023'!A:E,MATCH(D460,'4.Paid 2023'!D:D,0),1),"-")</f>
        <v>-</v>
      </c>
      <c r="F460" s="28" t="e">
        <f t="shared" si="28"/>
        <v>#VALUE!</v>
      </c>
      <c r="G460" s="9" t="str">
        <f t="shared" si="29"/>
        <v>Menor a 288</v>
      </c>
      <c r="H460" s="9" t="str">
        <f t="shared" si="30"/>
        <v>2024</v>
      </c>
      <c r="I460" s="11" t="str">
        <f t="shared" ca="1" si="31"/>
        <v>EN TÉRMINO</v>
      </c>
      <c r="J460" s="12" t="s">
        <v>5</v>
      </c>
      <c r="K460" s="12" t="s">
        <v>6</v>
      </c>
    </row>
    <row r="461" spans="1:11" ht="15.75" customHeight="1" x14ac:dyDescent="0.3">
      <c r="A461" s="9">
        <v>45379</v>
      </c>
      <c r="B461" s="8" t="s">
        <v>962</v>
      </c>
      <c r="C461" s="10">
        <v>1000</v>
      </c>
      <c r="D461" s="7" t="s">
        <v>483</v>
      </c>
      <c r="E461" s="51" t="str">
        <f>IFERROR(INDEX('4.Paid 2023'!A:E,MATCH(D461,'4.Paid 2023'!D:D,0),1),"-")</f>
        <v>-</v>
      </c>
      <c r="F461" s="28" t="e">
        <f t="shared" si="28"/>
        <v>#VALUE!</v>
      </c>
      <c r="G461" s="9" t="str">
        <f t="shared" si="29"/>
        <v>Mayor o igual a 500</v>
      </c>
      <c r="H461" s="9" t="str">
        <f t="shared" si="30"/>
        <v>2024</v>
      </c>
      <c r="I461" s="11" t="str">
        <f t="shared" ca="1" si="31"/>
        <v>EN TÉRMINO</v>
      </c>
      <c r="J461" s="12" t="s">
        <v>5</v>
      </c>
      <c r="K461" s="12" t="s">
        <v>6</v>
      </c>
    </row>
    <row r="462" spans="1:11" ht="15.75" customHeight="1" x14ac:dyDescent="0.3">
      <c r="A462" s="9">
        <v>45381</v>
      </c>
      <c r="B462" s="8" t="s">
        <v>970</v>
      </c>
      <c r="C462" s="10">
        <v>169</v>
      </c>
      <c r="D462" s="7" t="s">
        <v>484</v>
      </c>
      <c r="E462" s="51" t="str">
        <f>IFERROR(INDEX('4.Paid 2023'!A:E,MATCH(D462,'4.Paid 2023'!D:D,0),1),"-")</f>
        <v>-</v>
      </c>
      <c r="F462" s="28" t="e">
        <f t="shared" si="28"/>
        <v>#VALUE!</v>
      </c>
      <c r="G462" s="9" t="str">
        <f t="shared" si="29"/>
        <v>Menor a 288</v>
      </c>
      <c r="H462" s="9" t="str">
        <f t="shared" si="30"/>
        <v>2024</v>
      </c>
      <c r="I462" s="11" t="str">
        <f t="shared" ca="1" si="31"/>
        <v>EN TÉRMINO</v>
      </c>
      <c r="J462" s="12" t="s">
        <v>5</v>
      </c>
      <c r="K462" s="12" t="s">
        <v>6</v>
      </c>
    </row>
    <row r="463" spans="1:11" ht="15.75" customHeight="1" x14ac:dyDescent="0.3">
      <c r="A463" s="9">
        <v>45381</v>
      </c>
      <c r="B463" s="8" t="s">
        <v>1041</v>
      </c>
      <c r="C463" s="10">
        <v>385</v>
      </c>
      <c r="D463" s="7" t="s">
        <v>485</v>
      </c>
      <c r="E463" s="51" t="str">
        <f>IFERROR(INDEX('4.Paid 2023'!A:E,MATCH(D463,'4.Paid 2023'!D:D,0),1),"-")</f>
        <v>-</v>
      </c>
      <c r="F463" s="28" t="e">
        <f t="shared" si="28"/>
        <v>#VALUE!</v>
      </c>
      <c r="G463" s="9" t="str">
        <f t="shared" si="29"/>
        <v>Mayor 288 y menor a 500</v>
      </c>
      <c r="H463" s="9" t="str">
        <f t="shared" si="30"/>
        <v>2024</v>
      </c>
      <c r="I463" s="11" t="str">
        <f t="shared" ca="1" si="31"/>
        <v>EN TÉRMINO</v>
      </c>
      <c r="J463" s="12" t="s">
        <v>5</v>
      </c>
      <c r="K463" s="12" t="s">
        <v>6</v>
      </c>
    </row>
    <row r="464" spans="1:11" ht="15.75" customHeight="1" x14ac:dyDescent="0.3">
      <c r="A464" s="9">
        <v>45381</v>
      </c>
      <c r="B464" s="8" t="s">
        <v>979</v>
      </c>
      <c r="C464" s="10">
        <v>160</v>
      </c>
      <c r="D464" s="7" t="s">
        <v>486</v>
      </c>
      <c r="E464" s="51" t="str">
        <f>IFERROR(INDEX('4.Paid 2023'!A:E,MATCH(D464,'4.Paid 2023'!D:D,0),1),"-")</f>
        <v>-</v>
      </c>
      <c r="F464" s="28" t="e">
        <f t="shared" si="28"/>
        <v>#VALUE!</v>
      </c>
      <c r="G464" s="9" t="str">
        <f t="shared" si="29"/>
        <v>Menor a 288</v>
      </c>
      <c r="H464" s="9" t="str">
        <f t="shared" si="30"/>
        <v>2024</v>
      </c>
      <c r="I464" s="11" t="str">
        <f t="shared" ca="1" si="31"/>
        <v>EN TÉRMINO</v>
      </c>
      <c r="J464" s="12" t="s">
        <v>5</v>
      </c>
      <c r="K464" s="12" t="s">
        <v>6</v>
      </c>
    </row>
    <row r="465" spans="1:11" ht="15.75" customHeight="1" x14ac:dyDescent="0.3">
      <c r="A465" s="9">
        <v>45381</v>
      </c>
      <c r="B465" s="8" t="s">
        <v>966</v>
      </c>
      <c r="C465" s="10">
        <v>222.774</v>
      </c>
      <c r="D465" s="7" t="s">
        <v>487</v>
      </c>
      <c r="E465" s="51" t="str">
        <f>IFERROR(INDEX('4.Paid 2023'!A:E,MATCH(D465,'4.Paid 2023'!D:D,0),1),"-")</f>
        <v>-</v>
      </c>
      <c r="F465" s="28" t="e">
        <f t="shared" si="28"/>
        <v>#VALUE!</v>
      </c>
      <c r="G465" s="9" t="str">
        <f t="shared" si="29"/>
        <v>Menor a 288</v>
      </c>
      <c r="H465" s="9" t="str">
        <f t="shared" si="30"/>
        <v>2024</v>
      </c>
      <c r="I465" s="11" t="str">
        <f t="shared" ca="1" si="31"/>
        <v>EN TÉRMINO</v>
      </c>
      <c r="J465" s="12" t="s">
        <v>5</v>
      </c>
      <c r="K465" s="12" t="s">
        <v>6</v>
      </c>
    </row>
    <row r="466" spans="1:11" ht="15.75" customHeight="1" x14ac:dyDescent="0.3">
      <c r="A466" s="9">
        <v>45381</v>
      </c>
      <c r="B466" s="8" t="s">
        <v>981</v>
      </c>
      <c r="C466" s="10">
        <v>214.92782</v>
      </c>
      <c r="D466" s="7" t="s">
        <v>488</v>
      </c>
      <c r="E466" s="51" t="str">
        <f>IFERROR(INDEX('4.Paid 2023'!A:E,MATCH(D466,'4.Paid 2023'!D:D,0),1),"-")</f>
        <v>-</v>
      </c>
      <c r="F466" s="28" t="e">
        <f t="shared" si="28"/>
        <v>#VALUE!</v>
      </c>
      <c r="G466" s="9" t="str">
        <f t="shared" si="29"/>
        <v>Menor a 288</v>
      </c>
      <c r="H466" s="9" t="str">
        <f t="shared" si="30"/>
        <v>2024</v>
      </c>
      <c r="I466" s="11" t="str">
        <f t="shared" ca="1" si="31"/>
        <v>EN TÉRMINO</v>
      </c>
      <c r="J466" s="12" t="s">
        <v>5</v>
      </c>
      <c r="K466" s="12" t="s">
        <v>6</v>
      </c>
    </row>
    <row r="467" spans="1:11" ht="15.75" customHeight="1" x14ac:dyDescent="0.3">
      <c r="A467" s="9">
        <v>45382</v>
      </c>
      <c r="B467" s="8" t="s">
        <v>968</v>
      </c>
      <c r="C467" s="10">
        <v>157.58409</v>
      </c>
      <c r="D467" s="7" t="s">
        <v>489</v>
      </c>
      <c r="E467" s="51" t="str">
        <f>IFERROR(INDEX('4.Paid 2023'!A:E,MATCH(D467,'4.Paid 2023'!D:D,0),1),"-")</f>
        <v>-</v>
      </c>
      <c r="F467" s="28" t="e">
        <f t="shared" si="28"/>
        <v>#VALUE!</v>
      </c>
      <c r="G467" s="9" t="str">
        <f t="shared" si="29"/>
        <v>Menor a 288</v>
      </c>
      <c r="H467" s="9" t="str">
        <f t="shared" si="30"/>
        <v>2024</v>
      </c>
      <c r="I467" s="11" t="str">
        <f t="shared" ca="1" si="31"/>
        <v>EN TÉRMINO</v>
      </c>
      <c r="J467" s="12" t="s">
        <v>5</v>
      </c>
      <c r="K467" s="12" t="s">
        <v>6</v>
      </c>
    </row>
    <row r="468" spans="1:11" ht="15.75" customHeight="1" x14ac:dyDescent="0.3">
      <c r="A468" s="9">
        <v>45386</v>
      </c>
      <c r="B468" s="8" t="s">
        <v>1039</v>
      </c>
      <c r="C468" s="10">
        <v>337.0625</v>
      </c>
      <c r="D468" s="7" t="s">
        <v>490</v>
      </c>
      <c r="E468" s="51" t="str">
        <f>IFERROR(INDEX('4.Paid 2023'!A:E,MATCH(D468,'4.Paid 2023'!D:D,0),1),"-")</f>
        <v>-</v>
      </c>
      <c r="F468" s="28" t="e">
        <f t="shared" si="28"/>
        <v>#VALUE!</v>
      </c>
      <c r="G468" s="9" t="str">
        <f t="shared" si="29"/>
        <v>Mayor 288 y menor a 500</v>
      </c>
      <c r="H468" s="9" t="str">
        <f t="shared" si="30"/>
        <v>2024</v>
      </c>
      <c r="I468" s="11" t="str">
        <f t="shared" ca="1" si="31"/>
        <v>EN TÉRMINO</v>
      </c>
      <c r="J468" s="12" t="s">
        <v>5</v>
      </c>
      <c r="K468" s="12" t="s">
        <v>6</v>
      </c>
    </row>
    <row r="469" spans="1:11" ht="15.75" customHeight="1" x14ac:dyDescent="0.3">
      <c r="A469" s="9">
        <v>45386</v>
      </c>
      <c r="B469" s="8" t="s">
        <v>984</v>
      </c>
      <c r="C469" s="10">
        <v>87</v>
      </c>
      <c r="D469" s="7" t="s">
        <v>491</v>
      </c>
      <c r="E469" s="51" t="str">
        <f>IFERROR(INDEX('4.Paid 2023'!A:E,MATCH(D469,'4.Paid 2023'!D:D,0),1),"-")</f>
        <v>-</v>
      </c>
      <c r="F469" s="28" t="e">
        <f t="shared" si="28"/>
        <v>#VALUE!</v>
      </c>
      <c r="G469" s="9" t="str">
        <f t="shared" si="29"/>
        <v>Menor a 288</v>
      </c>
      <c r="H469" s="9" t="str">
        <f t="shared" si="30"/>
        <v>2024</v>
      </c>
      <c r="I469" s="11" t="str">
        <f t="shared" ca="1" si="31"/>
        <v>EN TÉRMINO</v>
      </c>
      <c r="J469" s="12" t="s">
        <v>5</v>
      </c>
      <c r="K469" s="12" t="s">
        <v>6</v>
      </c>
    </row>
    <row r="470" spans="1:11" ht="15.75" customHeight="1" x14ac:dyDescent="0.3">
      <c r="A470" s="9">
        <v>45388</v>
      </c>
      <c r="B470" s="8" t="s">
        <v>1043</v>
      </c>
      <c r="C470" s="10">
        <v>32.799999999999997</v>
      </c>
      <c r="D470" s="7" t="s">
        <v>492</v>
      </c>
      <c r="E470" s="51" t="str">
        <f>IFERROR(INDEX('4.Paid 2023'!A:E,MATCH(D470,'4.Paid 2023'!D:D,0),1),"-")</f>
        <v>-</v>
      </c>
      <c r="F470" s="28" t="e">
        <f t="shared" si="28"/>
        <v>#VALUE!</v>
      </c>
      <c r="G470" s="9" t="str">
        <f t="shared" si="29"/>
        <v>Menor a 288</v>
      </c>
      <c r="H470" s="9" t="str">
        <f t="shared" si="30"/>
        <v>2024</v>
      </c>
      <c r="I470" s="11" t="str">
        <f t="shared" ca="1" si="31"/>
        <v>EN TÉRMINO</v>
      </c>
      <c r="J470" s="12" t="s">
        <v>5</v>
      </c>
      <c r="K470" s="12" t="s">
        <v>6</v>
      </c>
    </row>
    <row r="471" spans="1:11" ht="15.75" customHeight="1" x14ac:dyDescent="0.3">
      <c r="A471" s="9">
        <v>45390</v>
      </c>
      <c r="B471" s="8" t="s">
        <v>975</v>
      </c>
      <c r="C471" s="10">
        <v>750</v>
      </c>
      <c r="D471" s="7" t="s">
        <v>493</v>
      </c>
      <c r="E471" s="51" t="str">
        <f>IFERROR(INDEX('4.Paid 2023'!A:E,MATCH(D471,'4.Paid 2023'!D:D,0),1),"-")</f>
        <v>-</v>
      </c>
      <c r="F471" s="28" t="e">
        <f t="shared" si="28"/>
        <v>#VALUE!</v>
      </c>
      <c r="G471" s="9" t="str">
        <f t="shared" si="29"/>
        <v>Mayor o igual a 500</v>
      </c>
      <c r="H471" s="9" t="str">
        <f t="shared" si="30"/>
        <v>2024</v>
      </c>
      <c r="I471" s="11" t="str">
        <f t="shared" ca="1" si="31"/>
        <v>EN TÉRMINO</v>
      </c>
      <c r="J471" s="12" t="s">
        <v>5</v>
      </c>
      <c r="K471" s="12" t="s">
        <v>6</v>
      </c>
    </row>
    <row r="472" spans="1:11" ht="15.75" customHeight="1" x14ac:dyDescent="0.3">
      <c r="A472" s="9">
        <v>45390</v>
      </c>
      <c r="B472" s="8" t="s">
        <v>1020</v>
      </c>
      <c r="C472" s="10">
        <v>45</v>
      </c>
      <c r="D472" s="7" t="s">
        <v>494</v>
      </c>
      <c r="E472" s="51" t="str">
        <f>IFERROR(INDEX('4.Paid 2023'!A:E,MATCH(D472,'4.Paid 2023'!D:D,0),1),"-")</f>
        <v>-</v>
      </c>
      <c r="F472" s="28" t="e">
        <f t="shared" si="28"/>
        <v>#VALUE!</v>
      </c>
      <c r="G472" s="9" t="str">
        <f t="shared" si="29"/>
        <v>Menor a 288</v>
      </c>
      <c r="H472" s="9" t="str">
        <f t="shared" si="30"/>
        <v>2024</v>
      </c>
      <c r="I472" s="11" t="str">
        <f t="shared" ca="1" si="31"/>
        <v>EN TÉRMINO</v>
      </c>
      <c r="J472" s="12" t="s">
        <v>5</v>
      </c>
      <c r="K472" s="12" t="s">
        <v>6</v>
      </c>
    </row>
    <row r="473" spans="1:11" ht="15.75" customHeight="1" x14ac:dyDescent="0.3">
      <c r="A473" s="9">
        <v>45391</v>
      </c>
      <c r="B473" s="8" t="s">
        <v>975</v>
      </c>
      <c r="C473" s="10">
        <v>825.80499999999995</v>
      </c>
      <c r="D473" s="7" t="s">
        <v>495</v>
      </c>
      <c r="E473" s="51" t="str">
        <f>IFERROR(INDEX('4.Paid 2023'!A:E,MATCH(D473,'4.Paid 2023'!D:D,0),1),"-")</f>
        <v>-</v>
      </c>
      <c r="F473" s="28" t="e">
        <f t="shared" si="28"/>
        <v>#VALUE!</v>
      </c>
      <c r="G473" s="9" t="str">
        <f t="shared" si="29"/>
        <v>Mayor o igual a 500</v>
      </c>
      <c r="H473" s="9" t="str">
        <f t="shared" si="30"/>
        <v>2024</v>
      </c>
      <c r="I473" s="11" t="str">
        <f t="shared" ca="1" si="31"/>
        <v>EN TÉRMINO</v>
      </c>
      <c r="J473" s="12" t="s">
        <v>5</v>
      </c>
      <c r="K473" s="12" t="s">
        <v>6</v>
      </c>
    </row>
    <row r="474" spans="1:11" ht="15.75" customHeight="1" x14ac:dyDescent="0.3">
      <c r="A474" s="9">
        <v>45391</v>
      </c>
      <c r="B474" s="8" t="s">
        <v>1041</v>
      </c>
      <c r="C474" s="10">
        <v>398</v>
      </c>
      <c r="D474" s="7" t="s">
        <v>496</v>
      </c>
      <c r="E474" s="51" t="str">
        <f>IFERROR(INDEX('4.Paid 2023'!A:E,MATCH(D474,'4.Paid 2023'!D:D,0),1),"-")</f>
        <v>-</v>
      </c>
      <c r="F474" s="28" t="e">
        <f t="shared" si="28"/>
        <v>#VALUE!</v>
      </c>
      <c r="G474" s="9" t="str">
        <f t="shared" si="29"/>
        <v>Mayor 288 y menor a 500</v>
      </c>
      <c r="H474" s="9" t="str">
        <f t="shared" si="30"/>
        <v>2024</v>
      </c>
      <c r="I474" s="11" t="str">
        <f t="shared" ca="1" si="31"/>
        <v>EN TÉRMINO</v>
      </c>
      <c r="J474" s="12" t="s">
        <v>5</v>
      </c>
      <c r="K474" s="12" t="s">
        <v>6</v>
      </c>
    </row>
    <row r="475" spans="1:11" ht="15.75" customHeight="1" x14ac:dyDescent="0.3">
      <c r="A475" s="9">
        <v>45392</v>
      </c>
      <c r="B475" s="8" t="s">
        <v>965</v>
      </c>
      <c r="C475" s="10">
        <v>3708.6484599999999</v>
      </c>
      <c r="D475" s="7" t="s">
        <v>497</v>
      </c>
      <c r="E475" s="51" t="str">
        <f>IFERROR(INDEX('4.Paid 2023'!A:E,MATCH(D475,'4.Paid 2023'!D:D,0),1),"-")</f>
        <v>-</v>
      </c>
      <c r="F475" s="28" t="e">
        <f t="shared" si="28"/>
        <v>#VALUE!</v>
      </c>
      <c r="G475" s="9" t="str">
        <f t="shared" si="29"/>
        <v>Mayor o igual a 500</v>
      </c>
      <c r="H475" s="9" t="str">
        <f t="shared" si="30"/>
        <v>2024</v>
      </c>
      <c r="I475" s="11" t="str">
        <f t="shared" ca="1" si="31"/>
        <v>EN TÉRMINO</v>
      </c>
      <c r="J475" s="12" t="s">
        <v>5</v>
      </c>
      <c r="K475" s="12" t="s">
        <v>6</v>
      </c>
    </row>
    <row r="476" spans="1:11" ht="15.75" customHeight="1" x14ac:dyDescent="0.3">
      <c r="A476" s="9">
        <v>45392</v>
      </c>
      <c r="B476" s="8" t="s">
        <v>962</v>
      </c>
      <c r="C476" s="10">
        <v>1050</v>
      </c>
      <c r="D476" s="7" t="s">
        <v>498</v>
      </c>
      <c r="E476" s="51" t="str">
        <f>IFERROR(INDEX('4.Paid 2023'!A:E,MATCH(D476,'4.Paid 2023'!D:D,0),1),"-")</f>
        <v>-</v>
      </c>
      <c r="F476" s="28" t="e">
        <f t="shared" si="28"/>
        <v>#VALUE!</v>
      </c>
      <c r="G476" s="9" t="str">
        <f t="shared" si="29"/>
        <v>Mayor o igual a 500</v>
      </c>
      <c r="H476" s="9" t="str">
        <f t="shared" si="30"/>
        <v>2024</v>
      </c>
      <c r="I476" s="11" t="str">
        <f t="shared" ca="1" si="31"/>
        <v>EN TÉRMINO</v>
      </c>
      <c r="J476" s="12" t="s">
        <v>5</v>
      </c>
      <c r="K476" s="12" t="s">
        <v>6</v>
      </c>
    </row>
    <row r="477" spans="1:11" ht="15.75" customHeight="1" x14ac:dyDescent="0.3">
      <c r="A477" s="9">
        <v>45394</v>
      </c>
      <c r="B477" s="8" t="s">
        <v>962</v>
      </c>
      <c r="C477" s="10">
        <v>1100</v>
      </c>
      <c r="D477" s="7" t="s">
        <v>499</v>
      </c>
      <c r="E477" s="51" t="str">
        <f>IFERROR(INDEX('4.Paid 2023'!A:E,MATCH(D477,'4.Paid 2023'!D:D,0),1),"-")</f>
        <v>-</v>
      </c>
      <c r="F477" s="28" t="e">
        <f t="shared" si="28"/>
        <v>#VALUE!</v>
      </c>
      <c r="G477" s="9" t="str">
        <f t="shared" si="29"/>
        <v>Mayor o igual a 500</v>
      </c>
      <c r="H477" s="9" t="str">
        <f t="shared" si="30"/>
        <v>2024</v>
      </c>
      <c r="I477" s="11" t="str">
        <f t="shared" ca="1" si="31"/>
        <v>EN TÉRMINO</v>
      </c>
      <c r="J477" s="12" t="s">
        <v>5</v>
      </c>
      <c r="K477" s="12" t="s">
        <v>6</v>
      </c>
    </row>
    <row r="478" spans="1:11" ht="15.75" customHeight="1" x14ac:dyDescent="0.3">
      <c r="A478" s="9">
        <v>45395</v>
      </c>
      <c r="B478" s="8" t="s">
        <v>977</v>
      </c>
      <c r="C478" s="10">
        <v>199.11614</v>
      </c>
      <c r="D478" s="7" t="s">
        <v>500</v>
      </c>
      <c r="E478" s="51" t="str">
        <f>IFERROR(INDEX('4.Paid 2023'!A:E,MATCH(D478,'4.Paid 2023'!D:D,0),1),"-")</f>
        <v>-</v>
      </c>
      <c r="F478" s="28" t="e">
        <f t="shared" si="28"/>
        <v>#VALUE!</v>
      </c>
      <c r="G478" s="9" t="str">
        <f t="shared" si="29"/>
        <v>Menor a 288</v>
      </c>
      <c r="H478" s="9" t="str">
        <f t="shared" si="30"/>
        <v>2024</v>
      </c>
      <c r="I478" s="11" t="str">
        <f t="shared" ca="1" si="31"/>
        <v>EN TÉRMINO</v>
      </c>
      <c r="J478" s="12" t="s">
        <v>5</v>
      </c>
      <c r="K478" s="12" t="s">
        <v>6</v>
      </c>
    </row>
    <row r="479" spans="1:11" ht="15.75" customHeight="1" x14ac:dyDescent="0.3">
      <c r="A479" s="9">
        <v>45395</v>
      </c>
      <c r="B479" s="8" t="s">
        <v>962</v>
      </c>
      <c r="C479" s="10">
        <v>1072.4898600000001</v>
      </c>
      <c r="D479" s="7" t="s">
        <v>501</v>
      </c>
      <c r="E479" s="51" t="str">
        <f>IFERROR(INDEX('4.Paid 2023'!A:E,MATCH(D479,'4.Paid 2023'!D:D,0),1),"-")</f>
        <v>-</v>
      </c>
      <c r="F479" s="28" t="e">
        <f t="shared" si="28"/>
        <v>#VALUE!</v>
      </c>
      <c r="G479" s="9" t="str">
        <f t="shared" si="29"/>
        <v>Mayor o igual a 500</v>
      </c>
      <c r="H479" s="9" t="str">
        <f t="shared" si="30"/>
        <v>2024</v>
      </c>
      <c r="I479" s="11" t="str">
        <f t="shared" ca="1" si="31"/>
        <v>EN TÉRMINO</v>
      </c>
      <c r="J479" s="12" t="s">
        <v>5</v>
      </c>
      <c r="K479" s="12" t="s">
        <v>6</v>
      </c>
    </row>
    <row r="480" spans="1:11" ht="15.75" customHeight="1" x14ac:dyDescent="0.3">
      <c r="A480" s="9">
        <v>45395</v>
      </c>
      <c r="B480" s="8" t="s">
        <v>1035</v>
      </c>
      <c r="C480" s="10">
        <v>240</v>
      </c>
      <c r="D480" s="7" t="s">
        <v>502</v>
      </c>
      <c r="E480" s="51" t="str">
        <f>IFERROR(INDEX('4.Paid 2023'!A:E,MATCH(D480,'4.Paid 2023'!D:D,0),1),"-")</f>
        <v>-</v>
      </c>
      <c r="F480" s="28" t="e">
        <f t="shared" si="28"/>
        <v>#VALUE!</v>
      </c>
      <c r="G480" s="9" t="str">
        <f t="shared" si="29"/>
        <v>Menor a 288</v>
      </c>
      <c r="H480" s="9" t="str">
        <f t="shared" si="30"/>
        <v>2024</v>
      </c>
      <c r="I480" s="11" t="str">
        <f t="shared" ca="1" si="31"/>
        <v>EN TÉRMINO</v>
      </c>
      <c r="J480" s="12" t="s">
        <v>5</v>
      </c>
      <c r="K480" s="12" t="s">
        <v>6</v>
      </c>
    </row>
    <row r="481" spans="1:11" ht="15.75" customHeight="1" x14ac:dyDescent="0.3">
      <c r="A481" s="9">
        <v>45396</v>
      </c>
      <c r="B481" s="8" t="s">
        <v>963</v>
      </c>
      <c r="C481" s="10">
        <v>549.30088000000001</v>
      </c>
      <c r="D481" s="7" t="s">
        <v>503</v>
      </c>
      <c r="E481" s="51" t="str">
        <f>IFERROR(INDEX('4.Paid 2023'!A:E,MATCH(D481,'4.Paid 2023'!D:D,0),1),"-")</f>
        <v>-</v>
      </c>
      <c r="F481" s="28" t="e">
        <f t="shared" si="28"/>
        <v>#VALUE!</v>
      </c>
      <c r="G481" s="9" t="str">
        <f t="shared" si="29"/>
        <v>Mayor o igual a 500</v>
      </c>
      <c r="H481" s="9" t="str">
        <f t="shared" si="30"/>
        <v>2024</v>
      </c>
      <c r="I481" s="11" t="str">
        <f t="shared" ca="1" si="31"/>
        <v>EN TÉRMINO</v>
      </c>
      <c r="J481" s="12" t="s">
        <v>5</v>
      </c>
      <c r="K481" s="12" t="s">
        <v>6</v>
      </c>
    </row>
    <row r="482" spans="1:11" ht="15.75" customHeight="1" x14ac:dyDescent="0.3">
      <c r="A482" s="9">
        <v>45400</v>
      </c>
      <c r="B482" s="8" t="s">
        <v>963</v>
      </c>
      <c r="C482" s="10">
        <v>501</v>
      </c>
      <c r="D482" s="7" t="s">
        <v>504</v>
      </c>
      <c r="E482" s="51" t="str">
        <f>IFERROR(INDEX('4.Paid 2023'!A:E,MATCH(D482,'4.Paid 2023'!D:D,0),1),"-")</f>
        <v>-</v>
      </c>
      <c r="F482" s="28" t="e">
        <f t="shared" si="28"/>
        <v>#VALUE!</v>
      </c>
      <c r="G482" s="9" t="str">
        <f t="shared" si="29"/>
        <v>Mayor o igual a 500</v>
      </c>
      <c r="H482" s="9" t="str">
        <f t="shared" si="30"/>
        <v>2024</v>
      </c>
      <c r="I482" s="11" t="str">
        <f t="shared" ca="1" si="31"/>
        <v>EN TÉRMINO</v>
      </c>
      <c r="J482" s="12" t="s">
        <v>5</v>
      </c>
      <c r="K482" s="12" t="s">
        <v>6</v>
      </c>
    </row>
    <row r="483" spans="1:11" ht="15.75" customHeight="1" x14ac:dyDescent="0.3">
      <c r="A483" s="9">
        <v>45401</v>
      </c>
      <c r="B483" s="8" t="s">
        <v>1041</v>
      </c>
      <c r="C483" s="10">
        <v>390</v>
      </c>
      <c r="D483" s="7" t="s">
        <v>505</v>
      </c>
      <c r="E483" s="51" t="str">
        <f>IFERROR(INDEX('4.Paid 2023'!A:E,MATCH(D483,'4.Paid 2023'!D:D,0),1),"-")</f>
        <v>-</v>
      </c>
      <c r="F483" s="28" t="e">
        <f t="shared" si="28"/>
        <v>#VALUE!</v>
      </c>
      <c r="G483" s="9" t="str">
        <f t="shared" si="29"/>
        <v>Mayor 288 y menor a 500</v>
      </c>
      <c r="H483" s="9" t="str">
        <f t="shared" si="30"/>
        <v>2024</v>
      </c>
      <c r="I483" s="11" t="str">
        <f t="shared" ca="1" si="31"/>
        <v>EN TÉRMINO</v>
      </c>
      <c r="J483" s="12" t="s">
        <v>5</v>
      </c>
      <c r="K483" s="12" t="s">
        <v>6</v>
      </c>
    </row>
    <row r="484" spans="1:11" ht="15.75" customHeight="1" x14ac:dyDescent="0.3">
      <c r="A484" s="9">
        <v>45402</v>
      </c>
      <c r="B484" s="8" t="s">
        <v>963</v>
      </c>
      <c r="C484" s="10">
        <v>499</v>
      </c>
      <c r="D484" s="7" t="s">
        <v>506</v>
      </c>
      <c r="E484" s="51" t="str">
        <f>IFERROR(INDEX('4.Paid 2023'!A:E,MATCH(D484,'4.Paid 2023'!D:D,0),1),"-")</f>
        <v>-</v>
      </c>
      <c r="F484" s="28" t="e">
        <f t="shared" si="28"/>
        <v>#VALUE!</v>
      </c>
      <c r="G484" s="9" t="str">
        <f t="shared" si="29"/>
        <v>Mayor 288 y menor a 500</v>
      </c>
      <c r="H484" s="9" t="str">
        <f t="shared" si="30"/>
        <v>2024</v>
      </c>
      <c r="I484" s="11" t="str">
        <f t="shared" ca="1" si="31"/>
        <v>EN TÉRMINO</v>
      </c>
      <c r="J484" s="12" t="s">
        <v>5</v>
      </c>
      <c r="K484" s="12" t="s">
        <v>6</v>
      </c>
    </row>
    <row r="485" spans="1:11" ht="15.75" customHeight="1" x14ac:dyDescent="0.3">
      <c r="A485" s="9">
        <v>45402</v>
      </c>
      <c r="B485" s="8" t="s">
        <v>963</v>
      </c>
      <c r="C485" s="10">
        <v>155.51304000000002</v>
      </c>
      <c r="D485" s="7" t="s">
        <v>507</v>
      </c>
      <c r="E485" s="51" t="str">
        <f>IFERROR(INDEX('4.Paid 2023'!A:E,MATCH(D485,'4.Paid 2023'!D:D,0),1),"-")</f>
        <v>-</v>
      </c>
      <c r="F485" s="28" t="e">
        <f t="shared" si="28"/>
        <v>#VALUE!</v>
      </c>
      <c r="G485" s="9" t="str">
        <f t="shared" si="29"/>
        <v>Menor a 288</v>
      </c>
      <c r="H485" s="9" t="str">
        <f t="shared" si="30"/>
        <v>2024</v>
      </c>
      <c r="I485" s="11" t="str">
        <f t="shared" ca="1" si="31"/>
        <v>EN TÉRMINO</v>
      </c>
      <c r="J485" s="12" t="s">
        <v>5</v>
      </c>
      <c r="K485" s="12" t="s">
        <v>6</v>
      </c>
    </row>
    <row r="486" spans="1:11" ht="15.75" customHeight="1" x14ac:dyDescent="0.3">
      <c r="A486" s="9">
        <v>45402</v>
      </c>
      <c r="B486" s="8" t="s">
        <v>981</v>
      </c>
      <c r="C486" s="10">
        <v>46.814360000000001</v>
      </c>
      <c r="D486" s="7" t="s">
        <v>508</v>
      </c>
      <c r="E486" s="51" t="str">
        <f>IFERROR(INDEX('4.Paid 2023'!A:E,MATCH(D486,'4.Paid 2023'!D:D,0),1),"-")</f>
        <v>-</v>
      </c>
      <c r="F486" s="28" t="e">
        <f t="shared" si="28"/>
        <v>#VALUE!</v>
      </c>
      <c r="G486" s="9" t="str">
        <f t="shared" si="29"/>
        <v>Menor a 288</v>
      </c>
      <c r="H486" s="9" t="str">
        <f t="shared" si="30"/>
        <v>2024</v>
      </c>
      <c r="I486" s="11" t="str">
        <f t="shared" ca="1" si="31"/>
        <v>EN TÉRMINO</v>
      </c>
      <c r="J486" s="12" t="s">
        <v>5</v>
      </c>
      <c r="K486" s="12" t="s">
        <v>6</v>
      </c>
    </row>
    <row r="487" spans="1:11" ht="15.75" customHeight="1" x14ac:dyDescent="0.3">
      <c r="A487" s="9">
        <v>45402</v>
      </c>
      <c r="B487" s="8" t="s">
        <v>966</v>
      </c>
      <c r="C487" s="10">
        <v>487.89400000000001</v>
      </c>
      <c r="D487" s="7" t="s">
        <v>509</v>
      </c>
      <c r="E487" s="51" t="str">
        <f>IFERROR(INDEX('4.Paid 2023'!A:E,MATCH(D487,'4.Paid 2023'!D:D,0),1),"-")</f>
        <v>-</v>
      </c>
      <c r="F487" s="28" t="e">
        <f t="shared" si="28"/>
        <v>#VALUE!</v>
      </c>
      <c r="G487" s="9" t="str">
        <f t="shared" si="29"/>
        <v>Mayor 288 y menor a 500</v>
      </c>
      <c r="H487" s="9" t="str">
        <f t="shared" si="30"/>
        <v>2024</v>
      </c>
      <c r="I487" s="11" t="str">
        <f t="shared" ca="1" si="31"/>
        <v>EN TÉRMINO</v>
      </c>
      <c r="J487" s="12" t="s">
        <v>5</v>
      </c>
      <c r="K487" s="12" t="s">
        <v>6</v>
      </c>
    </row>
    <row r="488" spans="1:11" ht="15.75" customHeight="1" x14ac:dyDescent="0.3">
      <c r="A488" s="9">
        <v>45404</v>
      </c>
      <c r="B488" s="8" t="s">
        <v>1044</v>
      </c>
      <c r="C488" s="10">
        <v>240</v>
      </c>
      <c r="D488" s="7" t="s">
        <v>510</v>
      </c>
      <c r="E488" s="51" t="str">
        <f>IFERROR(INDEX('4.Paid 2023'!A:E,MATCH(D488,'4.Paid 2023'!D:D,0),1),"-")</f>
        <v>-</v>
      </c>
      <c r="F488" s="28" t="e">
        <f t="shared" si="28"/>
        <v>#VALUE!</v>
      </c>
      <c r="G488" s="9" t="str">
        <f t="shared" si="29"/>
        <v>Menor a 288</v>
      </c>
      <c r="H488" s="9" t="str">
        <f t="shared" si="30"/>
        <v>2024</v>
      </c>
      <c r="I488" s="11" t="str">
        <f t="shared" ca="1" si="31"/>
        <v>EN TÉRMINO</v>
      </c>
      <c r="J488" s="12" t="s">
        <v>5</v>
      </c>
      <c r="K488" s="12" t="s">
        <v>6</v>
      </c>
    </row>
    <row r="489" spans="1:11" ht="15.75" customHeight="1" x14ac:dyDescent="0.3">
      <c r="A489" s="9">
        <v>45407</v>
      </c>
      <c r="B489" s="8" t="s">
        <v>1039</v>
      </c>
      <c r="C489" s="10">
        <v>64.492999999999995</v>
      </c>
      <c r="D489" s="7" t="s">
        <v>511</v>
      </c>
      <c r="E489" s="51" t="str">
        <f>IFERROR(INDEX('4.Paid 2023'!A:E,MATCH(D489,'4.Paid 2023'!D:D,0),1),"-")</f>
        <v>-</v>
      </c>
      <c r="F489" s="28" t="e">
        <f t="shared" si="28"/>
        <v>#VALUE!</v>
      </c>
      <c r="G489" s="9" t="str">
        <f t="shared" si="29"/>
        <v>Menor a 288</v>
      </c>
      <c r="H489" s="9" t="str">
        <f t="shared" si="30"/>
        <v>2024</v>
      </c>
      <c r="I489" s="11" t="str">
        <f t="shared" ca="1" si="31"/>
        <v>EN TÉRMINO</v>
      </c>
      <c r="J489" s="12" t="s">
        <v>5</v>
      </c>
      <c r="K489" s="12" t="s">
        <v>6</v>
      </c>
    </row>
    <row r="490" spans="1:11" ht="15.75" customHeight="1" x14ac:dyDescent="0.3">
      <c r="A490" s="9">
        <v>45408</v>
      </c>
      <c r="B490" s="8" t="s">
        <v>965</v>
      </c>
      <c r="C490" s="10">
        <v>239.87</v>
      </c>
      <c r="D490" s="7" t="s">
        <v>512</v>
      </c>
      <c r="E490" s="51" t="str">
        <f>IFERROR(INDEX('4.Paid 2023'!A:E,MATCH(D490,'4.Paid 2023'!D:D,0),1),"-")</f>
        <v>-</v>
      </c>
      <c r="F490" s="28" t="e">
        <f t="shared" si="28"/>
        <v>#VALUE!</v>
      </c>
      <c r="G490" s="9" t="str">
        <f t="shared" si="29"/>
        <v>Menor a 288</v>
      </c>
      <c r="H490" s="9" t="str">
        <f t="shared" si="30"/>
        <v>2024</v>
      </c>
      <c r="I490" s="11" t="str">
        <f t="shared" ca="1" si="31"/>
        <v>EN TÉRMINO</v>
      </c>
      <c r="J490" s="12" t="s">
        <v>5</v>
      </c>
      <c r="K490" s="12" t="s">
        <v>6</v>
      </c>
    </row>
    <row r="491" spans="1:11" ht="21" customHeight="1" x14ac:dyDescent="0.3">
      <c r="A491" s="9">
        <v>45408</v>
      </c>
      <c r="B491" s="8" t="s">
        <v>1044</v>
      </c>
      <c r="C491" s="10">
        <v>230</v>
      </c>
      <c r="D491" s="7" t="s">
        <v>513</v>
      </c>
      <c r="E491" s="51" t="str">
        <f>IFERROR(INDEX('4.Paid 2023'!A:E,MATCH(D491,'4.Paid 2023'!D:D,0),1),"-")</f>
        <v>-</v>
      </c>
      <c r="F491" s="28" t="e">
        <f t="shared" si="28"/>
        <v>#VALUE!</v>
      </c>
      <c r="G491" s="9" t="str">
        <f t="shared" si="29"/>
        <v>Menor a 288</v>
      </c>
      <c r="H491" s="9" t="str">
        <f t="shared" si="30"/>
        <v>2024</v>
      </c>
      <c r="I491" s="11" t="str">
        <f t="shared" ca="1" si="31"/>
        <v>EN TÉRMINO</v>
      </c>
      <c r="J491" s="12" t="s">
        <v>5</v>
      </c>
      <c r="K491" s="12" t="s">
        <v>6</v>
      </c>
    </row>
    <row r="492" spans="1:11" ht="15.75" customHeight="1" x14ac:dyDescent="0.3">
      <c r="A492" s="9">
        <v>45408</v>
      </c>
      <c r="B492" s="8" t="s">
        <v>981</v>
      </c>
      <c r="C492" s="10">
        <v>124.044</v>
      </c>
      <c r="D492" s="7" t="s">
        <v>514</v>
      </c>
      <c r="E492" s="51" t="str">
        <f>IFERROR(INDEX('4.Paid 2023'!A:E,MATCH(D492,'4.Paid 2023'!D:D,0),1),"-")</f>
        <v>-</v>
      </c>
      <c r="F492" s="28" t="e">
        <f t="shared" si="28"/>
        <v>#VALUE!</v>
      </c>
      <c r="G492" s="9" t="str">
        <f t="shared" si="29"/>
        <v>Menor a 288</v>
      </c>
      <c r="H492" s="9" t="str">
        <f t="shared" si="30"/>
        <v>2024</v>
      </c>
      <c r="I492" s="11" t="str">
        <f t="shared" ca="1" si="31"/>
        <v>EN TÉRMINO</v>
      </c>
      <c r="J492" s="12" t="s">
        <v>5</v>
      </c>
      <c r="K492" s="12" t="s">
        <v>6</v>
      </c>
    </row>
    <row r="493" spans="1:11" ht="15.75" customHeight="1" x14ac:dyDescent="0.3">
      <c r="A493" s="9">
        <v>45409</v>
      </c>
      <c r="B493" s="8" t="s">
        <v>1045</v>
      </c>
      <c r="C493" s="10">
        <v>578.11420999999996</v>
      </c>
      <c r="D493" s="7" t="s">
        <v>515</v>
      </c>
      <c r="E493" s="51" t="str">
        <f>IFERROR(INDEX('4.Paid 2023'!A:E,MATCH(D493,'4.Paid 2023'!D:D,0),1),"-")</f>
        <v>-</v>
      </c>
      <c r="F493" s="28" t="e">
        <f t="shared" si="28"/>
        <v>#VALUE!</v>
      </c>
      <c r="G493" s="9" t="str">
        <f t="shared" si="29"/>
        <v>Mayor o igual a 500</v>
      </c>
      <c r="H493" s="9" t="str">
        <f t="shared" si="30"/>
        <v>2024</v>
      </c>
      <c r="I493" s="11" t="str">
        <f t="shared" ca="1" si="31"/>
        <v>EN TÉRMINO</v>
      </c>
      <c r="J493" s="12" t="s">
        <v>5</v>
      </c>
      <c r="K493" s="12" t="s">
        <v>6</v>
      </c>
    </row>
    <row r="494" spans="1:11" ht="15.75" customHeight="1" x14ac:dyDescent="0.3">
      <c r="A494" s="9">
        <v>45409</v>
      </c>
      <c r="B494" s="8" t="s">
        <v>965</v>
      </c>
      <c r="C494" s="10">
        <v>322.92743999999999</v>
      </c>
      <c r="D494" s="7" t="s">
        <v>516</v>
      </c>
      <c r="E494" s="51" t="str">
        <f>IFERROR(INDEX('4.Paid 2023'!A:E,MATCH(D494,'4.Paid 2023'!D:D,0),1),"-")</f>
        <v>-</v>
      </c>
      <c r="F494" s="28" t="e">
        <f t="shared" si="28"/>
        <v>#VALUE!</v>
      </c>
      <c r="G494" s="9" t="str">
        <f t="shared" si="29"/>
        <v>Mayor 288 y menor a 500</v>
      </c>
      <c r="H494" s="9" t="str">
        <f t="shared" si="30"/>
        <v>2024</v>
      </c>
      <c r="I494" s="11" t="str">
        <f t="shared" ca="1" si="31"/>
        <v>EN TÉRMINO</v>
      </c>
      <c r="J494" s="12" t="s">
        <v>5</v>
      </c>
      <c r="K494" s="12" t="s">
        <v>6</v>
      </c>
    </row>
    <row r="495" spans="1:11" ht="15.75" customHeight="1" x14ac:dyDescent="0.3">
      <c r="A495" s="9">
        <v>45412</v>
      </c>
      <c r="B495" s="8" t="s">
        <v>968</v>
      </c>
      <c r="C495" s="10">
        <v>92.784390000000002</v>
      </c>
      <c r="D495" s="7" t="s">
        <v>517</v>
      </c>
      <c r="E495" s="51" t="str">
        <f>IFERROR(INDEX('4.Paid 2023'!A:E,MATCH(D495,'4.Paid 2023'!D:D,0),1),"-")</f>
        <v>-</v>
      </c>
      <c r="F495" s="28" t="e">
        <f t="shared" si="28"/>
        <v>#VALUE!</v>
      </c>
      <c r="G495" s="9" t="str">
        <f t="shared" si="29"/>
        <v>Menor a 288</v>
      </c>
      <c r="H495" s="9" t="str">
        <f t="shared" si="30"/>
        <v>2024</v>
      </c>
      <c r="I495" s="11" t="str">
        <f t="shared" ca="1" si="31"/>
        <v>EN TÉRMINO</v>
      </c>
      <c r="J495" s="12" t="s">
        <v>5</v>
      </c>
      <c r="K495" s="12" t="s">
        <v>6</v>
      </c>
    </row>
    <row r="496" spans="1:11" ht="15.75" customHeight="1" x14ac:dyDescent="0.3">
      <c r="A496" s="9">
        <v>45412</v>
      </c>
      <c r="B496" s="8" t="s">
        <v>1045</v>
      </c>
      <c r="C496" s="10">
        <v>500</v>
      </c>
      <c r="D496" s="7" t="s">
        <v>518</v>
      </c>
      <c r="E496" s="51" t="str">
        <f>IFERROR(INDEX('4.Paid 2023'!A:E,MATCH(D496,'4.Paid 2023'!D:D,0),1),"-")</f>
        <v>-</v>
      </c>
      <c r="F496" s="28" t="e">
        <f t="shared" si="28"/>
        <v>#VALUE!</v>
      </c>
      <c r="G496" s="9" t="str">
        <f t="shared" si="29"/>
        <v>Mayor o igual a 500</v>
      </c>
      <c r="H496" s="9" t="str">
        <f t="shared" si="30"/>
        <v>2024</v>
      </c>
      <c r="I496" s="11" t="str">
        <f t="shared" ca="1" si="31"/>
        <v>EN TÉRMINO</v>
      </c>
      <c r="J496" s="12" t="s">
        <v>5</v>
      </c>
      <c r="K496" s="12" t="s">
        <v>6</v>
      </c>
    </row>
    <row r="497" spans="1:11" ht="15.75" customHeight="1" x14ac:dyDescent="0.3">
      <c r="A497" s="9">
        <v>45412</v>
      </c>
      <c r="B497" s="8" t="s">
        <v>991</v>
      </c>
      <c r="C497" s="10">
        <v>70.99824000000001</v>
      </c>
      <c r="D497" s="7" t="s">
        <v>519</v>
      </c>
      <c r="E497" s="51" t="str">
        <f>IFERROR(INDEX('4.Paid 2023'!A:E,MATCH(D497,'4.Paid 2023'!D:D,0),1),"-")</f>
        <v>-</v>
      </c>
      <c r="F497" s="28" t="e">
        <f t="shared" si="28"/>
        <v>#VALUE!</v>
      </c>
      <c r="G497" s="9" t="str">
        <f t="shared" si="29"/>
        <v>Menor a 288</v>
      </c>
      <c r="H497" s="9" t="str">
        <f t="shared" si="30"/>
        <v>2024</v>
      </c>
      <c r="I497" s="11" t="str">
        <f t="shared" ca="1" si="31"/>
        <v>EN TÉRMINO</v>
      </c>
      <c r="J497" s="12" t="s">
        <v>5</v>
      </c>
      <c r="K497" s="12" t="s">
        <v>6</v>
      </c>
    </row>
    <row r="498" spans="1:11" ht="15.75" customHeight="1" x14ac:dyDescent="0.3">
      <c r="A498" s="9">
        <v>45415</v>
      </c>
      <c r="B498" s="8" t="s">
        <v>965</v>
      </c>
      <c r="C498" s="10">
        <v>52.487099999999998</v>
      </c>
      <c r="D498" s="7" t="s">
        <v>520</v>
      </c>
      <c r="E498" s="51" t="str">
        <f>IFERROR(INDEX('4.Paid 2023'!A:E,MATCH(D498,'4.Paid 2023'!D:D,0),1),"-")</f>
        <v>-</v>
      </c>
      <c r="F498" s="28" t="e">
        <f t="shared" si="28"/>
        <v>#VALUE!</v>
      </c>
      <c r="G498" s="9" t="str">
        <f t="shared" si="29"/>
        <v>Menor a 288</v>
      </c>
      <c r="H498" s="9" t="str">
        <f t="shared" si="30"/>
        <v>2024</v>
      </c>
      <c r="I498" s="11" t="str">
        <f t="shared" ca="1" si="31"/>
        <v>EN TÉRMINO</v>
      </c>
      <c r="J498" s="12" t="s">
        <v>5</v>
      </c>
      <c r="K498" s="12" t="s">
        <v>6</v>
      </c>
    </row>
    <row r="499" spans="1:11" ht="20.25" customHeight="1" x14ac:dyDescent="0.3">
      <c r="A499" s="9">
        <v>45415</v>
      </c>
      <c r="B499" s="8" t="s">
        <v>1046</v>
      </c>
      <c r="C499" s="10">
        <v>169</v>
      </c>
      <c r="D499" s="7" t="s">
        <v>521</v>
      </c>
      <c r="E499" s="51" t="str">
        <f>IFERROR(INDEX('4.Paid 2023'!A:E,MATCH(D499,'4.Paid 2023'!D:D,0),1),"-")</f>
        <v>-</v>
      </c>
      <c r="F499" s="28" t="e">
        <f t="shared" si="28"/>
        <v>#VALUE!</v>
      </c>
      <c r="G499" s="9" t="str">
        <f t="shared" si="29"/>
        <v>Menor a 288</v>
      </c>
      <c r="H499" s="9" t="str">
        <f t="shared" si="30"/>
        <v>2024</v>
      </c>
      <c r="I499" s="11" t="str">
        <f t="shared" ca="1" si="31"/>
        <v>EN TÉRMINO</v>
      </c>
      <c r="J499" s="12" t="s">
        <v>5</v>
      </c>
      <c r="K499" s="12" t="s">
        <v>6</v>
      </c>
    </row>
    <row r="500" spans="1:11" ht="15.75" customHeight="1" x14ac:dyDescent="0.3">
      <c r="A500" s="9">
        <v>45416</v>
      </c>
      <c r="B500" s="8" t="s">
        <v>973</v>
      </c>
      <c r="C500" s="10">
        <v>34.700000000000003</v>
      </c>
      <c r="D500" s="7" t="s">
        <v>522</v>
      </c>
      <c r="E500" s="51" t="str">
        <f>IFERROR(INDEX('4.Paid 2023'!A:E,MATCH(D500,'4.Paid 2023'!D:D,0),1),"-")</f>
        <v>-</v>
      </c>
      <c r="F500" s="28" t="e">
        <f t="shared" si="28"/>
        <v>#VALUE!</v>
      </c>
      <c r="G500" s="9" t="str">
        <f t="shared" si="29"/>
        <v>Menor a 288</v>
      </c>
      <c r="H500" s="9" t="str">
        <f t="shared" si="30"/>
        <v>2024</v>
      </c>
      <c r="I500" s="11" t="str">
        <f t="shared" ca="1" si="31"/>
        <v>EN TÉRMINO</v>
      </c>
      <c r="J500" s="12" t="s">
        <v>5</v>
      </c>
      <c r="K500" s="12" t="s">
        <v>6</v>
      </c>
    </row>
    <row r="501" spans="1:11" ht="15.75" customHeight="1" x14ac:dyDescent="0.3">
      <c r="A501" s="9">
        <v>45416</v>
      </c>
      <c r="B501" s="8" t="s">
        <v>965</v>
      </c>
      <c r="C501" s="10">
        <v>604.28493999999989</v>
      </c>
      <c r="D501" s="7" t="s">
        <v>523</v>
      </c>
      <c r="E501" s="51" t="str">
        <f>IFERROR(INDEX('4.Paid 2023'!A:E,MATCH(D501,'4.Paid 2023'!D:D,0),1),"-")</f>
        <v>-</v>
      </c>
      <c r="F501" s="28" t="e">
        <f t="shared" si="28"/>
        <v>#VALUE!</v>
      </c>
      <c r="G501" s="9" t="str">
        <f t="shared" si="29"/>
        <v>Mayor o igual a 500</v>
      </c>
      <c r="H501" s="9" t="str">
        <f t="shared" si="30"/>
        <v>2024</v>
      </c>
      <c r="I501" s="11" t="str">
        <f t="shared" ca="1" si="31"/>
        <v>EN TÉRMINO</v>
      </c>
      <c r="J501" s="12" t="s">
        <v>5</v>
      </c>
      <c r="K501" s="12" t="s">
        <v>6</v>
      </c>
    </row>
    <row r="502" spans="1:11" ht="15.75" customHeight="1" x14ac:dyDescent="0.3">
      <c r="A502" s="9">
        <v>45416</v>
      </c>
      <c r="B502" s="8" t="s">
        <v>1019</v>
      </c>
      <c r="C502" s="10">
        <v>84.3</v>
      </c>
      <c r="D502" s="7" t="s">
        <v>524</v>
      </c>
      <c r="E502" s="51" t="str">
        <f>IFERROR(INDEX('4.Paid 2023'!A:E,MATCH(D502,'4.Paid 2023'!D:D,0),1),"-")</f>
        <v>-</v>
      </c>
      <c r="F502" s="28" t="e">
        <f t="shared" si="28"/>
        <v>#VALUE!</v>
      </c>
      <c r="G502" s="9" t="str">
        <f t="shared" si="29"/>
        <v>Menor a 288</v>
      </c>
      <c r="H502" s="9" t="str">
        <f t="shared" si="30"/>
        <v>2024</v>
      </c>
      <c r="I502" s="11" t="str">
        <f t="shared" ca="1" si="31"/>
        <v>EN TÉRMINO</v>
      </c>
      <c r="J502" s="12" t="s">
        <v>5</v>
      </c>
      <c r="K502" s="12" t="s">
        <v>6</v>
      </c>
    </row>
    <row r="503" spans="1:11" ht="15.75" customHeight="1" x14ac:dyDescent="0.3">
      <c r="A503" s="9">
        <v>45420</v>
      </c>
      <c r="B503" s="8" t="s">
        <v>965</v>
      </c>
      <c r="C503" s="10">
        <v>600</v>
      </c>
      <c r="D503" s="7" t="s">
        <v>525</v>
      </c>
      <c r="E503" s="51" t="str">
        <f>IFERROR(INDEX('4.Paid 2023'!A:E,MATCH(D503,'4.Paid 2023'!D:D,0),1),"-")</f>
        <v>-</v>
      </c>
      <c r="F503" s="28" t="e">
        <f t="shared" si="28"/>
        <v>#VALUE!</v>
      </c>
      <c r="G503" s="9" t="str">
        <f t="shared" si="29"/>
        <v>Mayor o igual a 500</v>
      </c>
      <c r="H503" s="9" t="str">
        <f t="shared" si="30"/>
        <v>2024</v>
      </c>
      <c r="I503" s="11" t="str">
        <f t="shared" ca="1" si="31"/>
        <v>EN TÉRMINO</v>
      </c>
      <c r="J503" s="12" t="s">
        <v>5</v>
      </c>
      <c r="K503" s="12" t="s">
        <v>6</v>
      </c>
    </row>
    <row r="504" spans="1:11" ht="15.75" customHeight="1" x14ac:dyDescent="0.3">
      <c r="A504" s="9">
        <v>45422</v>
      </c>
      <c r="B504" s="8" t="s">
        <v>1047</v>
      </c>
      <c r="C504" s="10">
        <v>380</v>
      </c>
      <c r="D504" s="7" t="s">
        <v>526</v>
      </c>
      <c r="E504" s="51" t="str">
        <f>IFERROR(INDEX('4.Paid 2023'!A:E,MATCH(D504,'4.Paid 2023'!D:D,0),1),"-")</f>
        <v>-</v>
      </c>
      <c r="F504" s="28" t="e">
        <f t="shared" si="28"/>
        <v>#VALUE!</v>
      </c>
      <c r="G504" s="9" t="str">
        <f t="shared" si="29"/>
        <v>Mayor 288 y menor a 500</v>
      </c>
      <c r="H504" s="9" t="str">
        <f t="shared" si="30"/>
        <v>2024</v>
      </c>
      <c r="I504" s="11" t="str">
        <f t="shared" ca="1" si="31"/>
        <v>EN TÉRMINO</v>
      </c>
      <c r="J504" s="12" t="s">
        <v>5</v>
      </c>
      <c r="K504" s="12" t="s">
        <v>6</v>
      </c>
    </row>
    <row r="505" spans="1:11" ht="15.75" customHeight="1" x14ac:dyDescent="0.3">
      <c r="A505" s="9">
        <v>45422</v>
      </c>
      <c r="B505" s="8" t="s">
        <v>966</v>
      </c>
      <c r="C505" s="10">
        <v>646.17200000000003</v>
      </c>
      <c r="D505" s="7" t="s">
        <v>527</v>
      </c>
      <c r="E505" s="51" t="str">
        <f>IFERROR(INDEX('4.Paid 2023'!A:E,MATCH(D505,'4.Paid 2023'!D:D,0),1),"-")</f>
        <v>-</v>
      </c>
      <c r="F505" s="28" t="e">
        <f t="shared" si="28"/>
        <v>#VALUE!</v>
      </c>
      <c r="G505" s="9" t="str">
        <f t="shared" si="29"/>
        <v>Mayor o igual a 500</v>
      </c>
      <c r="H505" s="9" t="str">
        <f t="shared" si="30"/>
        <v>2024</v>
      </c>
      <c r="I505" s="11" t="str">
        <f t="shared" ca="1" si="31"/>
        <v>EN TÉRMINO</v>
      </c>
      <c r="J505" s="12" t="s">
        <v>5</v>
      </c>
      <c r="K505" s="12" t="s">
        <v>6</v>
      </c>
    </row>
    <row r="506" spans="1:11" ht="15.75" customHeight="1" x14ac:dyDescent="0.3">
      <c r="A506" s="9">
        <v>45422</v>
      </c>
      <c r="B506" s="8" t="s">
        <v>975</v>
      </c>
      <c r="C506" s="10">
        <v>150.77226000000002</v>
      </c>
      <c r="D506" s="7" t="s">
        <v>528</v>
      </c>
      <c r="E506" s="51" t="str">
        <f>IFERROR(INDEX('4.Paid 2023'!A:E,MATCH(D506,'4.Paid 2023'!D:D,0),1),"-")</f>
        <v>-</v>
      </c>
      <c r="F506" s="28" t="e">
        <f t="shared" si="28"/>
        <v>#VALUE!</v>
      </c>
      <c r="G506" s="9" t="str">
        <f t="shared" si="29"/>
        <v>Menor a 288</v>
      </c>
      <c r="H506" s="9" t="str">
        <f t="shared" si="30"/>
        <v>2024</v>
      </c>
      <c r="I506" s="11" t="str">
        <f t="shared" ca="1" si="31"/>
        <v>EN TÉRMINO</v>
      </c>
      <c r="J506" s="12" t="s">
        <v>5</v>
      </c>
      <c r="K506" s="12" t="s">
        <v>6</v>
      </c>
    </row>
    <row r="507" spans="1:11" ht="16.5" customHeight="1" x14ac:dyDescent="0.3">
      <c r="A507" s="9">
        <v>45430</v>
      </c>
      <c r="B507" s="8" t="s">
        <v>1048</v>
      </c>
      <c r="C507" s="10">
        <v>350</v>
      </c>
      <c r="D507" s="7" t="s">
        <v>529</v>
      </c>
      <c r="E507" s="51" t="str">
        <f>IFERROR(INDEX('4.Paid 2023'!A:E,MATCH(D507,'4.Paid 2023'!D:D,0),1),"-")</f>
        <v>-</v>
      </c>
      <c r="F507" s="28" t="e">
        <f t="shared" si="28"/>
        <v>#VALUE!</v>
      </c>
      <c r="G507" s="9" t="str">
        <f t="shared" si="29"/>
        <v>Mayor 288 y menor a 500</v>
      </c>
      <c r="H507" s="9" t="str">
        <f t="shared" si="30"/>
        <v>2024</v>
      </c>
      <c r="I507" s="11" t="str">
        <f t="shared" ca="1" si="31"/>
        <v>EN TÉRMINO</v>
      </c>
      <c r="J507" s="12" t="s">
        <v>5</v>
      </c>
      <c r="K507" s="12" t="s">
        <v>7</v>
      </c>
    </row>
    <row r="508" spans="1:11" ht="15.75" customHeight="1" x14ac:dyDescent="0.3">
      <c r="A508" s="9">
        <v>45430</v>
      </c>
      <c r="B508" s="8" t="s">
        <v>980</v>
      </c>
      <c r="C508" s="10">
        <v>200</v>
      </c>
      <c r="D508" s="7" t="s">
        <v>530</v>
      </c>
      <c r="E508" s="51" t="str">
        <f>IFERROR(INDEX('4.Paid 2023'!A:E,MATCH(D508,'4.Paid 2023'!D:D,0),1),"-")</f>
        <v>-</v>
      </c>
      <c r="F508" s="28" t="e">
        <f t="shared" si="28"/>
        <v>#VALUE!</v>
      </c>
      <c r="G508" s="9" t="str">
        <f t="shared" si="29"/>
        <v>Menor a 288</v>
      </c>
      <c r="H508" s="9" t="str">
        <f t="shared" si="30"/>
        <v>2024</v>
      </c>
      <c r="I508" s="11" t="str">
        <f t="shared" ca="1" si="31"/>
        <v>EN TÉRMINO</v>
      </c>
      <c r="J508" s="12" t="s">
        <v>5</v>
      </c>
      <c r="K508" s="12" t="s">
        <v>7</v>
      </c>
    </row>
    <row r="509" spans="1:11" ht="15.75" customHeight="1" x14ac:dyDescent="0.3">
      <c r="A509" s="9">
        <v>45431</v>
      </c>
      <c r="B509" s="8" t="s">
        <v>1049</v>
      </c>
      <c r="C509" s="10">
        <v>581</v>
      </c>
      <c r="D509" s="7" t="s">
        <v>531</v>
      </c>
      <c r="E509" s="51" t="str">
        <f>IFERROR(INDEX('4.Paid 2023'!A:E,MATCH(D509,'4.Paid 2023'!D:D,0),1),"-")</f>
        <v>-</v>
      </c>
      <c r="F509" s="28" t="e">
        <f t="shared" si="28"/>
        <v>#VALUE!</v>
      </c>
      <c r="G509" s="9" t="str">
        <f t="shared" si="29"/>
        <v>Mayor o igual a 500</v>
      </c>
      <c r="H509" s="9" t="str">
        <f t="shared" si="30"/>
        <v>2024</v>
      </c>
      <c r="I509" s="11" t="str">
        <f t="shared" ca="1" si="31"/>
        <v>EN TÉRMINO</v>
      </c>
      <c r="J509" s="12" t="s">
        <v>5</v>
      </c>
      <c r="K509" s="12" t="s">
        <v>7</v>
      </c>
    </row>
    <row r="510" spans="1:11" ht="15.75" customHeight="1" x14ac:dyDescent="0.3">
      <c r="A510" s="9">
        <v>45432</v>
      </c>
      <c r="B510" s="8" t="s">
        <v>986</v>
      </c>
      <c r="C510" s="10">
        <v>36.200000000000003</v>
      </c>
      <c r="D510" s="7" t="s">
        <v>532</v>
      </c>
      <c r="E510" s="51" t="str">
        <f>IFERROR(INDEX('4.Paid 2023'!A:E,MATCH(D510,'4.Paid 2023'!D:D,0),1),"-")</f>
        <v>-</v>
      </c>
      <c r="F510" s="28" t="e">
        <f t="shared" si="28"/>
        <v>#VALUE!</v>
      </c>
      <c r="G510" s="9" t="str">
        <f t="shared" si="29"/>
        <v>Menor a 288</v>
      </c>
      <c r="H510" s="9" t="str">
        <f t="shared" si="30"/>
        <v>2024</v>
      </c>
      <c r="I510" s="11" t="str">
        <f t="shared" ca="1" si="31"/>
        <v>EN TÉRMINO</v>
      </c>
      <c r="J510" s="12" t="s">
        <v>5</v>
      </c>
      <c r="K510" s="12" t="s">
        <v>6</v>
      </c>
    </row>
    <row r="511" spans="1:11" ht="15.75" customHeight="1" x14ac:dyDescent="0.3">
      <c r="A511" s="9">
        <v>45432</v>
      </c>
      <c r="B511" s="8" t="s">
        <v>979</v>
      </c>
      <c r="C511" s="10">
        <v>169</v>
      </c>
      <c r="D511" s="7" t="s">
        <v>533</v>
      </c>
      <c r="E511" s="51" t="str">
        <f>IFERROR(INDEX('4.Paid 2023'!A:E,MATCH(D511,'4.Paid 2023'!D:D,0),1),"-")</f>
        <v>-</v>
      </c>
      <c r="F511" s="28" t="e">
        <f t="shared" si="28"/>
        <v>#VALUE!</v>
      </c>
      <c r="G511" s="9" t="str">
        <f t="shared" si="29"/>
        <v>Menor a 288</v>
      </c>
      <c r="H511" s="9" t="str">
        <f t="shared" si="30"/>
        <v>2024</v>
      </c>
      <c r="I511" s="11" t="str">
        <f t="shared" ca="1" si="31"/>
        <v>EN TÉRMINO</v>
      </c>
      <c r="J511" s="12" t="s">
        <v>5</v>
      </c>
      <c r="K511" s="12" t="s">
        <v>6</v>
      </c>
    </row>
    <row r="512" spans="1:11" ht="15.75" customHeight="1" x14ac:dyDescent="0.3">
      <c r="A512" s="9">
        <v>45434</v>
      </c>
      <c r="B512" s="8" t="s">
        <v>1048</v>
      </c>
      <c r="C512" s="10">
        <v>353.63247999999999</v>
      </c>
      <c r="D512" s="7" t="s">
        <v>534</v>
      </c>
      <c r="E512" s="51" t="str">
        <f>IFERROR(INDEX('4.Paid 2023'!A:E,MATCH(D512,'4.Paid 2023'!D:D,0),1),"-")</f>
        <v>-</v>
      </c>
      <c r="F512" s="28" t="e">
        <f t="shared" si="28"/>
        <v>#VALUE!</v>
      </c>
      <c r="G512" s="9" t="str">
        <f t="shared" si="29"/>
        <v>Mayor 288 y menor a 500</v>
      </c>
      <c r="H512" s="9" t="str">
        <f t="shared" si="30"/>
        <v>2024</v>
      </c>
      <c r="I512" s="11" t="str">
        <f t="shared" ca="1" si="31"/>
        <v>EN TÉRMINO</v>
      </c>
      <c r="J512" s="12" t="s">
        <v>5</v>
      </c>
      <c r="K512" s="12" t="s">
        <v>7</v>
      </c>
    </row>
    <row r="513" spans="1:11" ht="15.75" customHeight="1" x14ac:dyDescent="0.3">
      <c r="A513" s="9">
        <v>45435</v>
      </c>
      <c r="B513" s="8" t="s">
        <v>1022</v>
      </c>
      <c r="C513" s="10">
        <v>16.8</v>
      </c>
      <c r="D513" s="7" t="s">
        <v>535</v>
      </c>
      <c r="E513" s="51" t="str">
        <f>IFERROR(INDEX('4.Paid 2023'!A:E,MATCH(D513,'4.Paid 2023'!D:D,0),1),"-")</f>
        <v>-</v>
      </c>
      <c r="F513" s="28" t="e">
        <f t="shared" si="28"/>
        <v>#VALUE!</v>
      </c>
      <c r="G513" s="9" t="str">
        <f t="shared" si="29"/>
        <v>Menor a 288</v>
      </c>
      <c r="H513" s="9" t="str">
        <f t="shared" si="30"/>
        <v>2024</v>
      </c>
      <c r="I513" s="11" t="str">
        <f t="shared" ca="1" si="31"/>
        <v>EN TÉRMINO</v>
      </c>
      <c r="J513" s="12" t="s">
        <v>5</v>
      </c>
      <c r="K513" s="12" t="s">
        <v>7</v>
      </c>
    </row>
    <row r="514" spans="1:11" ht="24.75" customHeight="1" x14ac:dyDescent="0.3">
      <c r="A514" s="9">
        <v>45435</v>
      </c>
      <c r="B514" s="8" t="s">
        <v>1050</v>
      </c>
      <c r="C514" s="10">
        <v>16.378509999999999</v>
      </c>
      <c r="D514" s="7" t="s">
        <v>536</v>
      </c>
      <c r="E514" s="51" t="str">
        <f>IFERROR(INDEX('4.Paid 2023'!A:E,MATCH(D514,'4.Paid 2023'!D:D,0),1),"-")</f>
        <v>-</v>
      </c>
      <c r="F514" s="28" t="e">
        <f t="shared" si="28"/>
        <v>#VALUE!</v>
      </c>
      <c r="G514" s="9" t="str">
        <f t="shared" si="29"/>
        <v>Menor a 288</v>
      </c>
      <c r="H514" s="9" t="str">
        <f t="shared" si="30"/>
        <v>2024</v>
      </c>
      <c r="I514" s="11" t="str">
        <f t="shared" ca="1" si="31"/>
        <v>EN TÉRMINO</v>
      </c>
      <c r="J514" s="12" t="s">
        <v>5</v>
      </c>
      <c r="K514" s="12" t="s">
        <v>7</v>
      </c>
    </row>
    <row r="515" spans="1:11" ht="24.75" customHeight="1" x14ac:dyDescent="0.3">
      <c r="A515" s="9">
        <v>45438</v>
      </c>
      <c r="B515" s="8" t="s">
        <v>981</v>
      </c>
      <c r="C515" s="10">
        <v>67.903000000000006</v>
      </c>
      <c r="D515" s="7" t="s">
        <v>537</v>
      </c>
      <c r="E515" s="51" t="str">
        <f>IFERROR(INDEX('4.Paid 2023'!A:E,MATCH(D515,'4.Paid 2023'!D:D,0),1),"-")</f>
        <v>-</v>
      </c>
      <c r="F515" s="28" t="e">
        <f t="shared" ref="F515:F578" si="32">DATEDIF(A515,E515,"d")</f>
        <v>#VALUE!</v>
      </c>
      <c r="G515" s="9" t="str">
        <f t="shared" ref="G515:G532" si="33">IF(C515 &lt; AVERAGE($C$3:$C$532), "Menor a 288", IF(AND(C515 &gt;= AVERAGE($C$3:$C$532), C515 &lt; 500), "Mayor 288 y menor a 500", IF(C515 &gt;= 500, "Mayor o igual a 500", "")))</f>
        <v>Menor a 288</v>
      </c>
      <c r="H515" s="9" t="str">
        <f t="shared" ref="H515:H532" si="34">TEXT(A515,"yyyy")</f>
        <v>2024</v>
      </c>
      <c r="I515" s="11" t="str">
        <f t="shared" ref="I515:I532" ca="1" si="35">IFERROR(IF(AND(DATEDIF(A515,TODAY(),"D")&gt;32,K515="No Cobrado"),"FUERA DE TÉRMINO","EN TÉRMINO"),"EN TÉRMINO")</f>
        <v>EN TÉRMINO</v>
      </c>
      <c r="J515" s="12" t="s">
        <v>5</v>
      </c>
      <c r="K515" s="12" t="s">
        <v>7</v>
      </c>
    </row>
    <row r="516" spans="1:11" ht="24.75" customHeight="1" x14ac:dyDescent="0.3">
      <c r="A516" s="9">
        <v>45441</v>
      </c>
      <c r="B516" s="8" t="s">
        <v>1051</v>
      </c>
      <c r="C516" s="10">
        <v>142.018</v>
      </c>
      <c r="D516" s="7" t="s">
        <v>538</v>
      </c>
      <c r="E516" s="51" t="str">
        <f>IFERROR(INDEX('4.Paid 2023'!A:E,MATCH(D516,'4.Paid 2023'!D:D,0),1),"-")</f>
        <v>-</v>
      </c>
      <c r="F516" s="28" t="e">
        <f t="shared" si="32"/>
        <v>#VALUE!</v>
      </c>
      <c r="G516" s="9" t="str">
        <f t="shared" si="33"/>
        <v>Menor a 288</v>
      </c>
      <c r="H516" s="9" t="str">
        <f t="shared" si="34"/>
        <v>2024</v>
      </c>
      <c r="I516" s="11" t="str">
        <f t="shared" ca="1" si="35"/>
        <v>EN TÉRMINO</v>
      </c>
      <c r="J516" s="12" t="s">
        <v>5</v>
      </c>
      <c r="K516" s="12" t="s">
        <v>7</v>
      </c>
    </row>
    <row r="517" spans="1:11" ht="24.75" customHeight="1" x14ac:dyDescent="0.3">
      <c r="A517" s="9">
        <v>45441</v>
      </c>
      <c r="B517" s="8" t="s">
        <v>981</v>
      </c>
      <c r="C517" s="10">
        <v>265.00140000000005</v>
      </c>
      <c r="D517" s="7" t="s">
        <v>539</v>
      </c>
      <c r="E517" s="51" t="str">
        <f>IFERROR(INDEX('4.Paid 2023'!A:E,MATCH(D517,'4.Paid 2023'!D:D,0),1),"-")</f>
        <v>-</v>
      </c>
      <c r="F517" s="28" t="e">
        <f t="shared" si="32"/>
        <v>#VALUE!</v>
      </c>
      <c r="G517" s="9" t="str">
        <f t="shared" si="33"/>
        <v>Menor a 288</v>
      </c>
      <c r="H517" s="9" t="str">
        <f t="shared" si="34"/>
        <v>2024</v>
      </c>
      <c r="I517" s="11" t="str">
        <f t="shared" ca="1" si="35"/>
        <v>EN TÉRMINO</v>
      </c>
      <c r="J517" s="12" t="s">
        <v>5</v>
      </c>
      <c r="K517" s="12" t="s">
        <v>7</v>
      </c>
    </row>
    <row r="518" spans="1:11" ht="24.75" customHeight="1" x14ac:dyDescent="0.3">
      <c r="A518" s="9">
        <v>45441</v>
      </c>
      <c r="B518" s="8" t="s">
        <v>1033</v>
      </c>
      <c r="C518" s="10">
        <v>250</v>
      </c>
      <c r="D518" s="7" t="s">
        <v>540</v>
      </c>
      <c r="E518" s="51" t="str">
        <f>IFERROR(INDEX('4.Paid 2023'!A:E,MATCH(D518,'4.Paid 2023'!D:D,0),1),"-")</f>
        <v>-</v>
      </c>
      <c r="F518" s="28" t="e">
        <f t="shared" si="32"/>
        <v>#VALUE!</v>
      </c>
      <c r="G518" s="9" t="str">
        <f t="shared" si="33"/>
        <v>Menor a 288</v>
      </c>
      <c r="H518" s="9" t="str">
        <f t="shared" si="34"/>
        <v>2024</v>
      </c>
      <c r="I518" s="11" t="str">
        <f t="shared" ca="1" si="35"/>
        <v>EN TÉRMINO</v>
      </c>
      <c r="J518" s="12" t="s">
        <v>5</v>
      </c>
      <c r="K518" s="12" t="s">
        <v>7</v>
      </c>
    </row>
    <row r="519" spans="1:11" ht="15.75" customHeight="1" x14ac:dyDescent="0.3">
      <c r="A519" s="9">
        <v>45442</v>
      </c>
      <c r="B519" s="8" t="s">
        <v>1004</v>
      </c>
      <c r="C519" s="10">
        <v>159.10824</v>
      </c>
      <c r="D519" s="7" t="s">
        <v>541</v>
      </c>
      <c r="E519" s="51" t="str">
        <f>IFERROR(INDEX('4.Paid 2023'!A:E,MATCH(D519,'4.Paid 2023'!D:D,0),1),"-")</f>
        <v>-</v>
      </c>
      <c r="F519" s="28" t="e">
        <f t="shared" si="32"/>
        <v>#VALUE!</v>
      </c>
      <c r="G519" s="9" t="str">
        <f t="shared" si="33"/>
        <v>Menor a 288</v>
      </c>
      <c r="H519" s="9" t="str">
        <f t="shared" si="34"/>
        <v>2024</v>
      </c>
      <c r="I519" s="11" t="str">
        <f t="shared" ca="1" si="35"/>
        <v>EN TÉRMINO</v>
      </c>
      <c r="J519" s="12" t="s">
        <v>5</v>
      </c>
      <c r="K519" s="12" t="s">
        <v>7</v>
      </c>
    </row>
    <row r="520" spans="1:11" ht="15.75" customHeight="1" x14ac:dyDescent="0.3">
      <c r="A520" s="9">
        <v>45443</v>
      </c>
      <c r="B520" s="8" t="s">
        <v>991</v>
      </c>
      <c r="C520" s="10">
        <v>80.007300000000001</v>
      </c>
      <c r="D520" s="7" t="s">
        <v>542</v>
      </c>
      <c r="E520" s="51" t="str">
        <f>IFERROR(INDEX('4.Paid 2023'!A:E,MATCH(D520,'4.Paid 2023'!D:D,0),1),"-")</f>
        <v>-</v>
      </c>
      <c r="F520" s="28" t="e">
        <f t="shared" si="32"/>
        <v>#VALUE!</v>
      </c>
      <c r="G520" s="9" t="str">
        <f t="shared" si="33"/>
        <v>Menor a 288</v>
      </c>
      <c r="H520" s="9" t="str">
        <f t="shared" si="34"/>
        <v>2024</v>
      </c>
      <c r="I520" s="11" t="str">
        <f t="shared" ca="1" si="35"/>
        <v>EN TÉRMINO</v>
      </c>
      <c r="J520" s="12" t="s">
        <v>5</v>
      </c>
      <c r="K520" s="12" t="s">
        <v>7</v>
      </c>
    </row>
    <row r="521" spans="1:11" ht="15.75" customHeight="1" x14ac:dyDescent="0.3">
      <c r="A521" s="9">
        <v>45444</v>
      </c>
      <c r="B521" s="8" t="s">
        <v>1049</v>
      </c>
      <c r="C521" s="10">
        <v>580</v>
      </c>
      <c r="D521" s="7" t="s">
        <v>543</v>
      </c>
      <c r="E521" s="51" t="str">
        <f>IFERROR(INDEX('4.Paid 2023'!A:E,MATCH(D521,'4.Paid 2023'!D:D,0),1),"-")</f>
        <v>-</v>
      </c>
      <c r="F521" s="28" t="e">
        <f t="shared" si="32"/>
        <v>#VALUE!</v>
      </c>
      <c r="G521" s="9" t="str">
        <f t="shared" si="33"/>
        <v>Mayor o igual a 500</v>
      </c>
      <c r="H521" s="9" t="str">
        <f t="shared" si="34"/>
        <v>2024</v>
      </c>
      <c r="I521" s="11" t="str">
        <f t="shared" ca="1" si="35"/>
        <v>EN TÉRMINO</v>
      </c>
      <c r="J521" s="12" t="s">
        <v>5</v>
      </c>
      <c r="K521" s="12" t="s">
        <v>7</v>
      </c>
    </row>
    <row r="522" spans="1:11" ht="15.75" customHeight="1" x14ac:dyDescent="0.3">
      <c r="A522" s="9">
        <v>45446</v>
      </c>
      <c r="B522" s="8" t="s">
        <v>971</v>
      </c>
      <c r="C522" s="10">
        <v>166.04172</v>
      </c>
      <c r="D522" s="7" t="s">
        <v>544</v>
      </c>
      <c r="E522" s="51" t="str">
        <f>IFERROR(INDEX('4.Paid 2023'!A:E,MATCH(D522,'4.Paid 2023'!D:D,0),1),"-")</f>
        <v>-</v>
      </c>
      <c r="F522" s="28" t="e">
        <f t="shared" si="32"/>
        <v>#VALUE!</v>
      </c>
      <c r="G522" s="9" t="str">
        <f t="shared" si="33"/>
        <v>Menor a 288</v>
      </c>
      <c r="H522" s="9" t="str">
        <f t="shared" si="34"/>
        <v>2024</v>
      </c>
      <c r="I522" s="11" t="str">
        <f t="shared" ca="1" si="35"/>
        <v>EN TÉRMINO</v>
      </c>
      <c r="J522" s="12" t="s">
        <v>5</v>
      </c>
      <c r="K522" s="12" t="s">
        <v>7</v>
      </c>
    </row>
    <row r="523" spans="1:11" ht="15.75" customHeight="1" x14ac:dyDescent="0.3">
      <c r="A523" s="9">
        <v>45451</v>
      </c>
      <c r="B523" s="8" t="s">
        <v>1033</v>
      </c>
      <c r="C523" s="10">
        <v>250</v>
      </c>
      <c r="D523" s="7" t="s">
        <v>545</v>
      </c>
      <c r="E523" s="51" t="str">
        <f>IFERROR(INDEX('4.Paid 2023'!A:E,MATCH(D523,'4.Paid 2023'!D:D,0),1),"-")</f>
        <v>-</v>
      </c>
      <c r="F523" s="28" t="e">
        <f t="shared" si="32"/>
        <v>#VALUE!</v>
      </c>
      <c r="G523" s="9" t="str">
        <f t="shared" si="33"/>
        <v>Menor a 288</v>
      </c>
      <c r="H523" s="9" t="str">
        <f t="shared" si="34"/>
        <v>2024</v>
      </c>
      <c r="I523" s="11" t="str">
        <f t="shared" ca="1" si="35"/>
        <v>EN TÉRMINO</v>
      </c>
      <c r="J523" s="12" t="s">
        <v>5</v>
      </c>
      <c r="K523" s="12" t="s">
        <v>7</v>
      </c>
    </row>
    <row r="524" spans="1:11" ht="15.75" customHeight="1" x14ac:dyDescent="0.3">
      <c r="A524" s="9">
        <v>45453</v>
      </c>
      <c r="B524" s="8" t="s">
        <v>971</v>
      </c>
      <c r="C524" s="10">
        <v>104.624</v>
      </c>
      <c r="D524" s="7" t="s">
        <v>546</v>
      </c>
      <c r="E524" s="51" t="str">
        <f>IFERROR(INDEX('4.Paid 2023'!A:E,MATCH(D524,'4.Paid 2023'!D:D,0),1),"-")</f>
        <v>-</v>
      </c>
      <c r="F524" s="28" t="e">
        <f t="shared" si="32"/>
        <v>#VALUE!</v>
      </c>
      <c r="G524" s="9" t="str">
        <f t="shared" si="33"/>
        <v>Menor a 288</v>
      </c>
      <c r="H524" s="9" t="str">
        <f t="shared" si="34"/>
        <v>2024</v>
      </c>
      <c r="I524" s="11" t="str">
        <f t="shared" ca="1" si="35"/>
        <v>EN TÉRMINO</v>
      </c>
      <c r="J524" s="12" t="s">
        <v>5</v>
      </c>
      <c r="K524" s="12" t="s">
        <v>7</v>
      </c>
    </row>
    <row r="525" spans="1:11" ht="15.75" customHeight="1" x14ac:dyDescent="0.3">
      <c r="A525" s="9">
        <v>45456</v>
      </c>
      <c r="B525" s="8" t="s">
        <v>1051</v>
      </c>
      <c r="C525" s="10">
        <v>17.109000000000002</v>
      </c>
      <c r="D525" s="7" t="s">
        <v>547</v>
      </c>
      <c r="E525" s="51" t="str">
        <f>IFERROR(INDEX('4.Paid 2023'!A:E,MATCH(D525,'4.Paid 2023'!D:D,0),1),"-")</f>
        <v>-</v>
      </c>
      <c r="F525" s="28" t="e">
        <f t="shared" si="32"/>
        <v>#VALUE!</v>
      </c>
      <c r="G525" s="9" t="str">
        <f t="shared" si="33"/>
        <v>Menor a 288</v>
      </c>
      <c r="H525" s="9" t="str">
        <f t="shared" si="34"/>
        <v>2024</v>
      </c>
      <c r="I525" s="11" t="str">
        <f t="shared" ca="1" si="35"/>
        <v>EN TÉRMINO</v>
      </c>
      <c r="J525" s="12" t="s">
        <v>5</v>
      </c>
      <c r="K525" s="12" t="s">
        <v>7</v>
      </c>
    </row>
    <row r="526" spans="1:11" ht="15.75" customHeight="1" x14ac:dyDescent="0.3">
      <c r="A526" s="9">
        <v>45458</v>
      </c>
      <c r="B526" s="8" t="s">
        <v>1039</v>
      </c>
      <c r="C526" s="10">
        <v>169.4</v>
      </c>
      <c r="D526" s="7" t="s">
        <v>548</v>
      </c>
      <c r="E526" s="51" t="str">
        <f>IFERROR(INDEX('4.Paid 2023'!A:E,MATCH(D526,'4.Paid 2023'!D:D,0),1),"-")</f>
        <v>-</v>
      </c>
      <c r="F526" s="28" t="e">
        <f t="shared" si="32"/>
        <v>#VALUE!</v>
      </c>
      <c r="G526" s="9" t="str">
        <f t="shared" si="33"/>
        <v>Menor a 288</v>
      </c>
      <c r="H526" s="9" t="str">
        <f t="shared" si="34"/>
        <v>2024</v>
      </c>
      <c r="I526" s="11" t="str">
        <f t="shared" ca="1" si="35"/>
        <v>EN TÉRMINO</v>
      </c>
      <c r="J526" s="12" t="s">
        <v>5</v>
      </c>
      <c r="K526" s="12" t="s">
        <v>7</v>
      </c>
    </row>
    <row r="527" spans="1:11" ht="15.75" customHeight="1" x14ac:dyDescent="0.3">
      <c r="A527" s="9">
        <v>45458</v>
      </c>
      <c r="B527" s="8" t="s">
        <v>1039</v>
      </c>
      <c r="C527" s="10">
        <v>59.502000000000002</v>
      </c>
      <c r="D527" s="7" t="s">
        <v>549</v>
      </c>
      <c r="E527" s="51" t="str">
        <f>IFERROR(INDEX('4.Paid 2023'!A:E,MATCH(D527,'4.Paid 2023'!D:D,0),1),"-")</f>
        <v>-</v>
      </c>
      <c r="F527" s="28" t="e">
        <f t="shared" si="32"/>
        <v>#VALUE!</v>
      </c>
      <c r="G527" s="9" t="str">
        <f t="shared" si="33"/>
        <v>Menor a 288</v>
      </c>
      <c r="H527" s="9" t="str">
        <f t="shared" si="34"/>
        <v>2024</v>
      </c>
      <c r="I527" s="11" t="str">
        <f t="shared" ca="1" si="35"/>
        <v>EN TÉRMINO</v>
      </c>
      <c r="J527" s="12" t="s">
        <v>5</v>
      </c>
      <c r="K527" s="12" t="s">
        <v>7</v>
      </c>
    </row>
    <row r="528" spans="1:11" ht="15.75" customHeight="1" x14ac:dyDescent="0.3">
      <c r="A528" s="9">
        <v>45460</v>
      </c>
      <c r="B528" s="8" t="s">
        <v>1045</v>
      </c>
      <c r="C528" s="10">
        <v>130.50200000000001</v>
      </c>
      <c r="D528" s="7" t="s">
        <v>550</v>
      </c>
      <c r="E528" s="51" t="str">
        <f>IFERROR(INDEX('4.Paid 2023'!A:E,MATCH(D528,'4.Paid 2023'!D:D,0),1),"-")</f>
        <v>-</v>
      </c>
      <c r="F528" s="28" t="e">
        <f t="shared" si="32"/>
        <v>#VALUE!</v>
      </c>
      <c r="G528" s="9" t="str">
        <f t="shared" si="33"/>
        <v>Menor a 288</v>
      </c>
      <c r="H528" s="9" t="str">
        <f t="shared" si="34"/>
        <v>2024</v>
      </c>
      <c r="I528" s="11" t="str">
        <f t="shared" ca="1" si="35"/>
        <v>EN TÉRMINO</v>
      </c>
      <c r="J528" s="12" t="s">
        <v>5</v>
      </c>
      <c r="K528" s="12" t="s">
        <v>7</v>
      </c>
    </row>
    <row r="529" spans="1:11" ht="15.75" customHeight="1" x14ac:dyDescent="0.3">
      <c r="A529" s="9">
        <v>45462</v>
      </c>
      <c r="B529" s="8" t="s">
        <v>1049</v>
      </c>
      <c r="C529" s="10">
        <v>580.63499000000002</v>
      </c>
      <c r="D529" s="7" t="s">
        <v>551</v>
      </c>
      <c r="E529" s="51" t="str">
        <f>IFERROR(INDEX('4.Paid 2023'!A:E,MATCH(D529,'4.Paid 2023'!D:D,0),1),"-")</f>
        <v>-</v>
      </c>
      <c r="F529" s="28" t="e">
        <f t="shared" si="32"/>
        <v>#VALUE!</v>
      </c>
      <c r="G529" s="9" t="str">
        <f t="shared" si="33"/>
        <v>Mayor o igual a 500</v>
      </c>
      <c r="H529" s="9" t="str">
        <f t="shared" si="34"/>
        <v>2024</v>
      </c>
      <c r="I529" s="11" t="str">
        <f t="shared" ca="1" si="35"/>
        <v>EN TÉRMINO</v>
      </c>
      <c r="J529" s="12" t="s">
        <v>5</v>
      </c>
      <c r="K529" s="12" t="s">
        <v>7</v>
      </c>
    </row>
    <row r="530" spans="1:11" ht="15.75" customHeight="1" x14ac:dyDescent="0.3">
      <c r="A530" s="9">
        <v>45463</v>
      </c>
      <c r="B530" s="8" t="s">
        <v>968</v>
      </c>
      <c r="C530" s="10">
        <v>46.528239999999997</v>
      </c>
      <c r="D530" s="7" t="s">
        <v>552</v>
      </c>
      <c r="E530" s="51" t="str">
        <f>IFERROR(INDEX('4.Paid 2023'!A:E,MATCH(D530,'4.Paid 2023'!D:D,0),1),"-")</f>
        <v>-</v>
      </c>
      <c r="F530" s="28" t="e">
        <f t="shared" si="32"/>
        <v>#VALUE!</v>
      </c>
      <c r="G530" s="9" t="str">
        <f t="shared" si="33"/>
        <v>Menor a 288</v>
      </c>
      <c r="H530" s="9" t="str">
        <f t="shared" si="34"/>
        <v>2024</v>
      </c>
      <c r="I530" s="11" t="str">
        <f t="shared" ca="1" si="35"/>
        <v>EN TÉRMINO</v>
      </c>
      <c r="J530" s="12" t="s">
        <v>5</v>
      </c>
      <c r="K530" s="12" t="s">
        <v>7</v>
      </c>
    </row>
    <row r="531" spans="1:11" ht="15.75" customHeight="1" x14ac:dyDescent="0.3">
      <c r="A531" s="9">
        <v>45465</v>
      </c>
      <c r="B531" s="8" t="s">
        <v>1052</v>
      </c>
      <c r="C531" s="10">
        <v>38.854999999999997</v>
      </c>
      <c r="D531" s="7" t="s">
        <v>553</v>
      </c>
      <c r="E531" s="51" t="str">
        <f>IFERROR(INDEX('4.Paid 2023'!A:E,MATCH(D531,'4.Paid 2023'!D:D,0),1),"-")</f>
        <v>-</v>
      </c>
      <c r="F531" s="28" t="e">
        <f t="shared" si="32"/>
        <v>#VALUE!</v>
      </c>
      <c r="G531" s="9" t="str">
        <f t="shared" si="33"/>
        <v>Menor a 288</v>
      </c>
      <c r="H531" s="9" t="str">
        <f t="shared" si="34"/>
        <v>2024</v>
      </c>
      <c r="I531" s="11" t="str">
        <f t="shared" ca="1" si="35"/>
        <v>EN TÉRMINO</v>
      </c>
      <c r="J531" s="12" t="s">
        <v>5</v>
      </c>
      <c r="K531" s="12" t="s">
        <v>7</v>
      </c>
    </row>
    <row r="532" spans="1:11" ht="15.75" customHeight="1" x14ac:dyDescent="0.3">
      <c r="A532" s="9">
        <v>45465</v>
      </c>
      <c r="B532" s="8" t="s">
        <v>1048</v>
      </c>
      <c r="C532" s="10">
        <v>353.63247999999999</v>
      </c>
      <c r="D532" s="7" t="s">
        <v>554</v>
      </c>
      <c r="E532" s="51" t="str">
        <f>IFERROR(INDEX('4.Paid 2023'!A:E,MATCH(D532,'4.Paid 2023'!D:D,0),1),"-")</f>
        <v>-</v>
      </c>
      <c r="F532" s="28" t="e">
        <f t="shared" si="32"/>
        <v>#VALUE!</v>
      </c>
      <c r="G532" s="9" t="str">
        <f t="shared" si="33"/>
        <v>Mayor 288 y menor a 500</v>
      </c>
      <c r="H532" s="9" t="str">
        <f t="shared" si="34"/>
        <v>2024</v>
      </c>
      <c r="I532" s="11" t="str">
        <f t="shared" ca="1" si="35"/>
        <v>EN TÉRMINO</v>
      </c>
      <c r="J532" s="12" t="s">
        <v>5</v>
      </c>
      <c r="K532" s="12" t="s">
        <v>7</v>
      </c>
    </row>
  </sheetData>
  <autoFilter ref="A2:K532" xr:uid="{00000000-0001-0000-0000-000000000000}">
    <sortState xmlns:xlrd2="http://schemas.microsoft.com/office/spreadsheetml/2017/richdata2" ref="A5:K361">
      <sortCondition ref="A2:A532"/>
    </sortState>
  </autoFilter>
  <mergeCells count="2">
    <mergeCell ref="A1:D1"/>
    <mergeCell ref="E1:K1"/>
  </mergeCells>
  <dataValidations disablePrompts="1" count="2">
    <dataValidation type="list" allowBlank="1" showErrorMessage="1" sqref="K3:K532" xr:uid="{00000000-0002-0000-0000-000001000000}">
      <formula1>"No cobrado,Cobrado"</formula1>
    </dataValidation>
    <dataValidation type="list" allowBlank="1" showErrorMessage="1" sqref="J3:J532" xr:uid="{00000000-0002-0000-0000-000000000000}">
      <formula1>"Banco Ctes,Banco Patagonia"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8"/>
  <sheetViews>
    <sheetView workbookViewId="0">
      <selection activeCell="E9" sqref="E9"/>
    </sheetView>
  </sheetViews>
  <sheetFormatPr baseColWidth="10" defaultColWidth="14.44140625" defaultRowHeight="15" customHeight="1" x14ac:dyDescent="0.3"/>
  <cols>
    <col min="1" max="1" width="11.5546875" style="3" customWidth="1"/>
    <col min="2" max="2" width="10.6640625" style="3" customWidth="1"/>
    <col min="3" max="3" width="13.33203125" style="3" customWidth="1"/>
    <col min="4" max="4" width="15.44140625" style="3" customWidth="1"/>
    <col min="5" max="5" width="19.33203125" style="3" customWidth="1"/>
    <col min="6" max="6" width="18.109375" style="3" customWidth="1"/>
    <col min="7" max="7" width="31.6640625" style="3" customWidth="1"/>
    <col min="8" max="16384" width="14.44140625" style="3"/>
  </cols>
  <sheetData>
    <row r="1" spans="1:8" ht="14.25" customHeight="1" x14ac:dyDescent="0.3">
      <c r="A1" s="15"/>
      <c r="B1" s="2"/>
      <c r="C1" s="2"/>
      <c r="D1" s="2"/>
    </row>
    <row r="2" spans="1:8" ht="14.25" customHeight="1" x14ac:dyDescent="0.3">
      <c r="A2" s="1"/>
      <c r="B2" s="2"/>
      <c r="C2" s="2"/>
      <c r="D2" s="2"/>
    </row>
    <row r="3" spans="1:8" ht="14.25" customHeight="1" thickBot="1" x14ac:dyDescent="0.35">
      <c r="A3" s="1"/>
      <c r="B3" s="2"/>
      <c r="C3" s="2"/>
      <c r="D3" s="2"/>
    </row>
    <row r="4" spans="1:8" ht="14.25" customHeight="1" thickBot="1" x14ac:dyDescent="0.35">
      <c r="A4" s="1"/>
      <c r="B4" s="2"/>
      <c r="C4" s="2"/>
      <c r="D4" s="2"/>
      <c r="F4" s="56" t="s">
        <v>11</v>
      </c>
      <c r="G4" s="57"/>
    </row>
    <row r="5" spans="1:8" ht="14.25" customHeight="1" thickBot="1" x14ac:dyDescent="0.35">
      <c r="A5" s="1"/>
      <c r="B5" s="2"/>
      <c r="C5" s="2"/>
      <c r="D5" s="2"/>
      <c r="F5" s="27">
        <v>45452</v>
      </c>
      <c r="G5" s="24">
        <f ca="1">SUMIFS('1. Cheques'!C:C,'1. Cheques'!A:A,"&lt;="&amp;'2. No cobrados'!F5,'1. Cheques'!K:K,"No cobrado",'1. Cheques'!I:I,"EN TÉRMINO",'1. Cheques'!J:J,"Banco Ctes")</f>
        <v>3477.8906500000007</v>
      </c>
    </row>
    <row r="6" spans="1:8" ht="14.25" customHeight="1" thickBot="1" x14ac:dyDescent="0.35">
      <c r="A6" s="1"/>
      <c r="B6" s="14"/>
      <c r="D6" s="2"/>
    </row>
    <row r="7" spans="1:8" ht="23.25" customHeight="1" thickBot="1" x14ac:dyDescent="0.4">
      <c r="A7" s="16" t="s">
        <v>8</v>
      </c>
      <c r="B7" s="58">
        <v>45436</v>
      </c>
      <c r="C7" s="59"/>
      <c r="D7" s="60"/>
      <c r="F7" s="61" t="s">
        <v>20</v>
      </c>
      <c r="G7" s="62"/>
      <c r="H7" s="25"/>
    </row>
    <row r="8" spans="1:8" ht="14.25" customHeight="1" thickBot="1" x14ac:dyDescent="0.35">
      <c r="A8" s="40" t="s">
        <v>18</v>
      </c>
      <c r="B8" s="41" t="s">
        <v>9</v>
      </c>
      <c r="C8" s="42" t="s">
        <v>21</v>
      </c>
      <c r="D8" s="43" t="s">
        <v>10</v>
      </c>
      <c r="F8" s="26" t="s">
        <v>17</v>
      </c>
      <c r="G8" s="26" t="s">
        <v>16</v>
      </c>
    </row>
    <row r="9" spans="1:8" ht="14.25" customHeight="1" x14ac:dyDescent="0.3">
      <c r="A9" s="17">
        <f>+$B$7</f>
        <v>45436</v>
      </c>
      <c r="B9" s="18">
        <v>7</v>
      </c>
      <c r="C9" s="19">
        <f t="shared" ref="C9:C17" si="0">+B9+A9</f>
        <v>45443</v>
      </c>
      <c r="D9" s="20">
        <f ca="1">SUMIFS('1. Cheques'!C:C,'1. Cheques'!A:A,"&lt;="&amp;'2. No cobrados'!C9,'1. Cheques'!K:K,"No cobrado",'1. Cheques'!I:I,"EN TÉRMINO",'1. Cheques'!J:J,"Banco Ctes")</f>
        <v>2481.8489300000006</v>
      </c>
      <c r="F9" s="19">
        <f>A9</f>
        <v>45436</v>
      </c>
      <c r="G9" s="20">
        <f ca="1">SUMIFS('1. Cheques'!C:C,'1. Cheques'!A:A,"&lt;="&amp;'2. No cobrados'!F9,'1. Cheques'!K:K,"No cobrado",'1. Cheques'!I:I,"EN TÉRMINO",'1. Cheques'!J:J,"Banco Ctes")</f>
        <v>1517.8109899999999</v>
      </c>
    </row>
    <row r="10" spans="1:8" ht="14.25" customHeight="1" x14ac:dyDescent="0.3">
      <c r="A10" s="17">
        <f t="shared" ref="A10:A17" si="1">+$B$7</f>
        <v>45436</v>
      </c>
      <c r="B10" s="18">
        <v>10</v>
      </c>
      <c r="C10" s="19">
        <f t="shared" si="0"/>
        <v>45446</v>
      </c>
      <c r="D10" s="20">
        <f ca="1">SUMIFS('1. Cheques'!C:C,'1. Cheques'!A:A,"&lt;="&amp;'2. No cobrados'!C10,'1. Cheques'!K:K,"No cobrado",'1. Cheques'!I:I,"EN TÉRMINO",'1. Cheques'!J:J,"Banco Ctes")</f>
        <v>3227.8906500000007</v>
      </c>
      <c r="F10" s="19">
        <f t="shared" ref="F10:F19" si="2">F9+1</f>
        <v>45437</v>
      </c>
      <c r="G10" s="20">
        <f ca="1">SUMIFS('1. Cheques'!C:C,'1. Cheques'!A:A,"&lt;="&amp;'2. No cobrados'!F10,'1. Cheques'!K:K,"No cobrado",'1. Cheques'!I:I,"EN TÉRMINO",'1. Cheques'!J:J,"Banco Ctes")</f>
        <v>1517.8109899999999</v>
      </c>
    </row>
    <row r="11" spans="1:8" ht="14.25" customHeight="1" x14ac:dyDescent="0.3">
      <c r="A11" s="17">
        <f t="shared" si="1"/>
        <v>45436</v>
      </c>
      <c r="B11" s="18">
        <v>20</v>
      </c>
      <c r="C11" s="19">
        <f t="shared" si="0"/>
        <v>45456</v>
      </c>
      <c r="D11" s="20">
        <f ca="1">SUMIFS('1. Cheques'!C:C,'1. Cheques'!A:A,"&lt;="&amp;'2. No cobrados'!C11,'1. Cheques'!K:K,"No cobrado",'1. Cheques'!I:I,"EN TÉRMINO",'1. Cheques'!J:J,"Banco Ctes")</f>
        <v>3599.6236500000005</v>
      </c>
      <c r="F11" s="19">
        <f t="shared" si="2"/>
        <v>45438</v>
      </c>
      <c r="G11" s="20">
        <f ca="1">SUMIFS('1. Cheques'!C:C,'1. Cheques'!A:A,"&lt;="&amp;'2. No cobrados'!F11,'1. Cheques'!K:K,"No cobrado",'1. Cheques'!I:I,"EN TÉRMINO",'1. Cheques'!J:J,"Banco Ctes")</f>
        <v>1585.71399</v>
      </c>
    </row>
    <row r="12" spans="1:8" ht="14.25" customHeight="1" x14ac:dyDescent="0.3">
      <c r="A12" s="17">
        <f t="shared" si="1"/>
        <v>45436</v>
      </c>
      <c r="B12" s="18">
        <v>25</v>
      </c>
      <c r="C12" s="19">
        <f t="shared" si="0"/>
        <v>45461</v>
      </c>
      <c r="D12" s="20">
        <f ca="1">SUMIFS('1. Cheques'!C:C,'1. Cheques'!A:A,"&lt;="&amp;'2. No cobrados'!C12,'1. Cheques'!K:K,"No cobrado",'1. Cheques'!I:I,"EN TÉRMINO",'1. Cheques'!J:J,"Banco Ctes")</f>
        <v>3959.0276500000004</v>
      </c>
      <c r="E12" s="5"/>
      <c r="F12" s="19">
        <f t="shared" si="2"/>
        <v>45439</v>
      </c>
      <c r="G12" s="20">
        <f ca="1">SUMIFS('1. Cheques'!C:C,'1. Cheques'!A:A,"&lt;="&amp;'2. No cobrados'!F12,'1. Cheques'!K:K,"No cobrado",'1. Cheques'!I:I,"EN TÉRMINO",'1. Cheques'!J:J,"Banco Ctes")</f>
        <v>1585.71399</v>
      </c>
    </row>
    <row r="13" spans="1:8" ht="14.25" customHeight="1" x14ac:dyDescent="0.3">
      <c r="A13" s="17">
        <f t="shared" si="1"/>
        <v>45436</v>
      </c>
      <c r="B13" s="18">
        <v>30</v>
      </c>
      <c r="C13" s="19">
        <f t="shared" si="0"/>
        <v>45466</v>
      </c>
      <c r="D13" s="20">
        <f ca="1">SUMIFS('1. Cheques'!C:C,'1. Cheques'!A:A,"&lt;="&amp;'2. No cobrados'!C13,'1. Cheques'!K:K,"No cobrado",'1. Cheques'!I:I,"EN TÉRMINO",'1. Cheques'!J:J,"Banco Ctes")</f>
        <v>4978.6783599999999</v>
      </c>
      <c r="F13" s="19">
        <f t="shared" si="2"/>
        <v>45440</v>
      </c>
      <c r="G13" s="20">
        <f ca="1">SUMIFS('1. Cheques'!C:C,'1. Cheques'!A:A,"&lt;="&amp;'2. No cobrados'!F13,'1. Cheques'!K:K,"No cobrado",'1. Cheques'!I:I,"EN TÉRMINO",'1. Cheques'!J:J,"Banco Ctes")</f>
        <v>1585.71399</v>
      </c>
    </row>
    <row r="14" spans="1:8" ht="14.25" customHeight="1" x14ac:dyDescent="0.3">
      <c r="A14" s="17">
        <f t="shared" si="1"/>
        <v>45436</v>
      </c>
      <c r="B14" s="18">
        <v>33</v>
      </c>
      <c r="C14" s="19">
        <f t="shared" si="0"/>
        <v>45469</v>
      </c>
      <c r="D14" s="20">
        <f ca="1">SUMIFS('1. Cheques'!C:C,'1. Cheques'!A:A,"&lt;="&amp;'2. No cobrados'!C14,'1. Cheques'!K:K,"No cobrado",'1. Cheques'!I:I,"EN TÉRMINO",'1. Cheques'!J:J,"Banco Ctes")</f>
        <v>4978.6783599999999</v>
      </c>
      <c r="E14" s="6"/>
      <c r="F14" s="19">
        <f t="shared" si="2"/>
        <v>45441</v>
      </c>
      <c r="G14" s="20">
        <f ca="1">SUMIFS('1. Cheques'!C:C,'1. Cheques'!A:A,"&lt;="&amp;'2. No cobrados'!F14,'1. Cheques'!K:K,"No cobrado",'1. Cheques'!I:I,"EN TÉRMINO",'1. Cheques'!J:J,"Banco Ctes")</f>
        <v>2242.7333900000003</v>
      </c>
    </row>
    <row r="15" spans="1:8" ht="14.25" customHeight="1" x14ac:dyDescent="0.3">
      <c r="A15" s="17">
        <f t="shared" si="1"/>
        <v>45436</v>
      </c>
      <c r="B15" s="18">
        <v>45</v>
      </c>
      <c r="C15" s="19">
        <f t="shared" si="0"/>
        <v>45481</v>
      </c>
      <c r="D15" s="20">
        <f ca="1">SUMIFS('1. Cheques'!C:C,'1. Cheques'!A:A,"&lt;="&amp;'2. No cobrados'!C15,'1. Cheques'!K:K,"No cobrado",'1. Cheques'!I:I,"EN TÉRMINO",'1. Cheques'!J:J,"Banco Ctes")</f>
        <v>4978.6783599999999</v>
      </c>
      <c r="F15" s="19">
        <f t="shared" si="2"/>
        <v>45442</v>
      </c>
      <c r="G15" s="20">
        <f ca="1">SUMIFS('1. Cheques'!C:C,'1. Cheques'!A:A,"&lt;="&amp;'2. No cobrados'!F15,'1. Cheques'!K:K,"No cobrado",'1. Cheques'!I:I,"EN TÉRMINO",'1. Cheques'!J:J,"Banco Ctes")</f>
        <v>2401.8416300000004</v>
      </c>
    </row>
    <row r="16" spans="1:8" ht="14.25" customHeight="1" x14ac:dyDescent="0.3">
      <c r="A16" s="17">
        <f t="shared" si="1"/>
        <v>45436</v>
      </c>
      <c r="B16" s="18">
        <v>60</v>
      </c>
      <c r="C16" s="19">
        <f t="shared" si="0"/>
        <v>45496</v>
      </c>
      <c r="D16" s="20">
        <f ca="1">SUMIFS('1. Cheques'!C:C,'1. Cheques'!A:A,"&lt;="&amp;'2. No cobrados'!C16,'1. Cheques'!K:K,"No cobrado",'1. Cheques'!I:I,"EN TÉRMINO",'1. Cheques'!J:J,"Banco Ctes")</f>
        <v>4978.6783599999999</v>
      </c>
      <c r="F16" s="19">
        <f t="shared" si="2"/>
        <v>45443</v>
      </c>
      <c r="G16" s="20">
        <f ca="1">SUMIFS('1. Cheques'!C:C,'1. Cheques'!A:A,"&lt;="&amp;'2. No cobrados'!F16,'1. Cheques'!K:K,"No cobrado",'1. Cheques'!I:I,"EN TÉRMINO",'1. Cheques'!J:J,"Banco Ctes")</f>
        <v>2481.8489300000006</v>
      </c>
    </row>
    <row r="17" spans="1:7" ht="14.25" customHeight="1" thickBot="1" x14ac:dyDescent="0.35">
      <c r="A17" s="21">
        <f t="shared" si="1"/>
        <v>45436</v>
      </c>
      <c r="B17" s="22">
        <v>90</v>
      </c>
      <c r="C17" s="23">
        <f t="shared" si="0"/>
        <v>45526</v>
      </c>
      <c r="D17" s="24">
        <f ca="1">SUMIFS('1. Cheques'!C:C,'1. Cheques'!A:A,"&lt;="&amp;'2. No cobrados'!C17,'1. Cheques'!K:K,"No cobrado",'1. Cheques'!I:I,"EN TÉRMINO",'1. Cheques'!J:J,"Banco Ctes")</f>
        <v>4978.6783599999999</v>
      </c>
      <c r="F17" s="19">
        <f t="shared" si="2"/>
        <v>45444</v>
      </c>
      <c r="G17" s="20">
        <f ca="1">SUMIFS('1. Cheques'!C:C,'1. Cheques'!A:A,"&lt;="&amp;'2. No cobrados'!F17,'1. Cheques'!K:K,"No cobrado",'1. Cheques'!I:I,"EN TÉRMINO",'1. Cheques'!J:J,"Banco Ctes")</f>
        <v>3061.8489300000006</v>
      </c>
    </row>
    <row r="18" spans="1:7" ht="14.25" customHeight="1" x14ac:dyDescent="0.3">
      <c r="F18" s="19">
        <f t="shared" si="2"/>
        <v>45445</v>
      </c>
      <c r="G18" s="20">
        <f ca="1">SUMIFS('1. Cheques'!C:C,'1. Cheques'!A:A,"&lt;="&amp;'2. No cobrados'!F18,'1. Cheques'!K:K,"No cobrado",'1. Cheques'!I:I,"EN TÉRMINO",'1. Cheques'!J:J,"Banco Ctes")</f>
        <v>3061.8489300000006</v>
      </c>
    </row>
    <row r="19" spans="1:7" ht="14.25" customHeight="1" thickBot="1" x14ac:dyDescent="0.35">
      <c r="F19" s="23">
        <f t="shared" si="2"/>
        <v>45446</v>
      </c>
      <c r="G19" s="24">
        <f ca="1">SUMIFS('1. Cheques'!C:C,'1. Cheques'!A:A,"&lt;="&amp;'2. No cobrados'!F19,'1. Cheques'!K:K,"No cobrado",'1. Cheques'!I:I,"EN TÉRMINO",'1. Cheques'!J:J,"Banco Ctes")</f>
        <v>3227.8906500000007</v>
      </c>
    </row>
    <row r="20" spans="1:7" ht="14.25" customHeight="1" x14ac:dyDescent="0.3"/>
    <row r="21" spans="1:7" ht="14.25" customHeight="1" x14ac:dyDescent="0.3">
      <c r="C21" s="4" t="s">
        <v>12</v>
      </c>
    </row>
    <row r="22" spans="1:7" ht="14.25" customHeight="1" x14ac:dyDescent="0.3"/>
    <row r="23" spans="1:7" ht="14.25" customHeight="1" x14ac:dyDescent="0.3"/>
    <row r="24" spans="1:7" ht="14.25" customHeight="1" x14ac:dyDescent="0.3"/>
    <row r="25" spans="1:7" ht="14.25" customHeight="1" x14ac:dyDescent="0.3"/>
    <row r="26" spans="1:7" ht="14.25" customHeight="1" x14ac:dyDescent="0.3"/>
    <row r="27" spans="1:7" ht="14.25" customHeight="1" x14ac:dyDescent="0.3"/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3">
    <mergeCell ref="F4:G4"/>
    <mergeCell ref="B7:D7"/>
    <mergeCell ref="F7:G7"/>
  </mergeCells>
  <pageMargins left="0.7" right="0.7" top="0.75" bottom="0.75" header="0" footer="0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DC63-D11D-4AD6-9EBF-B0C368AEAA59}">
  <dimension ref="A5:M112"/>
  <sheetViews>
    <sheetView showGridLines="0" workbookViewId="0">
      <selection activeCell="G19" sqref="G19"/>
    </sheetView>
  </sheetViews>
  <sheetFormatPr baseColWidth="10" defaultRowHeight="14.4" x14ac:dyDescent="0.3"/>
  <cols>
    <col min="2" max="2" width="21.21875" bestFit="1" customWidth="1"/>
    <col min="3" max="3" width="12.88671875" style="38" bestFit="1" customWidth="1"/>
    <col min="4" max="4" width="8" bestFit="1" customWidth="1"/>
    <col min="5" max="6" width="8" customWidth="1"/>
    <col min="7" max="7" width="17.33203125" bestFit="1" customWidth="1"/>
    <col min="8" max="8" width="22.21875" bestFit="1" customWidth="1"/>
    <col min="9" max="9" width="25.6640625" customWidth="1"/>
    <col min="10" max="10" width="25.44140625" bestFit="1" customWidth="1"/>
    <col min="11" max="11" width="19.5546875" bestFit="1" customWidth="1"/>
  </cols>
  <sheetData>
    <row r="5" spans="1:13" x14ac:dyDescent="0.3">
      <c r="A5" s="65" t="s">
        <v>751</v>
      </c>
      <c r="B5" s="65"/>
      <c r="C5" s="65"/>
      <c r="D5" s="65"/>
      <c r="E5" s="65"/>
      <c r="F5" s="65"/>
      <c r="G5" s="3"/>
      <c r="H5" s="64" t="s">
        <v>759</v>
      </c>
      <c r="I5" s="64"/>
      <c r="J5" s="64"/>
      <c r="K5" s="64"/>
      <c r="L5" s="64"/>
      <c r="M5" s="64"/>
    </row>
    <row r="6" spans="1:13" x14ac:dyDescent="0.3">
      <c r="B6" s="36" t="s">
        <v>752</v>
      </c>
      <c r="C6" t="s">
        <v>753</v>
      </c>
      <c r="D6" t="s">
        <v>754</v>
      </c>
      <c r="H6" s="36" t="s">
        <v>3</v>
      </c>
      <c r="I6" t="s">
        <v>755</v>
      </c>
    </row>
    <row r="7" spans="1:13" x14ac:dyDescent="0.3">
      <c r="B7" s="37" t="s">
        <v>962</v>
      </c>
      <c r="C7" s="49">
        <v>37566.203220000003</v>
      </c>
      <c r="D7" s="48">
        <v>0.3698728780792519</v>
      </c>
      <c r="E7" s="48"/>
      <c r="F7" s="48"/>
    </row>
    <row r="8" spans="1:13" x14ac:dyDescent="0.3">
      <c r="B8" s="37" t="s">
        <v>963</v>
      </c>
      <c r="C8" s="49">
        <v>12245.380359999999</v>
      </c>
      <c r="D8" s="48">
        <v>0.12056672457431127</v>
      </c>
      <c r="E8" s="48"/>
      <c r="F8" s="48"/>
      <c r="H8" s="36" t="s">
        <v>756</v>
      </c>
      <c r="I8" t="s">
        <v>753</v>
      </c>
      <c r="J8" t="s">
        <v>754</v>
      </c>
    </row>
    <row r="9" spans="1:13" x14ac:dyDescent="0.3">
      <c r="B9" s="37" t="s">
        <v>964</v>
      </c>
      <c r="C9" s="49">
        <v>6811.6329999999998</v>
      </c>
      <c r="D9" s="48">
        <v>6.7066620690277162E-2</v>
      </c>
      <c r="E9" s="48"/>
      <c r="F9" s="48"/>
      <c r="H9" s="37" t="s">
        <v>1055</v>
      </c>
      <c r="I9" s="49">
        <v>36485.943369999986</v>
      </c>
      <c r="J9" s="48">
        <v>0.35923675343676353</v>
      </c>
    </row>
    <row r="10" spans="1:13" x14ac:dyDescent="0.3">
      <c r="B10" s="37" t="s">
        <v>965</v>
      </c>
      <c r="C10" s="49">
        <v>6676.3967599999996</v>
      </c>
      <c r="D10" s="48">
        <v>6.573509892278627E-2</v>
      </c>
      <c r="E10" s="48"/>
      <c r="F10" s="48"/>
      <c r="H10" s="37" t="s">
        <v>1056</v>
      </c>
      <c r="I10" s="49">
        <v>16606.476559999999</v>
      </c>
      <c r="J10" s="48">
        <v>0.1635056181757735</v>
      </c>
    </row>
    <row r="11" spans="1:13" x14ac:dyDescent="0.3">
      <c r="B11" s="37" t="s">
        <v>966</v>
      </c>
      <c r="C11" s="49">
        <v>4717.5978500000001</v>
      </c>
      <c r="D11" s="48">
        <v>4.6448971278284817E-2</v>
      </c>
      <c r="E11" s="48"/>
      <c r="F11" s="48"/>
      <c r="H11" s="37" t="s">
        <v>1054</v>
      </c>
      <c r="I11" s="49">
        <v>48472.75407000001</v>
      </c>
      <c r="J11" s="48">
        <v>0.47725762838746294</v>
      </c>
    </row>
    <row r="12" spans="1:13" x14ac:dyDescent="0.3">
      <c r="B12" s="37" t="s">
        <v>967</v>
      </c>
      <c r="C12" s="49">
        <v>3652.3406999999997</v>
      </c>
      <c r="D12" s="48">
        <v>3.5960561638972821E-2</v>
      </c>
      <c r="E12" s="48"/>
      <c r="F12" s="48"/>
      <c r="H12" s="37" t="s">
        <v>23</v>
      </c>
      <c r="I12" s="49">
        <v>101565.174</v>
      </c>
      <c r="J12" s="48">
        <v>1</v>
      </c>
    </row>
    <row r="13" spans="1:13" x14ac:dyDescent="0.3">
      <c r="B13" s="37" t="s">
        <v>968</v>
      </c>
      <c r="C13" s="49">
        <v>2960.5225399999999</v>
      </c>
      <c r="D13" s="48">
        <v>2.9148992941222154E-2</v>
      </c>
      <c r="E13" s="48"/>
      <c r="F13" s="48"/>
    </row>
    <row r="14" spans="1:13" x14ac:dyDescent="0.3">
      <c r="B14" s="37" t="s">
        <v>969</v>
      </c>
      <c r="C14" s="49">
        <v>2623.9319</v>
      </c>
      <c r="D14" s="48">
        <v>2.5834956970585212E-2</v>
      </c>
      <c r="E14" s="48"/>
      <c r="F14" s="48"/>
    </row>
    <row r="15" spans="1:13" x14ac:dyDescent="0.3">
      <c r="B15" s="37" t="s">
        <v>970</v>
      </c>
      <c r="C15" s="49">
        <v>2206.69</v>
      </c>
      <c r="D15" s="48">
        <v>2.1726837193229247E-2</v>
      </c>
      <c r="E15" s="48"/>
      <c r="F15" s="48"/>
      <c r="H15" s="63" t="s">
        <v>760</v>
      </c>
      <c r="I15" s="63"/>
      <c r="J15" s="63"/>
      <c r="K15" s="63"/>
      <c r="L15" s="63"/>
      <c r="M15" s="63"/>
    </row>
    <row r="16" spans="1:13" x14ac:dyDescent="0.3">
      <c r="B16" s="37" t="s">
        <v>971</v>
      </c>
      <c r="C16" s="49">
        <v>2037.91994</v>
      </c>
      <c r="D16" s="48">
        <v>2.0065144967900118E-2</v>
      </c>
      <c r="E16" s="48"/>
      <c r="F16" s="48"/>
    </row>
    <row r="17" spans="2:13" x14ac:dyDescent="0.3">
      <c r="B17" s="37" t="s">
        <v>972</v>
      </c>
      <c r="C17" s="49">
        <v>1959.29</v>
      </c>
      <c r="D17" s="48">
        <v>1.92909628648891E-2</v>
      </c>
      <c r="E17" s="48"/>
      <c r="F17" s="48"/>
    </row>
    <row r="18" spans="2:13" x14ac:dyDescent="0.3">
      <c r="B18" s="37" t="s">
        <v>973</v>
      </c>
      <c r="C18" s="49">
        <v>1757.9845699999996</v>
      </c>
      <c r="D18" s="48">
        <v>1.7308930815202458E-2</v>
      </c>
      <c r="E18" s="48"/>
      <c r="F18" s="48"/>
      <c r="H18" s="36" t="s">
        <v>3</v>
      </c>
      <c r="I18" t="s">
        <v>755</v>
      </c>
    </row>
    <row r="19" spans="2:13" x14ac:dyDescent="0.3">
      <c r="B19" s="37" t="s">
        <v>974</v>
      </c>
      <c r="C19" s="49">
        <v>1485.6</v>
      </c>
      <c r="D19" s="48">
        <v>1.4627061043581729E-2</v>
      </c>
      <c r="E19" s="48"/>
      <c r="F19" s="48"/>
      <c r="H19" s="36" t="s">
        <v>19</v>
      </c>
      <c r="I19" t="s">
        <v>758</v>
      </c>
    </row>
    <row r="20" spans="2:13" x14ac:dyDescent="0.3">
      <c r="B20" s="37" t="s">
        <v>975</v>
      </c>
      <c r="C20" s="49">
        <v>1425.4928100000002</v>
      </c>
      <c r="D20" s="48">
        <v>1.4035251985094813E-2</v>
      </c>
      <c r="E20" s="48"/>
      <c r="F20" s="48"/>
    </row>
    <row r="21" spans="2:13" x14ac:dyDescent="0.3">
      <c r="B21" s="37" t="s">
        <v>976</v>
      </c>
      <c r="C21" s="49">
        <v>969</v>
      </c>
      <c r="D21" s="48">
        <v>9.5406718842425253E-3</v>
      </c>
      <c r="E21" s="48"/>
      <c r="F21" s="48"/>
      <c r="H21" s="36" t="s">
        <v>752</v>
      </c>
      <c r="I21" t="s">
        <v>1057</v>
      </c>
    </row>
    <row r="22" spans="2:13" x14ac:dyDescent="0.3">
      <c r="B22" s="37" t="s">
        <v>977</v>
      </c>
      <c r="C22" s="49">
        <v>954.59429999999998</v>
      </c>
      <c r="D22" s="48">
        <v>9.3988348801529158E-3</v>
      </c>
      <c r="E22" s="48"/>
      <c r="F22" s="48"/>
      <c r="H22" s="37" t="s">
        <v>1055</v>
      </c>
      <c r="I22" s="39">
        <v>6.996699669966997</v>
      </c>
    </row>
    <row r="23" spans="2:13" x14ac:dyDescent="0.3">
      <c r="B23" s="37" t="s">
        <v>978</v>
      </c>
      <c r="C23" s="49">
        <v>950</v>
      </c>
      <c r="D23" s="48">
        <v>9.3535998865122809E-3</v>
      </c>
      <c r="E23" s="48"/>
      <c r="F23" s="48"/>
      <c r="H23" s="37" t="s">
        <v>1056</v>
      </c>
      <c r="I23" s="39">
        <v>4.8666666666666663</v>
      </c>
    </row>
    <row r="24" spans="2:13" x14ac:dyDescent="0.3">
      <c r="B24" s="37" t="s">
        <v>979</v>
      </c>
      <c r="C24" s="49">
        <v>918.06748999999991</v>
      </c>
      <c r="D24" s="48">
        <v>9.0391957581838038E-3</v>
      </c>
      <c r="E24" s="48"/>
      <c r="F24" s="48"/>
      <c r="H24" s="37" t="s">
        <v>1054</v>
      </c>
      <c r="I24" s="39">
        <v>2.9393939393939394</v>
      </c>
    </row>
    <row r="25" spans="2:13" x14ac:dyDescent="0.3">
      <c r="B25" s="37" t="s">
        <v>980</v>
      </c>
      <c r="C25" s="49">
        <v>663</v>
      </c>
      <c r="D25" s="48">
        <v>6.5278281313238332E-3</v>
      </c>
      <c r="E25" s="48"/>
      <c r="F25" s="48"/>
      <c r="H25" s="37" t="s">
        <v>23</v>
      </c>
      <c r="I25" s="39">
        <v>6.393700787401575</v>
      </c>
    </row>
    <row r="26" spans="2:13" x14ac:dyDescent="0.3">
      <c r="B26" s="37" t="s">
        <v>981</v>
      </c>
      <c r="C26" s="49">
        <v>655.43759999999997</v>
      </c>
      <c r="D26" s="48">
        <v>6.4533695378693485E-3</v>
      </c>
      <c r="E26" s="48"/>
      <c r="F26" s="48"/>
    </row>
    <row r="27" spans="2:13" x14ac:dyDescent="0.3">
      <c r="B27" s="37" t="s">
        <v>982</v>
      </c>
      <c r="C27" s="49">
        <v>650</v>
      </c>
      <c r="D27" s="48">
        <v>6.3998315012978764E-3</v>
      </c>
      <c r="E27" s="48"/>
      <c r="F27" s="48"/>
      <c r="H27" s="63" t="s">
        <v>961</v>
      </c>
      <c r="I27" s="63"/>
      <c r="J27" s="63"/>
      <c r="K27" s="63"/>
      <c r="L27" s="63"/>
      <c r="M27" s="63"/>
    </row>
    <row r="28" spans="2:13" x14ac:dyDescent="0.3">
      <c r="B28" s="37" t="s">
        <v>983</v>
      </c>
      <c r="C28" s="49">
        <v>598.82000000000005</v>
      </c>
      <c r="D28" s="48">
        <v>5.8959186147802996E-3</v>
      </c>
      <c r="E28" s="48"/>
      <c r="F28" s="48"/>
    </row>
    <row r="29" spans="2:13" x14ac:dyDescent="0.3">
      <c r="B29" s="37" t="s">
        <v>984</v>
      </c>
      <c r="C29" s="49">
        <v>500.8</v>
      </c>
      <c r="D29" s="48">
        <v>4.9308240243845789E-3</v>
      </c>
      <c r="E29" s="48"/>
      <c r="F29" s="48"/>
      <c r="H29" s="36" t="s">
        <v>3</v>
      </c>
      <c r="I29" t="s">
        <v>755</v>
      </c>
    </row>
    <row r="30" spans="2:13" x14ac:dyDescent="0.3">
      <c r="B30" s="37" t="s">
        <v>985</v>
      </c>
      <c r="C30" s="49">
        <v>464.5</v>
      </c>
      <c r="D30" s="48">
        <v>4.5734180497736358E-3</v>
      </c>
      <c r="E30" s="48"/>
      <c r="F30" s="48"/>
      <c r="H30" s="36" t="s">
        <v>19</v>
      </c>
      <c r="I30" t="s">
        <v>758</v>
      </c>
    </row>
    <row r="31" spans="2:13" x14ac:dyDescent="0.3">
      <c r="B31" s="37" t="s">
        <v>986</v>
      </c>
      <c r="C31" s="49">
        <v>454.13100000000003</v>
      </c>
      <c r="D31" s="48">
        <v>4.4713259684860092E-3</v>
      </c>
      <c r="E31" s="48"/>
      <c r="F31" s="48"/>
    </row>
    <row r="32" spans="2:13" x14ac:dyDescent="0.3">
      <c r="B32" s="37" t="s">
        <v>987</v>
      </c>
      <c r="C32" s="49">
        <v>446.59000000000003</v>
      </c>
      <c r="D32" s="48">
        <v>4.3970780771763361E-3</v>
      </c>
      <c r="E32" s="48"/>
      <c r="F32" s="48"/>
      <c r="H32" s="36" t="s">
        <v>752</v>
      </c>
      <c r="I32" t="s">
        <v>24</v>
      </c>
      <c r="J32" t="s">
        <v>1057</v>
      </c>
    </row>
    <row r="33" spans="2:10" x14ac:dyDescent="0.3">
      <c r="B33" s="37" t="s">
        <v>988</v>
      </c>
      <c r="C33" s="49">
        <v>383.39717999999999</v>
      </c>
      <c r="D33" s="48">
        <v>3.7748882308811875E-3</v>
      </c>
      <c r="E33" s="48"/>
      <c r="F33" s="48"/>
      <c r="H33" s="37" t="s">
        <v>962</v>
      </c>
      <c r="I33" s="49">
        <v>37416.503220000006</v>
      </c>
      <c r="J33" s="39">
        <v>4.4473684210526319</v>
      </c>
    </row>
    <row r="34" spans="2:10" x14ac:dyDescent="0.3">
      <c r="B34" s="37" t="s">
        <v>989</v>
      </c>
      <c r="C34" s="49">
        <v>379.85599999999999</v>
      </c>
      <c r="D34" s="48">
        <v>3.7400221457800091E-3</v>
      </c>
      <c r="E34" s="48"/>
      <c r="F34" s="48"/>
      <c r="H34" s="50" t="s">
        <v>1054</v>
      </c>
      <c r="I34" s="49">
        <v>32947.636119999996</v>
      </c>
      <c r="J34" s="39">
        <v>2.8421052631578947</v>
      </c>
    </row>
    <row r="35" spans="2:10" x14ac:dyDescent="0.3">
      <c r="B35" s="37" t="s">
        <v>990</v>
      </c>
      <c r="C35" s="49">
        <v>379.601</v>
      </c>
      <c r="D35" s="48">
        <v>3.7375114426525771E-3</v>
      </c>
      <c r="E35" s="48"/>
      <c r="F35" s="48"/>
      <c r="H35" s="50" t="s">
        <v>1056</v>
      </c>
      <c r="I35" s="49">
        <v>2805.6495599999998</v>
      </c>
      <c r="J35" s="39">
        <v>5.8571428571428568</v>
      </c>
    </row>
    <row r="36" spans="2:10" x14ac:dyDescent="0.3">
      <c r="B36" s="37" t="s">
        <v>991</v>
      </c>
      <c r="C36" s="49">
        <v>332.30170000000004</v>
      </c>
      <c r="D36" s="48">
        <v>3.2718075193766717E-3</v>
      </c>
      <c r="E36" s="48"/>
      <c r="F36" s="48"/>
      <c r="H36" s="50" t="s">
        <v>1055</v>
      </c>
      <c r="I36" s="49">
        <v>1663.2175399999999</v>
      </c>
      <c r="J36" s="39">
        <v>6.166666666666667</v>
      </c>
    </row>
    <row r="37" spans="2:10" x14ac:dyDescent="0.3">
      <c r="B37" s="37" t="s">
        <v>992</v>
      </c>
      <c r="C37" s="49">
        <v>269.90962000000002</v>
      </c>
      <c r="D37" s="48">
        <v>2.6575016747374452E-3</v>
      </c>
      <c r="E37" s="48"/>
      <c r="F37" s="48"/>
      <c r="H37" s="37" t="s">
        <v>963</v>
      </c>
      <c r="I37" s="49">
        <v>12245.380359999999</v>
      </c>
      <c r="J37" s="39">
        <v>8.7058823529411757</v>
      </c>
    </row>
    <row r="38" spans="2:10" x14ac:dyDescent="0.3">
      <c r="B38" s="37" t="s">
        <v>993</v>
      </c>
      <c r="C38" s="49">
        <v>247.5</v>
      </c>
      <c r="D38" s="48">
        <v>2.4368589178018836E-3</v>
      </c>
      <c r="E38" s="48"/>
      <c r="F38" s="48"/>
      <c r="H38" s="50" t="s">
        <v>1056</v>
      </c>
      <c r="I38" s="49">
        <v>4360.8325199999999</v>
      </c>
      <c r="J38" s="39">
        <v>7.75</v>
      </c>
    </row>
    <row r="39" spans="2:10" x14ac:dyDescent="0.3">
      <c r="B39" s="37" t="s">
        <v>994</v>
      </c>
      <c r="C39" s="49">
        <v>237.58840999999998</v>
      </c>
      <c r="D39" s="48">
        <v>2.3392704471711925E-3</v>
      </c>
      <c r="E39" s="48"/>
      <c r="F39" s="48"/>
      <c r="H39" s="50" t="s">
        <v>1055</v>
      </c>
      <c r="I39" s="49">
        <v>4334.27484</v>
      </c>
      <c r="J39" s="39">
        <v>10</v>
      </c>
    </row>
    <row r="40" spans="2:10" x14ac:dyDescent="0.3">
      <c r="B40" s="37" t="s">
        <v>995</v>
      </c>
      <c r="C40" s="49">
        <v>208.49097</v>
      </c>
      <c r="D40" s="48">
        <v>2.0527801192956161E-3</v>
      </c>
      <c r="E40" s="48"/>
      <c r="F40" s="48"/>
      <c r="H40" s="50" t="s">
        <v>1054</v>
      </c>
      <c r="I40" s="49">
        <v>3550.2730000000001</v>
      </c>
      <c r="J40" s="39">
        <v>1.5</v>
      </c>
    </row>
    <row r="41" spans="2:10" x14ac:dyDescent="0.3">
      <c r="B41" s="37" t="s">
        <v>996</v>
      </c>
      <c r="C41" s="49">
        <v>205.75</v>
      </c>
      <c r="D41" s="48">
        <v>2.0257928175262123E-3</v>
      </c>
      <c r="E41" s="48"/>
      <c r="F41" s="48"/>
      <c r="H41" s="37" t="s">
        <v>964</v>
      </c>
      <c r="I41" s="49">
        <v>6811.6329999999998</v>
      </c>
      <c r="J41" s="39">
        <v>5.1578947368421053</v>
      </c>
    </row>
    <row r="42" spans="2:10" x14ac:dyDescent="0.3">
      <c r="B42" s="37" t="s">
        <v>997</v>
      </c>
      <c r="C42" s="49">
        <v>162.48652999999999</v>
      </c>
      <c r="D42" s="48">
        <v>1.5998252511239728E-3</v>
      </c>
      <c r="E42" s="48"/>
      <c r="F42" s="48"/>
      <c r="H42" s="50" t="s">
        <v>1056</v>
      </c>
      <c r="I42" s="49">
        <v>2903.2411999999999</v>
      </c>
      <c r="J42" s="39">
        <v>3.5</v>
      </c>
    </row>
    <row r="43" spans="2:10" x14ac:dyDescent="0.3">
      <c r="B43" s="37" t="s">
        <v>998</v>
      </c>
      <c r="C43" s="49">
        <v>143.26292000000001</v>
      </c>
      <c r="D43" s="48">
        <v>1.4105516128983346E-3</v>
      </c>
      <c r="E43" s="48"/>
      <c r="F43" s="48"/>
      <c r="H43" s="50" t="s">
        <v>1055</v>
      </c>
      <c r="I43" s="49">
        <v>2156.9647800000002</v>
      </c>
      <c r="J43" s="39">
        <v>5.333333333333333</v>
      </c>
    </row>
    <row r="44" spans="2:10" x14ac:dyDescent="0.3">
      <c r="B44" s="37" t="s">
        <v>999</v>
      </c>
      <c r="C44" s="49">
        <v>135.392</v>
      </c>
      <c r="D44" s="48">
        <v>1.3330553640364955E-3</v>
      </c>
      <c r="E44" s="48"/>
      <c r="F44" s="48"/>
      <c r="H44" s="50" t="s">
        <v>1054</v>
      </c>
      <c r="I44" s="49">
        <v>1751.4270200000001</v>
      </c>
      <c r="J44" s="39">
        <v>11</v>
      </c>
    </row>
    <row r="45" spans="2:10" x14ac:dyDescent="0.3">
      <c r="B45" s="37" t="s">
        <v>1000</v>
      </c>
      <c r="C45" s="49">
        <v>126.19999999999999</v>
      </c>
      <c r="D45" s="48">
        <v>1.2425519007135261E-3</v>
      </c>
      <c r="E45" s="48"/>
      <c r="F45" s="48"/>
      <c r="H45" s="37" t="s">
        <v>965</v>
      </c>
      <c r="I45" s="49">
        <v>6676.3967599999996</v>
      </c>
      <c r="J45" s="39">
        <v>2.0909090909090908</v>
      </c>
    </row>
    <row r="46" spans="2:10" x14ac:dyDescent="0.3">
      <c r="B46" s="37" t="s">
        <v>1001</v>
      </c>
      <c r="C46" s="49">
        <v>125.67949</v>
      </c>
      <c r="D46" s="48">
        <v>1.237427014106233E-3</v>
      </c>
      <c r="E46" s="48"/>
      <c r="F46" s="48"/>
      <c r="H46" s="37" t="s">
        <v>966</v>
      </c>
      <c r="I46" s="49">
        <v>4717.5978500000001</v>
      </c>
      <c r="J46" s="39">
        <v>3.0714285714285716</v>
      </c>
    </row>
    <row r="47" spans="2:10" x14ac:dyDescent="0.3">
      <c r="B47" s="37" t="s">
        <v>1002</v>
      </c>
      <c r="C47" s="49">
        <v>120</v>
      </c>
      <c r="D47" s="48">
        <v>1.1815073540857616E-3</v>
      </c>
      <c r="E47" s="48"/>
      <c r="F47" s="48"/>
      <c r="H47" s="37" t="s">
        <v>967</v>
      </c>
      <c r="I47" s="49">
        <v>3652.3406999999997</v>
      </c>
      <c r="J47" s="39">
        <v>2.8947368421052633</v>
      </c>
    </row>
    <row r="48" spans="2:10" x14ac:dyDescent="0.3">
      <c r="B48" s="37" t="s">
        <v>1003</v>
      </c>
      <c r="C48" s="49">
        <v>117</v>
      </c>
      <c r="D48" s="48">
        <v>1.1519696702336176E-3</v>
      </c>
      <c r="E48" s="48"/>
      <c r="F48" s="48"/>
      <c r="H48" s="37" t="s">
        <v>968</v>
      </c>
      <c r="I48" s="49">
        <v>2817.1955400000002</v>
      </c>
      <c r="J48" s="39">
        <v>8.25</v>
      </c>
    </row>
    <row r="49" spans="2:10" x14ac:dyDescent="0.3">
      <c r="B49" s="37" t="s">
        <v>1004</v>
      </c>
      <c r="C49" s="49">
        <v>116.613</v>
      </c>
      <c r="D49" s="48">
        <v>1.1481593090166911E-3</v>
      </c>
      <c r="E49" s="48"/>
      <c r="F49" s="48"/>
      <c r="H49" s="37" t="s">
        <v>969</v>
      </c>
      <c r="I49" s="49">
        <v>2623.9319</v>
      </c>
      <c r="J49" s="39">
        <v>4.5714285714285712</v>
      </c>
    </row>
    <row r="50" spans="2:10" x14ac:dyDescent="0.3">
      <c r="B50" s="37" t="s">
        <v>1005</v>
      </c>
      <c r="C50" s="49">
        <v>115</v>
      </c>
      <c r="D50" s="48">
        <v>1.1322778809988549E-3</v>
      </c>
      <c r="E50" s="48"/>
      <c r="F50" s="48"/>
      <c r="H50" s="37" t="s">
        <v>970</v>
      </c>
      <c r="I50" s="49">
        <v>2199.79</v>
      </c>
      <c r="J50" s="39">
        <v>9.75</v>
      </c>
    </row>
    <row r="51" spans="2:10" x14ac:dyDescent="0.3">
      <c r="B51" s="37" t="s">
        <v>1006</v>
      </c>
      <c r="C51" s="49">
        <v>113.72689</v>
      </c>
      <c r="D51" s="48">
        <v>1.1197429741025206E-3</v>
      </c>
      <c r="E51" s="48"/>
      <c r="F51" s="48"/>
      <c r="H51" s="37" t="s">
        <v>971</v>
      </c>
      <c r="I51" s="49">
        <v>2037.9199399999998</v>
      </c>
      <c r="J51" s="39">
        <v>6.615384615384615</v>
      </c>
    </row>
    <row r="52" spans="2:10" x14ac:dyDescent="0.3">
      <c r="B52" s="37" t="s">
        <v>1007</v>
      </c>
      <c r="C52" s="49">
        <v>110</v>
      </c>
      <c r="D52" s="48">
        <v>1.0830484079119482E-3</v>
      </c>
      <c r="E52" s="48"/>
      <c r="F52" s="48"/>
      <c r="H52" s="37" t="s">
        <v>972</v>
      </c>
      <c r="I52" s="49">
        <v>1959.29</v>
      </c>
      <c r="J52" s="39">
        <v>14.25</v>
      </c>
    </row>
    <row r="53" spans="2:10" x14ac:dyDescent="0.3">
      <c r="B53" s="37" t="s">
        <v>1008</v>
      </c>
      <c r="C53" s="49">
        <v>109.28197</v>
      </c>
      <c r="D53" s="48">
        <v>1.07597876019983E-3</v>
      </c>
      <c r="E53" s="48"/>
      <c r="F53" s="48"/>
      <c r="H53" s="37" t="s">
        <v>974</v>
      </c>
      <c r="I53" s="49">
        <v>1485.6</v>
      </c>
      <c r="J53" s="39">
        <v>6</v>
      </c>
    </row>
    <row r="54" spans="2:10" x14ac:dyDescent="0.3">
      <c r="B54" s="37" t="s">
        <v>1009</v>
      </c>
      <c r="C54" s="49">
        <v>100.4</v>
      </c>
      <c r="D54" s="48">
        <v>9.8852781958508741E-4</v>
      </c>
      <c r="E54" s="48"/>
      <c r="F54" s="48"/>
      <c r="H54" s="37" t="s">
        <v>973</v>
      </c>
      <c r="I54" s="49">
        <v>1413.9085699999996</v>
      </c>
      <c r="J54" s="39">
        <v>2.5</v>
      </c>
    </row>
    <row r="55" spans="2:10" x14ac:dyDescent="0.3">
      <c r="B55" s="37" t="s">
        <v>1010</v>
      </c>
      <c r="C55" s="49">
        <v>99.607199999999992</v>
      </c>
      <c r="D55" s="48">
        <v>9.8072199433242731E-4</v>
      </c>
      <c r="E55" s="48"/>
      <c r="F55" s="48"/>
      <c r="H55" s="37" t="s">
        <v>975</v>
      </c>
      <c r="I55" s="49">
        <v>1175.4928100000002</v>
      </c>
      <c r="J55" s="39">
        <v>3.9285714285714284</v>
      </c>
    </row>
    <row r="56" spans="2:10" x14ac:dyDescent="0.3">
      <c r="B56" s="37" t="s">
        <v>1011</v>
      </c>
      <c r="C56" s="49">
        <v>96.733999999999995</v>
      </c>
      <c r="D56" s="48">
        <v>9.5243276991776725E-4</v>
      </c>
      <c r="E56" s="48"/>
      <c r="F56" s="48"/>
      <c r="H56" s="37" t="s">
        <v>976</v>
      </c>
      <c r="I56" s="49">
        <v>969</v>
      </c>
      <c r="J56" s="39">
        <v>4.833333333333333</v>
      </c>
    </row>
    <row r="57" spans="2:10" x14ac:dyDescent="0.3">
      <c r="B57" s="37" t="s">
        <v>1012</v>
      </c>
      <c r="C57" s="49">
        <v>82.7</v>
      </c>
      <c r="D57" s="48">
        <v>8.1425548485743746E-4</v>
      </c>
      <c r="E57" s="48"/>
      <c r="F57" s="48"/>
      <c r="H57" s="37" t="s">
        <v>977</v>
      </c>
      <c r="I57" s="49">
        <v>954.59429999999998</v>
      </c>
      <c r="J57" s="39">
        <v>10.199999999999999</v>
      </c>
    </row>
    <row r="58" spans="2:10" x14ac:dyDescent="0.3">
      <c r="B58" s="37" t="s">
        <v>1013</v>
      </c>
      <c r="C58" s="49">
        <v>81.427499999999995</v>
      </c>
      <c r="D58" s="48">
        <v>8.0172658395681964E-4</v>
      </c>
      <c r="E58" s="48"/>
      <c r="F58" s="48"/>
      <c r="H58" s="37" t="s">
        <v>978</v>
      </c>
      <c r="I58" s="49">
        <v>950</v>
      </c>
      <c r="J58" s="39">
        <v>0</v>
      </c>
    </row>
    <row r="59" spans="2:10" x14ac:dyDescent="0.3">
      <c r="B59" s="37" t="s">
        <v>1014</v>
      </c>
      <c r="C59" s="49">
        <v>75.084239999999994</v>
      </c>
      <c r="D59" s="48">
        <v>7.3927151446616921E-4</v>
      </c>
      <c r="E59" s="48"/>
      <c r="F59" s="48"/>
      <c r="H59" s="37" t="s">
        <v>979</v>
      </c>
      <c r="I59" s="49">
        <v>818.26748999999995</v>
      </c>
      <c r="J59" s="39">
        <v>4.0909090909090908</v>
      </c>
    </row>
    <row r="60" spans="2:10" x14ac:dyDescent="0.3">
      <c r="B60" s="37" t="s">
        <v>1015</v>
      </c>
      <c r="C60" s="49">
        <v>66.365000000000009</v>
      </c>
      <c r="D60" s="48">
        <v>6.534227962825132E-4</v>
      </c>
      <c r="E60" s="48"/>
      <c r="F60" s="48"/>
      <c r="H60" s="37" t="s">
        <v>980</v>
      </c>
      <c r="I60" s="49">
        <v>663</v>
      </c>
      <c r="J60" s="39">
        <v>8.3333333333333339</v>
      </c>
    </row>
    <row r="61" spans="2:10" x14ac:dyDescent="0.3">
      <c r="B61" s="37" t="s">
        <v>1016</v>
      </c>
      <c r="C61" s="49">
        <v>63.3</v>
      </c>
      <c r="D61" s="48">
        <v>6.2324512928023932E-4</v>
      </c>
      <c r="E61" s="48"/>
      <c r="F61" s="48"/>
      <c r="H61" s="37" t="s">
        <v>981</v>
      </c>
      <c r="I61" s="49">
        <v>655.43759999999997</v>
      </c>
      <c r="J61" s="39">
        <v>6.166666666666667</v>
      </c>
    </row>
    <row r="62" spans="2:10" x14ac:dyDescent="0.3">
      <c r="B62" s="37" t="s">
        <v>1017</v>
      </c>
      <c r="C62" s="49">
        <v>61.3247</v>
      </c>
      <c r="D62" s="48">
        <v>6.0379653364252598E-4</v>
      </c>
      <c r="E62" s="48"/>
      <c r="F62" s="48"/>
      <c r="H62" s="37" t="s">
        <v>982</v>
      </c>
      <c r="I62" s="49">
        <v>650</v>
      </c>
      <c r="J62" s="39">
        <v>0</v>
      </c>
    </row>
    <row r="63" spans="2:10" x14ac:dyDescent="0.3">
      <c r="B63" s="37" t="s">
        <v>1018</v>
      </c>
      <c r="C63" s="49">
        <v>59</v>
      </c>
      <c r="D63" s="48">
        <v>5.8090778242549947E-4</v>
      </c>
      <c r="E63" s="48"/>
      <c r="F63" s="48"/>
      <c r="H63" s="37" t="s">
        <v>983</v>
      </c>
      <c r="I63" s="49">
        <v>504.87000000000006</v>
      </c>
      <c r="J63" s="39">
        <v>8.1666666666666661</v>
      </c>
    </row>
    <row r="64" spans="2:10" x14ac:dyDescent="0.3">
      <c r="B64" s="37" t="s">
        <v>1019</v>
      </c>
      <c r="C64" s="49">
        <v>54.58</v>
      </c>
      <c r="D64" s="48">
        <v>5.3738892821667396E-4</v>
      </c>
      <c r="E64" s="48"/>
      <c r="F64" s="48"/>
      <c r="H64" s="37" t="s">
        <v>984</v>
      </c>
      <c r="I64" s="49">
        <v>500.8</v>
      </c>
      <c r="J64" s="39">
        <v>6.666666666666667</v>
      </c>
    </row>
    <row r="65" spans="2:10" x14ac:dyDescent="0.3">
      <c r="B65" s="37" t="s">
        <v>1020</v>
      </c>
      <c r="C65" s="49">
        <v>30</v>
      </c>
      <c r="D65" s="48">
        <v>2.9537683852144041E-4</v>
      </c>
      <c r="E65" s="48"/>
      <c r="F65" s="48"/>
      <c r="H65" s="37" t="s">
        <v>985</v>
      </c>
      <c r="I65" s="49">
        <v>464.5</v>
      </c>
      <c r="J65" s="39">
        <v>16</v>
      </c>
    </row>
    <row r="66" spans="2:10" x14ac:dyDescent="0.3">
      <c r="B66" s="37" t="s">
        <v>1021</v>
      </c>
      <c r="C66" s="49">
        <v>23.730490000000003</v>
      </c>
      <c r="D66" s="48">
        <v>2.3364790375882192E-4</v>
      </c>
      <c r="E66" s="48"/>
      <c r="F66" s="48"/>
      <c r="G66" s="37"/>
      <c r="H66" s="37" t="s">
        <v>986</v>
      </c>
      <c r="I66" s="49">
        <v>454.13100000000003</v>
      </c>
      <c r="J66" s="39">
        <v>8.4444444444444446</v>
      </c>
    </row>
    <row r="67" spans="2:10" x14ac:dyDescent="0.3">
      <c r="B67" s="37" t="s">
        <v>1022</v>
      </c>
      <c r="C67" s="49">
        <v>23.713450000000002</v>
      </c>
      <c r="D67" s="48">
        <v>2.3348012971454173E-4</v>
      </c>
      <c r="E67" s="48"/>
      <c r="F67" s="48"/>
      <c r="G67" s="37"/>
      <c r="H67" s="37" t="s">
        <v>987</v>
      </c>
      <c r="I67" s="49">
        <v>446.59000000000003</v>
      </c>
      <c r="J67" s="39">
        <v>11.5</v>
      </c>
    </row>
    <row r="68" spans="2:10" x14ac:dyDescent="0.3">
      <c r="B68" s="37" t="s">
        <v>1023</v>
      </c>
      <c r="C68" s="49">
        <v>22.5</v>
      </c>
      <c r="D68" s="48">
        <v>2.2153262889108033E-4</v>
      </c>
      <c r="E68" s="48"/>
      <c r="F68" s="48"/>
      <c r="G68" s="37"/>
      <c r="H68" s="37" t="s">
        <v>988</v>
      </c>
      <c r="I68" s="49">
        <v>383.39717999999999</v>
      </c>
      <c r="J68" s="39">
        <v>8.3333333333333339</v>
      </c>
    </row>
    <row r="69" spans="2:10" x14ac:dyDescent="0.3">
      <c r="B69" s="37" t="s">
        <v>1024</v>
      </c>
      <c r="C69" s="49">
        <v>20.9</v>
      </c>
      <c r="D69" s="48">
        <v>2.0577919750327015E-4</v>
      </c>
      <c r="E69" s="48"/>
      <c r="F69" s="48"/>
      <c r="G69" s="37"/>
      <c r="H69" s="37" t="s">
        <v>989</v>
      </c>
      <c r="I69" s="49">
        <v>379.85599999999999</v>
      </c>
      <c r="J69" s="39">
        <v>0.5</v>
      </c>
    </row>
    <row r="70" spans="2:10" x14ac:dyDescent="0.3">
      <c r="B70" s="37" t="s">
        <v>1025</v>
      </c>
      <c r="C70" s="49">
        <v>20.5</v>
      </c>
      <c r="D70" s="48">
        <v>2.0184083965631763E-4</v>
      </c>
      <c r="E70" s="48"/>
      <c r="F70" s="48"/>
      <c r="G70" s="37"/>
      <c r="H70" s="37" t="s">
        <v>990</v>
      </c>
      <c r="I70" s="49">
        <v>379.601</v>
      </c>
      <c r="J70" s="39">
        <v>17.666666666666668</v>
      </c>
    </row>
    <row r="71" spans="2:10" x14ac:dyDescent="0.3">
      <c r="B71" s="37" t="s">
        <v>1026</v>
      </c>
      <c r="C71" s="49">
        <v>19.710999999999999</v>
      </c>
      <c r="D71" s="48">
        <v>1.9407242880320374E-4</v>
      </c>
      <c r="E71" s="48"/>
      <c r="F71" s="48"/>
      <c r="G71" s="37"/>
      <c r="H71" s="37" t="s">
        <v>991</v>
      </c>
      <c r="I71" s="49">
        <v>332.30170000000004</v>
      </c>
      <c r="J71" s="39">
        <v>1.5</v>
      </c>
    </row>
    <row r="72" spans="2:10" x14ac:dyDescent="0.3">
      <c r="B72" s="37" t="s">
        <v>1027</v>
      </c>
      <c r="C72" s="49">
        <v>18.5</v>
      </c>
      <c r="D72" s="48">
        <v>1.8214905042155495E-4</v>
      </c>
      <c r="E72" s="48"/>
      <c r="F72" s="48"/>
      <c r="G72" s="37"/>
      <c r="H72" s="37" t="s">
        <v>992</v>
      </c>
      <c r="I72" s="49">
        <v>269.90962000000002</v>
      </c>
      <c r="J72" s="39">
        <v>3.5</v>
      </c>
    </row>
    <row r="73" spans="2:10" x14ac:dyDescent="0.3">
      <c r="B73" s="37" t="s">
        <v>1028</v>
      </c>
      <c r="C73" s="49">
        <v>17.36</v>
      </c>
      <c r="D73" s="48">
        <v>1.709247305577402E-4</v>
      </c>
      <c r="E73" s="48"/>
      <c r="F73" s="48"/>
      <c r="G73" s="37"/>
      <c r="H73" s="37" t="s">
        <v>993</v>
      </c>
      <c r="I73" s="49">
        <v>247.5</v>
      </c>
      <c r="J73" s="39">
        <v>3</v>
      </c>
    </row>
    <row r="74" spans="2:10" x14ac:dyDescent="0.3">
      <c r="B74" s="37" t="s">
        <v>1029</v>
      </c>
      <c r="C74" s="49">
        <v>16.140999999999998</v>
      </c>
      <c r="D74" s="48">
        <v>1.5892258501915232E-4</v>
      </c>
      <c r="E74" s="48"/>
      <c r="F74" s="48"/>
      <c r="G74" s="37"/>
      <c r="H74" s="37" t="s">
        <v>994</v>
      </c>
      <c r="I74" s="49">
        <v>237.58840999999998</v>
      </c>
      <c r="J74" s="39">
        <v>7.666666666666667</v>
      </c>
    </row>
    <row r="75" spans="2:10" x14ac:dyDescent="0.3">
      <c r="B75" s="37" t="s">
        <v>1030</v>
      </c>
      <c r="C75" s="49">
        <v>13.733700000000001</v>
      </c>
      <c r="D75" s="48">
        <v>1.3522056290673023E-4</v>
      </c>
      <c r="E75" s="48"/>
      <c r="F75" s="48"/>
      <c r="G75" s="37"/>
      <c r="H75" s="37" t="s">
        <v>995</v>
      </c>
      <c r="I75" s="49">
        <v>208.49097</v>
      </c>
      <c r="J75" s="39">
        <v>1.5</v>
      </c>
    </row>
    <row r="76" spans="2:10" x14ac:dyDescent="0.3">
      <c r="B76" s="37" t="s">
        <v>1031</v>
      </c>
      <c r="C76" s="49">
        <v>6.9</v>
      </c>
      <c r="D76" s="48">
        <v>6.79366728599313E-5</v>
      </c>
      <c r="E76" s="48"/>
      <c r="F76" s="48"/>
      <c r="G76" s="37"/>
      <c r="H76" s="37" t="s">
        <v>996</v>
      </c>
      <c r="I76" s="49">
        <v>205.75</v>
      </c>
      <c r="J76" s="39">
        <v>14</v>
      </c>
    </row>
    <row r="77" spans="2:10" x14ac:dyDescent="0.3">
      <c r="B77" s="37" t="s">
        <v>23</v>
      </c>
      <c r="C77" s="49">
        <v>101565.174</v>
      </c>
      <c r="D77" s="48">
        <v>1</v>
      </c>
      <c r="E77" s="48"/>
      <c r="F77" s="48"/>
      <c r="H77" s="37" t="s">
        <v>997</v>
      </c>
      <c r="I77" s="49">
        <v>162.48652999999999</v>
      </c>
      <c r="J77" s="39">
        <v>13</v>
      </c>
    </row>
    <row r="78" spans="2:10" x14ac:dyDescent="0.3">
      <c r="C78"/>
      <c r="H78" s="37" t="s">
        <v>998</v>
      </c>
      <c r="I78" s="49">
        <v>143.26292000000001</v>
      </c>
      <c r="J78" s="39">
        <v>6</v>
      </c>
    </row>
    <row r="79" spans="2:10" x14ac:dyDescent="0.3">
      <c r="C79"/>
      <c r="H79" s="37" t="s">
        <v>999</v>
      </c>
      <c r="I79" s="49">
        <v>135.392</v>
      </c>
      <c r="J79" s="39">
        <v>14</v>
      </c>
    </row>
    <row r="80" spans="2:10" x14ac:dyDescent="0.3">
      <c r="C80"/>
      <c r="H80" s="37" t="s">
        <v>1000</v>
      </c>
      <c r="I80" s="49">
        <v>126.19999999999999</v>
      </c>
      <c r="J80" s="39">
        <v>3</v>
      </c>
    </row>
    <row r="81" spans="3:10" x14ac:dyDescent="0.3">
      <c r="C81"/>
      <c r="H81" s="37" t="s">
        <v>1001</v>
      </c>
      <c r="I81" s="49">
        <v>125.67949</v>
      </c>
      <c r="J81" s="39">
        <v>0</v>
      </c>
    </row>
    <row r="82" spans="3:10" x14ac:dyDescent="0.3">
      <c r="C82"/>
      <c r="H82" s="37" t="s">
        <v>1002</v>
      </c>
      <c r="I82" s="49">
        <v>120</v>
      </c>
      <c r="J82" s="39">
        <v>3</v>
      </c>
    </row>
    <row r="83" spans="3:10" x14ac:dyDescent="0.3">
      <c r="C83"/>
      <c r="H83" s="37" t="s">
        <v>1003</v>
      </c>
      <c r="I83" s="49">
        <v>117</v>
      </c>
      <c r="J83" s="39">
        <v>3</v>
      </c>
    </row>
    <row r="84" spans="3:10" x14ac:dyDescent="0.3">
      <c r="C84"/>
      <c r="H84" s="37" t="s">
        <v>1004</v>
      </c>
      <c r="I84" s="49">
        <v>116.613</v>
      </c>
      <c r="J84" s="39">
        <v>1</v>
      </c>
    </row>
    <row r="85" spans="3:10" x14ac:dyDescent="0.3">
      <c r="C85"/>
      <c r="H85" s="37" t="s">
        <v>1005</v>
      </c>
      <c r="I85" s="49">
        <v>115</v>
      </c>
      <c r="J85" s="39">
        <v>1</v>
      </c>
    </row>
    <row r="86" spans="3:10" x14ac:dyDescent="0.3">
      <c r="C86"/>
      <c r="H86" s="37" t="s">
        <v>1006</v>
      </c>
      <c r="I86" s="49">
        <v>113.72689</v>
      </c>
      <c r="J86" s="39">
        <v>7</v>
      </c>
    </row>
    <row r="87" spans="3:10" x14ac:dyDescent="0.3">
      <c r="C87"/>
      <c r="H87" s="37" t="s">
        <v>1007</v>
      </c>
      <c r="I87" s="49">
        <v>110</v>
      </c>
      <c r="J87" s="39">
        <v>11</v>
      </c>
    </row>
    <row r="88" spans="3:10" x14ac:dyDescent="0.3">
      <c r="C88"/>
      <c r="H88" s="37" t="s">
        <v>1008</v>
      </c>
      <c r="I88" s="49">
        <v>109.28197</v>
      </c>
      <c r="J88" s="39">
        <v>10</v>
      </c>
    </row>
    <row r="89" spans="3:10" x14ac:dyDescent="0.3">
      <c r="C89"/>
      <c r="H89" s="37" t="s">
        <v>1009</v>
      </c>
      <c r="I89" s="49">
        <v>100.4</v>
      </c>
      <c r="J89" s="39">
        <v>20.75</v>
      </c>
    </row>
    <row r="90" spans="3:10" x14ac:dyDescent="0.3">
      <c r="C90"/>
      <c r="H90" s="37" t="s">
        <v>1010</v>
      </c>
      <c r="I90" s="49">
        <v>99.607199999999992</v>
      </c>
      <c r="J90" s="39">
        <v>11.5</v>
      </c>
    </row>
    <row r="91" spans="3:10" x14ac:dyDescent="0.3">
      <c r="C91"/>
      <c r="H91" s="37" t="s">
        <v>1011</v>
      </c>
      <c r="I91" s="49">
        <v>96.733999999999995</v>
      </c>
      <c r="J91" s="39">
        <v>7</v>
      </c>
    </row>
    <row r="92" spans="3:10" x14ac:dyDescent="0.3">
      <c r="C92"/>
      <c r="H92" s="37" t="s">
        <v>1012</v>
      </c>
      <c r="I92" s="49">
        <v>82.7</v>
      </c>
      <c r="J92" s="39">
        <v>5</v>
      </c>
    </row>
    <row r="93" spans="3:10" x14ac:dyDescent="0.3">
      <c r="C93"/>
      <c r="H93" s="37" t="s">
        <v>1013</v>
      </c>
      <c r="I93" s="49">
        <v>81.427499999999995</v>
      </c>
      <c r="J93" s="39">
        <v>9</v>
      </c>
    </row>
    <row r="94" spans="3:10" x14ac:dyDescent="0.3">
      <c r="C94"/>
      <c r="H94" s="37" t="s">
        <v>1014</v>
      </c>
      <c r="I94" s="49">
        <v>75.084239999999994</v>
      </c>
      <c r="J94" s="39">
        <v>9.5</v>
      </c>
    </row>
    <row r="95" spans="3:10" x14ac:dyDescent="0.3">
      <c r="C95"/>
      <c r="H95" s="37" t="s">
        <v>1015</v>
      </c>
      <c r="I95" s="49">
        <v>66.365000000000009</v>
      </c>
      <c r="J95" s="39">
        <v>4.5</v>
      </c>
    </row>
    <row r="96" spans="3:10" x14ac:dyDescent="0.3">
      <c r="C96"/>
      <c r="H96" s="37" t="s">
        <v>1016</v>
      </c>
      <c r="I96" s="49">
        <v>63.3</v>
      </c>
      <c r="J96" s="39">
        <v>4</v>
      </c>
    </row>
    <row r="97" spans="3:10" x14ac:dyDescent="0.3">
      <c r="C97"/>
      <c r="H97" s="37" t="s">
        <v>1017</v>
      </c>
      <c r="I97" s="49">
        <v>61.3247</v>
      </c>
      <c r="J97" s="39">
        <v>3.5</v>
      </c>
    </row>
    <row r="98" spans="3:10" x14ac:dyDescent="0.3">
      <c r="C98"/>
      <c r="H98" s="37" t="s">
        <v>1018</v>
      </c>
      <c r="I98" s="49">
        <v>59</v>
      </c>
      <c r="J98" s="39">
        <v>4</v>
      </c>
    </row>
    <row r="99" spans="3:10" x14ac:dyDescent="0.3">
      <c r="C99"/>
      <c r="H99" s="37" t="s">
        <v>1019</v>
      </c>
      <c r="I99" s="49">
        <v>54.58</v>
      </c>
      <c r="J99" s="39">
        <v>3</v>
      </c>
    </row>
    <row r="100" spans="3:10" x14ac:dyDescent="0.3">
      <c r="H100" s="37" t="s">
        <v>1020</v>
      </c>
      <c r="I100" s="49">
        <v>30</v>
      </c>
      <c r="J100" s="39">
        <v>5.25</v>
      </c>
    </row>
    <row r="101" spans="3:10" x14ac:dyDescent="0.3">
      <c r="H101" s="37" t="s">
        <v>1021</v>
      </c>
      <c r="I101" s="49">
        <v>23.730490000000003</v>
      </c>
      <c r="J101" s="39">
        <v>8</v>
      </c>
    </row>
    <row r="102" spans="3:10" x14ac:dyDescent="0.3">
      <c r="H102" s="37" t="s">
        <v>1022</v>
      </c>
      <c r="I102" s="49">
        <v>23.713450000000002</v>
      </c>
      <c r="J102" s="39">
        <v>3</v>
      </c>
    </row>
    <row r="103" spans="3:10" x14ac:dyDescent="0.3">
      <c r="H103" s="37" t="s">
        <v>1023</v>
      </c>
      <c r="I103" s="49">
        <v>22.5</v>
      </c>
      <c r="J103" s="39">
        <v>16.333333333333332</v>
      </c>
    </row>
    <row r="104" spans="3:10" x14ac:dyDescent="0.3">
      <c r="H104" s="37" t="s">
        <v>1024</v>
      </c>
      <c r="I104" s="49">
        <v>20.9</v>
      </c>
      <c r="J104" s="39">
        <v>16</v>
      </c>
    </row>
    <row r="105" spans="3:10" x14ac:dyDescent="0.3">
      <c r="H105" s="37" t="s">
        <v>1025</v>
      </c>
      <c r="I105" s="49">
        <v>20.5</v>
      </c>
      <c r="J105" s="39">
        <v>3</v>
      </c>
    </row>
    <row r="106" spans="3:10" x14ac:dyDescent="0.3">
      <c r="H106" s="37" t="s">
        <v>1026</v>
      </c>
      <c r="I106" s="49">
        <v>19.710999999999999</v>
      </c>
      <c r="J106" s="39">
        <v>3</v>
      </c>
    </row>
    <row r="107" spans="3:10" x14ac:dyDescent="0.3">
      <c r="H107" s="37" t="s">
        <v>1027</v>
      </c>
      <c r="I107" s="49">
        <v>18.5</v>
      </c>
      <c r="J107" s="39">
        <v>2</v>
      </c>
    </row>
    <row r="108" spans="3:10" x14ac:dyDescent="0.3">
      <c r="H108" s="37" t="s">
        <v>1028</v>
      </c>
      <c r="I108" s="49">
        <v>17.36</v>
      </c>
      <c r="J108" s="39">
        <v>28</v>
      </c>
    </row>
    <row r="109" spans="3:10" x14ac:dyDescent="0.3">
      <c r="H109" s="37" t="s">
        <v>1029</v>
      </c>
      <c r="I109" s="49">
        <v>16.140999999999998</v>
      </c>
      <c r="J109" s="39">
        <v>1</v>
      </c>
    </row>
    <row r="110" spans="3:10" x14ac:dyDescent="0.3">
      <c r="H110" s="37" t="s">
        <v>1030</v>
      </c>
      <c r="I110" s="49">
        <v>13.733700000000001</v>
      </c>
      <c r="J110" s="39">
        <v>1</v>
      </c>
    </row>
    <row r="111" spans="3:10" x14ac:dyDescent="0.3">
      <c r="H111" s="37" t="s">
        <v>1031</v>
      </c>
      <c r="I111" s="49">
        <v>6.9</v>
      </c>
      <c r="J111" s="39">
        <v>13</v>
      </c>
    </row>
    <row r="112" spans="3:10" x14ac:dyDescent="0.3">
      <c r="H112" s="37" t="s">
        <v>23</v>
      </c>
      <c r="I112" s="49">
        <v>100477.42099999999</v>
      </c>
      <c r="J112" s="39">
        <v>6.393700787401575</v>
      </c>
    </row>
  </sheetData>
  <mergeCells count="4">
    <mergeCell ref="H15:M15"/>
    <mergeCell ref="H27:M27"/>
    <mergeCell ref="H5:M5"/>
    <mergeCell ref="A5:F5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B527-AAC7-41E4-B019-0591F44BF397}">
  <dimension ref="A1:J450"/>
  <sheetViews>
    <sheetView tabSelected="1" workbookViewId="0">
      <selection activeCell="J12" sqref="J12"/>
    </sheetView>
  </sheetViews>
  <sheetFormatPr baseColWidth="10" defaultRowHeight="14.4" x14ac:dyDescent="0.3"/>
  <cols>
    <col min="1" max="1" width="11.5546875" style="45"/>
    <col min="2" max="2" width="15.6640625" style="45" customWidth="1"/>
    <col min="3" max="3" width="12" style="45" bestFit="1" customWidth="1"/>
    <col min="4" max="4" width="13.88671875" style="45" customWidth="1"/>
    <col min="5" max="5" width="16.21875" style="45" customWidth="1"/>
    <col min="6" max="16384" width="11.5546875" style="45"/>
  </cols>
  <sheetData>
    <row r="1" spans="1:10" x14ac:dyDescent="0.3">
      <c r="A1" s="45" t="s">
        <v>8</v>
      </c>
      <c r="B1" s="45" t="s">
        <v>555</v>
      </c>
      <c r="C1" s="45" t="s">
        <v>556</v>
      </c>
      <c r="D1" s="45" t="s">
        <v>761</v>
      </c>
      <c r="E1" s="45" t="s">
        <v>557</v>
      </c>
    </row>
    <row r="2" spans="1:10" x14ac:dyDescent="0.3">
      <c r="A2" s="52">
        <v>44994</v>
      </c>
      <c r="B2" s="46" t="s">
        <v>558</v>
      </c>
      <c r="C2" s="46">
        <v>11517475</v>
      </c>
      <c r="D2" s="46" t="str">
        <f>_xlfn.CONCAT("#",RIGHT(C2,4))</f>
        <v>#7475</v>
      </c>
      <c r="E2" s="46" t="s">
        <v>651</v>
      </c>
      <c r="G2" s="67" t="s">
        <v>1059</v>
      </c>
    </row>
    <row r="3" spans="1:10" x14ac:dyDescent="0.3">
      <c r="A3" s="52">
        <v>45029</v>
      </c>
      <c r="B3" s="46" t="s">
        <v>558</v>
      </c>
      <c r="C3" s="46">
        <v>11517482</v>
      </c>
      <c r="D3" s="46" t="str">
        <f t="shared" ref="D3:D66" si="0">_xlfn.CONCAT("#",RIGHT(C3,4))</f>
        <v>#7482</v>
      </c>
      <c r="E3" s="46" t="s">
        <v>696</v>
      </c>
      <c r="G3" s="66" t="s">
        <v>1060</v>
      </c>
    </row>
    <row r="4" spans="1:10" x14ac:dyDescent="0.3">
      <c r="A4" s="53">
        <v>45034</v>
      </c>
      <c r="B4" s="47" t="s">
        <v>558</v>
      </c>
      <c r="C4" s="47">
        <v>11520588</v>
      </c>
      <c r="D4" s="46" t="str">
        <f t="shared" si="0"/>
        <v>#0588</v>
      </c>
      <c r="E4" s="47" t="s">
        <v>559</v>
      </c>
    </row>
    <row r="5" spans="1:10" x14ac:dyDescent="0.3">
      <c r="A5" s="53">
        <v>45036</v>
      </c>
      <c r="B5" s="47" t="s">
        <v>558</v>
      </c>
      <c r="C5" s="47">
        <v>11520589</v>
      </c>
      <c r="D5" s="46" t="str">
        <f t="shared" si="0"/>
        <v>#0589</v>
      </c>
      <c r="E5" s="47" t="s">
        <v>603</v>
      </c>
    </row>
    <row r="6" spans="1:10" x14ac:dyDescent="0.3">
      <c r="A6" s="53">
        <v>45034</v>
      </c>
      <c r="B6" s="47" t="s">
        <v>558</v>
      </c>
      <c r="C6" s="47">
        <v>11520590</v>
      </c>
      <c r="D6" s="46" t="str">
        <f t="shared" si="0"/>
        <v>#0590</v>
      </c>
      <c r="E6" s="47" t="s">
        <v>699</v>
      </c>
    </row>
    <row r="7" spans="1:10" x14ac:dyDescent="0.3">
      <c r="A7" s="53">
        <v>45041</v>
      </c>
      <c r="B7" s="47" t="s">
        <v>558</v>
      </c>
      <c r="C7" s="47">
        <v>11520591</v>
      </c>
      <c r="D7" s="46" t="str">
        <f t="shared" si="0"/>
        <v>#0591</v>
      </c>
      <c r="E7" s="47" t="s">
        <v>642</v>
      </c>
    </row>
    <row r="8" spans="1:10" x14ac:dyDescent="0.3">
      <c r="A8" s="52">
        <v>45042</v>
      </c>
      <c r="B8" s="46" t="s">
        <v>558</v>
      </c>
      <c r="C8" s="46">
        <v>11520592</v>
      </c>
      <c r="D8" s="46" t="str">
        <f t="shared" si="0"/>
        <v>#0592</v>
      </c>
      <c r="E8" s="46" t="s">
        <v>647</v>
      </c>
    </row>
    <row r="9" spans="1:10" x14ac:dyDescent="0.3">
      <c r="A9" s="53">
        <v>45048</v>
      </c>
      <c r="B9" s="47" t="s">
        <v>558</v>
      </c>
      <c r="C9" s="47">
        <v>11520593</v>
      </c>
      <c r="D9" s="46" t="str">
        <f t="shared" si="0"/>
        <v>#0593</v>
      </c>
      <c r="E9" s="47" t="s">
        <v>713</v>
      </c>
    </row>
    <row r="10" spans="1:10" x14ac:dyDescent="0.3">
      <c r="A10" s="52">
        <v>44929</v>
      </c>
      <c r="B10" s="46" t="s">
        <v>558</v>
      </c>
      <c r="C10" s="46">
        <v>30145131</v>
      </c>
      <c r="D10" s="46" t="str">
        <f t="shared" si="0"/>
        <v>#5131</v>
      </c>
      <c r="E10" s="46" t="s">
        <v>560</v>
      </c>
    </row>
    <row r="11" spans="1:10" x14ac:dyDescent="0.3">
      <c r="A11" s="52">
        <v>44930</v>
      </c>
      <c r="B11" s="46" t="s">
        <v>558</v>
      </c>
      <c r="C11" s="46">
        <v>30145180</v>
      </c>
      <c r="D11" s="46" t="str">
        <f t="shared" si="0"/>
        <v>#5180</v>
      </c>
      <c r="E11" s="46" t="s">
        <v>568</v>
      </c>
    </row>
    <row r="12" spans="1:10" x14ac:dyDescent="0.3">
      <c r="A12" s="53">
        <v>44929</v>
      </c>
      <c r="B12" s="47" t="s">
        <v>558</v>
      </c>
      <c r="C12" s="47">
        <v>30355763</v>
      </c>
      <c r="D12" s="46" t="str">
        <f t="shared" si="0"/>
        <v>#5763</v>
      </c>
      <c r="E12" s="47" t="s">
        <v>561</v>
      </c>
      <c r="J12" s="68"/>
    </row>
    <row r="13" spans="1:10" x14ac:dyDescent="0.3">
      <c r="A13" s="53">
        <v>44929</v>
      </c>
      <c r="B13" s="47" t="s">
        <v>558</v>
      </c>
      <c r="C13" s="47">
        <v>30355764</v>
      </c>
      <c r="D13" s="46" t="str">
        <f t="shared" si="0"/>
        <v>#5764</v>
      </c>
      <c r="E13" s="47" t="s">
        <v>562</v>
      </c>
    </row>
    <row r="14" spans="1:10" x14ac:dyDescent="0.3">
      <c r="A14" s="53">
        <v>44956</v>
      </c>
      <c r="B14" s="47" t="s">
        <v>558</v>
      </c>
      <c r="C14" s="47">
        <v>30355771</v>
      </c>
      <c r="D14" s="46" t="str">
        <f t="shared" si="0"/>
        <v>#5771</v>
      </c>
      <c r="E14" s="47" t="s">
        <v>607</v>
      </c>
    </row>
    <row r="15" spans="1:10" x14ac:dyDescent="0.3">
      <c r="A15" s="52">
        <v>44956</v>
      </c>
      <c r="B15" s="46" t="s">
        <v>558</v>
      </c>
      <c r="C15" s="46">
        <v>30355772</v>
      </c>
      <c r="D15" s="46" t="str">
        <f t="shared" si="0"/>
        <v>#5772</v>
      </c>
      <c r="E15" s="46" t="s">
        <v>608</v>
      </c>
    </row>
    <row r="16" spans="1:10" x14ac:dyDescent="0.3">
      <c r="A16" s="53">
        <v>44938</v>
      </c>
      <c r="B16" s="47" t="s">
        <v>558</v>
      </c>
      <c r="C16" s="47">
        <v>30355780</v>
      </c>
      <c r="D16" s="46" t="str">
        <f t="shared" si="0"/>
        <v>#5780</v>
      </c>
      <c r="E16" s="47" t="s">
        <v>578</v>
      </c>
    </row>
    <row r="17" spans="1:5" x14ac:dyDescent="0.3">
      <c r="A17" s="52">
        <v>44980</v>
      </c>
      <c r="B17" s="46" t="s">
        <v>558</v>
      </c>
      <c r="C17" s="46">
        <v>30355785</v>
      </c>
      <c r="D17" s="46" t="str">
        <f t="shared" si="0"/>
        <v>#5785</v>
      </c>
      <c r="E17" s="46" t="s">
        <v>636</v>
      </c>
    </row>
    <row r="18" spans="1:5" x14ac:dyDescent="0.3">
      <c r="A18" s="52">
        <v>44929</v>
      </c>
      <c r="B18" s="46" t="s">
        <v>558</v>
      </c>
      <c r="C18" s="46">
        <v>30355787</v>
      </c>
      <c r="D18" s="46" t="str">
        <f t="shared" si="0"/>
        <v>#5787</v>
      </c>
      <c r="E18" s="46" t="s">
        <v>563</v>
      </c>
    </row>
    <row r="19" spans="1:5" x14ac:dyDescent="0.3">
      <c r="A19" s="53">
        <v>44960</v>
      </c>
      <c r="B19" s="47" t="s">
        <v>558</v>
      </c>
      <c r="C19" s="47">
        <v>30355789</v>
      </c>
      <c r="D19" s="46" t="str">
        <f t="shared" si="0"/>
        <v>#5789</v>
      </c>
      <c r="E19" s="47" t="s">
        <v>619</v>
      </c>
    </row>
    <row r="20" spans="1:5" x14ac:dyDescent="0.3">
      <c r="A20" s="52">
        <v>44929</v>
      </c>
      <c r="B20" s="46" t="s">
        <v>558</v>
      </c>
      <c r="C20" s="46">
        <v>30355795</v>
      </c>
      <c r="D20" s="46" t="str">
        <f t="shared" si="0"/>
        <v>#5795</v>
      </c>
      <c r="E20" s="46" t="s">
        <v>564</v>
      </c>
    </row>
    <row r="21" spans="1:5" x14ac:dyDescent="0.3">
      <c r="A21" s="52">
        <v>44964</v>
      </c>
      <c r="B21" s="46" t="s">
        <v>558</v>
      </c>
      <c r="C21" s="46">
        <v>30355802</v>
      </c>
      <c r="D21" s="46" t="str">
        <f t="shared" si="0"/>
        <v>#5802</v>
      </c>
      <c r="E21" s="46" t="s">
        <v>621</v>
      </c>
    </row>
    <row r="22" spans="1:5" x14ac:dyDescent="0.3">
      <c r="A22" s="52">
        <v>44959</v>
      </c>
      <c r="B22" s="46" t="s">
        <v>558</v>
      </c>
      <c r="C22" s="46">
        <v>30355803</v>
      </c>
      <c r="D22" s="46" t="str">
        <f t="shared" si="0"/>
        <v>#5803</v>
      </c>
      <c r="E22" s="46" t="s">
        <v>618</v>
      </c>
    </row>
    <row r="23" spans="1:5" x14ac:dyDescent="0.3">
      <c r="A23" s="53">
        <v>44929</v>
      </c>
      <c r="B23" s="47" t="s">
        <v>558</v>
      </c>
      <c r="C23" s="47">
        <v>30355806</v>
      </c>
      <c r="D23" s="46" t="str">
        <f t="shared" si="0"/>
        <v>#5806</v>
      </c>
      <c r="E23" s="47" t="s">
        <v>565</v>
      </c>
    </row>
    <row r="24" spans="1:5" x14ac:dyDescent="0.3">
      <c r="A24" s="53">
        <v>44953</v>
      </c>
      <c r="B24" s="47" t="s">
        <v>558</v>
      </c>
      <c r="C24" s="47">
        <v>30355809</v>
      </c>
      <c r="D24" s="46" t="str">
        <f t="shared" si="0"/>
        <v>#5809</v>
      </c>
      <c r="E24" s="47" t="s">
        <v>606</v>
      </c>
    </row>
    <row r="25" spans="1:5" x14ac:dyDescent="0.3">
      <c r="A25" s="53">
        <v>44980</v>
      </c>
      <c r="B25" s="47" t="s">
        <v>558</v>
      </c>
      <c r="C25" s="47">
        <v>30355815</v>
      </c>
      <c r="D25" s="46" t="str">
        <f t="shared" si="0"/>
        <v>#5815</v>
      </c>
      <c r="E25" s="47" t="s">
        <v>637</v>
      </c>
    </row>
    <row r="26" spans="1:5" x14ac:dyDescent="0.3">
      <c r="A26" s="52">
        <v>44938</v>
      </c>
      <c r="B26" s="46" t="s">
        <v>558</v>
      </c>
      <c r="C26" s="46">
        <v>30355822</v>
      </c>
      <c r="D26" s="46" t="str">
        <f t="shared" si="0"/>
        <v>#5822</v>
      </c>
      <c r="E26" s="46" t="s">
        <v>579</v>
      </c>
    </row>
    <row r="27" spans="1:5" x14ac:dyDescent="0.3">
      <c r="A27" s="52">
        <v>44929</v>
      </c>
      <c r="B27" s="46" t="s">
        <v>566</v>
      </c>
      <c r="C27" s="46">
        <v>30355825</v>
      </c>
      <c r="D27" s="46" t="str">
        <f t="shared" si="0"/>
        <v>#5825</v>
      </c>
      <c r="E27" s="46" t="s">
        <v>567</v>
      </c>
    </row>
    <row r="28" spans="1:5" x14ac:dyDescent="0.3">
      <c r="A28" s="52">
        <v>44960</v>
      </c>
      <c r="B28" s="46" t="s">
        <v>558</v>
      </c>
      <c r="C28" s="46">
        <v>30355826</v>
      </c>
      <c r="D28" s="46" t="str">
        <f t="shared" si="0"/>
        <v>#5826</v>
      </c>
      <c r="E28" s="46" t="s">
        <v>620</v>
      </c>
    </row>
    <row r="29" spans="1:5" x14ac:dyDescent="0.3">
      <c r="A29" s="53">
        <v>44930</v>
      </c>
      <c r="B29" s="47" t="s">
        <v>566</v>
      </c>
      <c r="C29" s="47">
        <v>30355828</v>
      </c>
      <c r="D29" s="46" t="str">
        <f t="shared" si="0"/>
        <v>#5828</v>
      </c>
      <c r="E29" s="47" t="s">
        <v>569</v>
      </c>
    </row>
    <row r="30" spans="1:5" x14ac:dyDescent="0.3">
      <c r="A30" s="52">
        <v>44956</v>
      </c>
      <c r="B30" s="46" t="s">
        <v>558</v>
      </c>
      <c r="C30" s="46">
        <v>30355831</v>
      </c>
      <c r="D30" s="46" t="str">
        <f t="shared" si="0"/>
        <v>#5831</v>
      </c>
      <c r="E30" s="46" t="s">
        <v>610</v>
      </c>
    </row>
    <row r="31" spans="1:5" x14ac:dyDescent="0.3">
      <c r="A31" s="52">
        <v>44971</v>
      </c>
      <c r="B31" s="46" t="s">
        <v>558</v>
      </c>
      <c r="C31" s="46">
        <v>30355834</v>
      </c>
      <c r="D31" s="46" t="str">
        <f t="shared" si="0"/>
        <v>#5834</v>
      </c>
      <c r="E31" s="46" t="s">
        <v>627</v>
      </c>
    </row>
    <row r="32" spans="1:5" x14ac:dyDescent="0.3">
      <c r="A32" s="52">
        <v>44937</v>
      </c>
      <c r="B32" s="46" t="s">
        <v>566</v>
      </c>
      <c r="C32" s="46">
        <v>30355837</v>
      </c>
      <c r="D32" s="46" t="str">
        <f t="shared" si="0"/>
        <v>#5837</v>
      </c>
      <c r="E32" s="46" t="s">
        <v>577</v>
      </c>
    </row>
    <row r="33" spans="1:5" x14ac:dyDescent="0.3">
      <c r="A33" s="53">
        <v>44979</v>
      </c>
      <c r="B33" s="47" t="s">
        <v>558</v>
      </c>
      <c r="C33" s="47">
        <v>30355840</v>
      </c>
      <c r="D33" s="46" t="str">
        <f t="shared" si="0"/>
        <v>#5840</v>
      </c>
      <c r="E33" s="47" t="s">
        <v>590</v>
      </c>
    </row>
    <row r="34" spans="1:5" x14ac:dyDescent="0.3">
      <c r="A34" s="52">
        <v>44971</v>
      </c>
      <c r="B34" s="46" t="s">
        <v>558</v>
      </c>
      <c r="C34" s="46">
        <v>30355841</v>
      </c>
      <c r="D34" s="46" t="str">
        <f t="shared" si="0"/>
        <v>#5841</v>
      </c>
      <c r="E34" s="46" t="s">
        <v>628</v>
      </c>
    </row>
    <row r="35" spans="1:5" x14ac:dyDescent="0.3">
      <c r="A35" s="53">
        <v>44999</v>
      </c>
      <c r="B35" s="47" t="s">
        <v>558</v>
      </c>
      <c r="C35" s="47">
        <v>30355842</v>
      </c>
      <c r="D35" s="46" t="str">
        <f t="shared" si="0"/>
        <v>#5842</v>
      </c>
      <c r="E35" s="47" t="s">
        <v>655</v>
      </c>
    </row>
    <row r="36" spans="1:5" x14ac:dyDescent="0.3">
      <c r="A36" s="52">
        <v>44999</v>
      </c>
      <c r="B36" s="46" t="s">
        <v>558</v>
      </c>
      <c r="C36" s="46">
        <v>30355843</v>
      </c>
      <c r="D36" s="46" t="str">
        <f t="shared" si="0"/>
        <v>#5843</v>
      </c>
      <c r="E36" s="46" t="s">
        <v>656</v>
      </c>
    </row>
    <row r="37" spans="1:5" x14ac:dyDescent="0.3">
      <c r="A37" s="53">
        <v>44971</v>
      </c>
      <c r="B37" s="47" t="s">
        <v>558</v>
      </c>
      <c r="C37" s="47">
        <v>30355848</v>
      </c>
      <c r="D37" s="46" t="str">
        <f t="shared" si="0"/>
        <v>#5848</v>
      </c>
      <c r="E37" s="47" t="s">
        <v>629</v>
      </c>
    </row>
    <row r="38" spans="1:5" x14ac:dyDescent="0.3">
      <c r="A38" s="52">
        <v>44979</v>
      </c>
      <c r="B38" s="46" t="s">
        <v>558</v>
      </c>
      <c r="C38" s="46">
        <v>30355849</v>
      </c>
      <c r="D38" s="46" t="str">
        <f t="shared" si="0"/>
        <v>#5849</v>
      </c>
      <c r="E38" s="46" t="s">
        <v>635</v>
      </c>
    </row>
    <row r="39" spans="1:5" x14ac:dyDescent="0.3">
      <c r="A39" s="53">
        <v>44986</v>
      </c>
      <c r="B39" s="47" t="s">
        <v>558</v>
      </c>
      <c r="C39" s="47">
        <v>30355850</v>
      </c>
      <c r="D39" s="46" t="str">
        <f t="shared" si="0"/>
        <v>#5850</v>
      </c>
      <c r="E39" s="47" t="s">
        <v>643</v>
      </c>
    </row>
    <row r="40" spans="1:5" x14ac:dyDescent="0.3">
      <c r="A40" s="53">
        <v>44986</v>
      </c>
      <c r="B40" s="47" t="s">
        <v>558</v>
      </c>
      <c r="C40" s="47">
        <v>30487284</v>
      </c>
      <c r="D40" s="46" t="str">
        <f t="shared" si="0"/>
        <v>#7284</v>
      </c>
      <c r="E40" s="47" t="s">
        <v>644</v>
      </c>
    </row>
    <row r="41" spans="1:5" x14ac:dyDescent="0.3">
      <c r="A41" s="52">
        <v>44986</v>
      </c>
      <c r="B41" s="46" t="s">
        <v>558</v>
      </c>
      <c r="C41" s="46">
        <v>30487285</v>
      </c>
      <c r="D41" s="46" t="str">
        <f t="shared" si="0"/>
        <v>#7285</v>
      </c>
      <c r="E41" s="46" t="s">
        <v>645</v>
      </c>
    </row>
    <row r="42" spans="1:5" x14ac:dyDescent="0.3">
      <c r="A42" s="53">
        <v>44971</v>
      </c>
      <c r="B42" s="47" t="s">
        <v>558</v>
      </c>
      <c r="C42" s="47">
        <v>30487287</v>
      </c>
      <c r="D42" s="46" t="str">
        <f t="shared" si="0"/>
        <v>#7287</v>
      </c>
      <c r="E42" s="47" t="s">
        <v>630</v>
      </c>
    </row>
    <row r="43" spans="1:5" x14ac:dyDescent="0.3">
      <c r="A43" s="53">
        <v>44998</v>
      </c>
      <c r="B43" s="47" t="s">
        <v>558</v>
      </c>
      <c r="C43" s="47">
        <v>30487289</v>
      </c>
      <c r="D43" s="46" t="str">
        <f t="shared" si="0"/>
        <v>#7289</v>
      </c>
      <c r="E43" s="47" t="s">
        <v>653</v>
      </c>
    </row>
    <row r="44" spans="1:5" x14ac:dyDescent="0.3">
      <c r="A44" s="53">
        <v>44964</v>
      </c>
      <c r="B44" s="47" t="s">
        <v>566</v>
      </c>
      <c r="C44" s="47">
        <v>30487290</v>
      </c>
      <c r="D44" s="46" t="str">
        <f t="shared" si="0"/>
        <v>#7290</v>
      </c>
      <c r="E44" s="47" t="s">
        <v>567</v>
      </c>
    </row>
    <row r="45" spans="1:5" x14ac:dyDescent="0.3">
      <c r="A45" s="52">
        <v>44998</v>
      </c>
      <c r="B45" s="46" t="s">
        <v>558</v>
      </c>
      <c r="C45" s="46">
        <v>30487291</v>
      </c>
      <c r="D45" s="46" t="str">
        <f t="shared" si="0"/>
        <v>#7291</v>
      </c>
      <c r="E45" s="46" t="s">
        <v>654</v>
      </c>
    </row>
    <row r="46" spans="1:5" x14ac:dyDescent="0.3">
      <c r="A46" s="52">
        <v>45037</v>
      </c>
      <c r="B46" s="46" t="s">
        <v>558</v>
      </c>
      <c r="C46" s="46">
        <v>30487298</v>
      </c>
      <c r="D46" s="46" t="str">
        <f t="shared" si="0"/>
        <v>#7298</v>
      </c>
      <c r="E46" s="46" t="s">
        <v>704</v>
      </c>
    </row>
    <row r="47" spans="1:5" x14ac:dyDescent="0.3">
      <c r="A47" s="53">
        <v>44985</v>
      </c>
      <c r="B47" s="47" t="s">
        <v>558</v>
      </c>
      <c r="C47" s="47">
        <v>30487299</v>
      </c>
      <c r="D47" s="46" t="str">
        <f t="shared" si="0"/>
        <v>#7299</v>
      </c>
      <c r="E47" s="47" t="s">
        <v>642</v>
      </c>
    </row>
    <row r="48" spans="1:5" x14ac:dyDescent="0.3">
      <c r="A48" s="53">
        <v>44994</v>
      </c>
      <c r="B48" s="47" t="s">
        <v>558</v>
      </c>
      <c r="C48" s="47">
        <v>30487302</v>
      </c>
      <c r="D48" s="46" t="str">
        <f t="shared" si="0"/>
        <v>#7302</v>
      </c>
      <c r="E48" s="47" t="s">
        <v>652</v>
      </c>
    </row>
    <row r="49" spans="1:5" x14ac:dyDescent="0.3">
      <c r="A49" s="52">
        <v>44999</v>
      </c>
      <c r="B49" s="46" t="s">
        <v>558</v>
      </c>
      <c r="C49" s="46">
        <v>30487305</v>
      </c>
      <c r="D49" s="46" t="str">
        <f t="shared" si="0"/>
        <v>#7305</v>
      </c>
      <c r="E49" s="46" t="s">
        <v>658</v>
      </c>
    </row>
    <row r="50" spans="1:5" x14ac:dyDescent="0.3">
      <c r="A50" s="53">
        <v>45043</v>
      </c>
      <c r="B50" s="47" t="s">
        <v>558</v>
      </c>
      <c r="C50" s="47">
        <v>30487317</v>
      </c>
      <c r="D50" s="46" t="str">
        <f t="shared" si="0"/>
        <v>#7317</v>
      </c>
      <c r="E50" s="47" t="s">
        <v>709</v>
      </c>
    </row>
    <row r="51" spans="1:5" x14ac:dyDescent="0.3">
      <c r="A51" s="52">
        <v>44993</v>
      </c>
      <c r="B51" s="46" t="s">
        <v>566</v>
      </c>
      <c r="C51" s="46">
        <v>30487324</v>
      </c>
      <c r="D51" s="46" t="str">
        <f t="shared" si="0"/>
        <v>#7324</v>
      </c>
      <c r="E51" s="46" t="s">
        <v>650</v>
      </c>
    </row>
    <row r="52" spans="1:5" x14ac:dyDescent="0.3">
      <c r="A52" s="52">
        <v>45030</v>
      </c>
      <c r="B52" s="46" t="s">
        <v>558</v>
      </c>
      <c r="C52" s="46">
        <v>30487326</v>
      </c>
      <c r="D52" s="46" t="str">
        <f t="shared" si="0"/>
        <v>#7326</v>
      </c>
      <c r="E52" s="46" t="s">
        <v>697</v>
      </c>
    </row>
    <row r="53" spans="1:5" x14ac:dyDescent="0.3">
      <c r="A53" s="52">
        <v>45041</v>
      </c>
      <c r="B53" s="46" t="s">
        <v>558</v>
      </c>
      <c r="C53" s="46">
        <v>30487328</v>
      </c>
      <c r="D53" s="46" t="str">
        <f t="shared" si="0"/>
        <v>#7328</v>
      </c>
      <c r="E53" s="46" t="s">
        <v>705</v>
      </c>
    </row>
    <row r="54" spans="1:5" x14ac:dyDescent="0.3">
      <c r="A54" s="52">
        <v>45034</v>
      </c>
      <c r="B54" s="46" t="s">
        <v>558</v>
      </c>
      <c r="C54" s="46">
        <v>30487330</v>
      </c>
      <c r="D54" s="46" t="str">
        <f t="shared" si="0"/>
        <v>#7330</v>
      </c>
      <c r="E54" s="46" t="s">
        <v>700</v>
      </c>
    </row>
    <row r="55" spans="1:5" x14ac:dyDescent="0.3">
      <c r="A55" s="53">
        <v>45041</v>
      </c>
      <c r="B55" s="47" t="s">
        <v>558</v>
      </c>
      <c r="C55" s="47">
        <v>30487338</v>
      </c>
      <c r="D55" s="46" t="str">
        <f t="shared" si="0"/>
        <v>#7338</v>
      </c>
      <c r="E55" s="47" t="s">
        <v>706</v>
      </c>
    </row>
    <row r="56" spans="1:5" x14ac:dyDescent="0.3">
      <c r="A56" s="52">
        <v>45075</v>
      </c>
      <c r="B56" s="46" t="s">
        <v>558</v>
      </c>
      <c r="C56" s="46">
        <v>30487339</v>
      </c>
      <c r="D56" s="46" t="str">
        <f t="shared" si="0"/>
        <v>#7339</v>
      </c>
      <c r="E56" s="46" t="s">
        <v>739</v>
      </c>
    </row>
    <row r="57" spans="1:5" x14ac:dyDescent="0.3">
      <c r="A57" s="52">
        <v>45048</v>
      </c>
      <c r="B57" s="46" t="s">
        <v>566</v>
      </c>
      <c r="C57" s="46">
        <v>30487340</v>
      </c>
      <c r="D57" s="46" t="str">
        <f t="shared" si="0"/>
        <v>#7340</v>
      </c>
      <c r="E57" s="46" t="s">
        <v>714</v>
      </c>
    </row>
    <row r="58" spans="1:5" x14ac:dyDescent="0.3">
      <c r="A58" s="52">
        <v>45051</v>
      </c>
      <c r="B58" s="46" t="s">
        <v>558</v>
      </c>
      <c r="C58" s="46">
        <v>30487343</v>
      </c>
      <c r="D58" s="46" t="str">
        <f t="shared" si="0"/>
        <v>#7343</v>
      </c>
      <c r="E58" s="46" t="s">
        <v>720</v>
      </c>
    </row>
    <row r="59" spans="1:5" x14ac:dyDescent="0.3">
      <c r="A59" s="53">
        <v>45075</v>
      </c>
      <c r="B59" s="47" t="s">
        <v>558</v>
      </c>
      <c r="C59" s="47">
        <v>30487345</v>
      </c>
      <c r="D59" s="46" t="str">
        <f t="shared" si="0"/>
        <v>#7345</v>
      </c>
      <c r="E59" s="47" t="s">
        <v>740</v>
      </c>
    </row>
    <row r="60" spans="1:5" x14ac:dyDescent="0.3">
      <c r="A60" s="52">
        <v>45048</v>
      </c>
      <c r="B60" s="46" t="s">
        <v>558</v>
      </c>
      <c r="C60" s="46">
        <v>30487347</v>
      </c>
      <c r="D60" s="46" t="str">
        <f t="shared" si="0"/>
        <v>#7347</v>
      </c>
      <c r="E60" s="46" t="s">
        <v>669</v>
      </c>
    </row>
    <row r="61" spans="1:5" x14ac:dyDescent="0.3">
      <c r="A61" s="53">
        <v>45127</v>
      </c>
      <c r="B61" s="47" t="s">
        <v>558</v>
      </c>
      <c r="C61" s="47">
        <v>30487349</v>
      </c>
      <c r="D61" s="46" t="str">
        <f t="shared" si="0"/>
        <v>#7349</v>
      </c>
      <c r="E61" s="47" t="s">
        <v>669</v>
      </c>
    </row>
    <row r="62" spans="1:5" x14ac:dyDescent="0.3">
      <c r="A62" s="53">
        <v>45042</v>
      </c>
      <c r="B62" s="47" t="s">
        <v>558</v>
      </c>
      <c r="C62" s="47">
        <v>30487357</v>
      </c>
      <c r="D62" s="46" t="str">
        <f t="shared" si="0"/>
        <v>#7357</v>
      </c>
      <c r="E62" s="47" t="s">
        <v>708</v>
      </c>
    </row>
    <row r="63" spans="1:5" x14ac:dyDescent="0.3">
      <c r="A63" s="52">
        <v>45041</v>
      </c>
      <c r="B63" s="46" t="s">
        <v>558</v>
      </c>
      <c r="C63" s="46">
        <v>30487359</v>
      </c>
      <c r="D63" s="46" t="str">
        <f t="shared" si="0"/>
        <v>#7359</v>
      </c>
      <c r="E63" s="46" t="s">
        <v>707</v>
      </c>
    </row>
    <row r="64" spans="1:5" x14ac:dyDescent="0.3">
      <c r="A64" s="52">
        <v>45043</v>
      </c>
      <c r="B64" s="46" t="s">
        <v>558</v>
      </c>
      <c r="C64" s="46">
        <v>30487360</v>
      </c>
      <c r="D64" s="46" t="str">
        <f t="shared" si="0"/>
        <v>#7360</v>
      </c>
      <c r="E64" s="46" t="s">
        <v>710</v>
      </c>
    </row>
    <row r="65" spans="1:5" x14ac:dyDescent="0.3">
      <c r="A65" s="53">
        <v>45030</v>
      </c>
      <c r="B65" s="47" t="s">
        <v>566</v>
      </c>
      <c r="C65" s="47">
        <v>30487365</v>
      </c>
      <c r="D65" s="46" t="str">
        <f t="shared" si="0"/>
        <v>#7365</v>
      </c>
      <c r="E65" s="47" t="s">
        <v>698</v>
      </c>
    </row>
    <row r="66" spans="1:5" x14ac:dyDescent="0.3">
      <c r="A66" s="53">
        <v>45075</v>
      </c>
      <c r="B66" s="47" t="s">
        <v>566</v>
      </c>
      <c r="C66" s="47">
        <v>30487367</v>
      </c>
      <c r="D66" s="46" t="str">
        <f t="shared" si="0"/>
        <v>#7367</v>
      </c>
      <c r="E66" s="47" t="s">
        <v>741</v>
      </c>
    </row>
    <row r="67" spans="1:5" x14ac:dyDescent="0.3">
      <c r="A67" s="53">
        <v>45064</v>
      </c>
      <c r="B67" s="47" t="s">
        <v>558</v>
      </c>
      <c r="C67" s="47">
        <v>30487371</v>
      </c>
      <c r="D67" s="46" t="str">
        <f t="shared" ref="D67:D130" si="1">_xlfn.CONCAT("#",RIGHT(C67,4))</f>
        <v>#7371</v>
      </c>
      <c r="E67" s="47" t="s">
        <v>733</v>
      </c>
    </row>
    <row r="68" spans="1:5" x14ac:dyDescent="0.3">
      <c r="A68" s="53">
        <v>45051</v>
      </c>
      <c r="B68" s="47" t="s">
        <v>558</v>
      </c>
      <c r="C68" s="47">
        <v>30487376</v>
      </c>
      <c r="D68" s="46" t="str">
        <f t="shared" si="1"/>
        <v>#7376</v>
      </c>
      <c r="E68" s="47" t="s">
        <v>721</v>
      </c>
    </row>
    <row r="69" spans="1:5" x14ac:dyDescent="0.3">
      <c r="A69" s="52">
        <v>45036</v>
      </c>
      <c r="B69" s="46" t="s">
        <v>566</v>
      </c>
      <c r="C69" s="46">
        <v>30487380</v>
      </c>
      <c r="D69" s="46" t="str">
        <f t="shared" si="1"/>
        <v>#7380</v>
      </c>
      <c r="E69" s="46" t="s">
        <v>703</v>
      </c>
    </row>
    <row r="70" spans="1:5" x14ac:dyDescent="0.3">
      <c r="A70" s="53">
        <v>45070</v>
      </c>
      <c r="B70" s="47" t="s">
        <v>558</v>
      </c>
      <c r="C70" s="47">
        <v>30492132</v>
      </c>
      <c r="D70" s="46" t="str">
        <f t="shared" si="1"/>
        <v>#2132</v>
      </c>
      <c r="E70" s="47" t="s">
        <v>738</v>
      </c>
    </row>
    <row r="71" spans="1:5" x14ac:dyDescent="0.3">
      <c r="A71" s="53">
        <v>45076</v>
      </c>
      <c r="B71" s="47" t="s">
        <v>558</v>
      </c>
      <c r="C71" s="47">
        <v>30492134</v>
      </c>
      <c r="D71" s="46" t="str">
        <f t="shared" si="1"/>
        <v>#2134</v>
      </c>
      <c r="E71" s="47" t="s">
        <v>744</v>
      </c>
    </row>
    <row r="72" spans="1:5" x14ac:dyDescent="0.3">
      <c r="A72" s="52">
        <v>45064</v>
      </c>
      <c r="B72" s="46" t="s">
        <v>558</v>
      </c>
      <c r="C72" s="46">
        <v>30492137</v>
      </c>
      <c r="D72" s="46" t="str">
        <f t="shared" si="1"/>
        <v>#2137</v>
      </c>
      <c r="E72" s="46" t="s">
        <v>734</v>
      </c>
    </row>
    <row r="73" spans="1:5" x14ac:dyDescent="0.3">
      <c r="A73" s="53">
        <v>45043</v>
      </c>
      <c r="B73" s="47" t="s">
        <v>566</v>
      </c>
      <c r="C73" s="47">
        <v>30492138</v>
      </c>
      <c r="D73" s="46" t="str">
        <f t="shared" si="1"/>
        <v>#2138</v>
      </c>
      <c r="E73" s="47" t="s">
        <v>605</v>
      </c>
    </row>
    <row r="74" spans="1:5" x14ac:dyDescent="0.3">
      <c r="A74" s="52">
        <v>45076</v>
      </c>
      <c r="B74" s="46" t="s">
        <v>558</v>
      </c>
      <c r="C74" s="46">
        <v>30492140</v>
      </c>
      <c r="D74" s="46" t="str">
        <f t="shared" si="1"/>
        <v>#2140</v>
      </c>
      <c r="E74" s="46" t="s">
        <v>745</v>
      </c>
    </row>
    <row r="75" spans="1:5" x14ac:dyDescent="0.3">
      <c r="A75" s="53">
        <v>45076</v>
      </c>
      <c r="B75" s="47" t="s">
        <v>558</v>
      </c>
      <c r="C75" s="47">
        <v>30492141</v>
      </c>
      <c r="D75" s="46" t="str">
        <f t="shared" si="1"/>
        <v>#2141</v>
      </c>
      <c r="E75" s="47" t="s">
        <v>746</v>
      </c>
    </row>
    <row r="76" spans="1:5" x14ac:dyDescent="0.3">
      <c r="A76" s="52">
        <v>45076</v>
      </c>
      <c r="B76" s="46" t="s">
        <v>558</v>
      </c>
      <c r="C76" s="46">
        <v>30492142</v>
      </c>
      <c r="D76" s="46" t="str">
        <f t="shared" si="1"/>
        <v>#2142</v>
      </c>
      <c r="E76" s="46" t="s">
        <v>747</v>
      </c>
    </row>
    <row r="77" spans="1:5" x14ac:dyDescent="0.3">
      <c r="A77" s="53">
        <v>45076</v>
      </c>
      <c r="B77" s="47" t="s">
        <v>558</v>
      </c>
      <c r="C77" s="47">
        <v>30492143</v>
      </c>
      <c r="D77" s="46" t="str">
        <f t="shared" si="1"/>
        <v>#2143</v>
      </c>
      <c r="E77" s="47" t="s">
        <v>748</v>
      </c>
    </row>
    <row r="78" spans="1:5" x14ac:dyDescent="0.3">
      <c r="A78" s="53">
        <v>45089</v>
      </c>
      <c r="B78" s="47" t="s">
        <v>558</v>
      </c>
      <c r="C78" s="47">
        <v>30492144</v>
      </c>
      <c r="D78" s="46" t="str">
        <f t="shared" si="1"/>
        <v>#2144</v>
      </c>
      <c r="E78" s="47" t="s">
        <v>762</v>
      </c>
    </row>
    <row r="79" spans="1:5" x14ac:dyDescent="0.3">
      <c r="A79" s="52">
        <v>45069</v>
      </c>
      <c r="B79" s="46" t="s">
        <v>558</v>
      </c>
      <c r="C79" s="46">
        <v>30492146</v>
      </c>
      <c r="D79" s="46" t="str">
        <f t="shared" si="1"/>
        <v>#2146</v>
      </c>
      <c r="E79" s="46" t="s">
        <v>736</v>
      </c>
    </row>
    <row r="80" spans="1:5" x14ac:dyDescent="0.3">
      <c r="A80" s="53">
        <v>45069</v>
      </c>
      <c r="B80" s="47" t="s">
        <v>558</v>
      </c>
      <c r="C80" s="47">
        <v>30492147</v>
      </c>
      <c r="D80" s="46" t="str">
        <f t="shared" si="1"/>
        <v>#2147</v>
      </c>
      <c r="E80" s="47" t="s">
        <v>737</v>
      </c>
    </row>
    <row r="81" spans="1:5" x14ac:dyDescent="0.3">
      <c r="A81" s="52">
        <v>45075</v>
      </c>
      <c r="B81" s="46" t="s">
        <v>558</v>
      </c>
      <c r="C81" s="46">
        <v>30492147</v>
      </c>
      <c r="D81" s="46" t="str">
        <f t="shared" si="1"/>
        <v>#2147</v>
      </c>
      <c r="E81" s="46" t="s">
        <v>742</v>
      </c>
    </row>
    <row r="82" spans="1:5" x14ac:dyDescent="0.3">
      <c r="A82" s="52">
        <v>45076</v>
      </c>
      <c r="B82" s="46" t="s">
        <v>558</v>
      </c>
      <c r="C82" s="46">
        <v>30492148</v>
      </c>
      <c r="D82" s="46" t="str">
        <f t="shared" si="1"/>
        <v>#2148</v>
      </c>
      <c r="E82" s="46" t="s">
        <v>749</v>
      </c>
    </row>
    <row r="83" spans="1:5" x14ac:dyDescent="0.3">
      <c r="A83" s="52">
        <v>45090</v>
      </c>
      <c r="B83" s="46" t="s">
        <v>558</v>
      </c>
      <c r="C83" s="46">
        <v>30492149</v>
      </c>
      <c r="D83" s="46" t="str">
        <f t="shared" si="1"/>
        <v>#2149</v>
      </c>
      <c r="E83" s="46" t="s">
        <v>763</v>
      </c>
    </row>
    <row r="84" spans="1:5" x14ac:dyDescent="0.3">
      <c r="A84" s="52">
        <v>45091</v>
      </c>
      <c r="B84" s="46" t="s">
        <v>558</v>
      </c>
      <c r="C84" s="46">
        <v>30492150</v>
      </c>
      <c r="D84" s="46" t="str">
        <f t="shared" si="1"/>
        <v>#2150</v>
      </c>
      <c r="E84" s="46" t="s">
        <v>764</v>
      </c>
    </row>
    <row r="85" spans="1:5" x14ac:dyDescent="0.3">
      <c r="A85" s="52">
        <v>45090</v>
      </c>
      <c r="B85" s="46" t="s">
        <v>558</v>
      </c>
      <c r="C85" s="46">
        <v>30492151</v>
      </c>
      <c r="D85" s="46" t="str">
        <f t="shared" si="1"/>
        <v>#2151</v>
      </c>
      <c r="E85" s="46" t="s">
        <v>765</v>
      </c>
    </row>
    <row r="86" spans="1:5" x14ac:dyDescent="0.3">
      <c r="A86" s="53">
        <v>45090</v>
      </c>
      <c r="B86" s="47" t="s">
        <v>558</v>
      </c>
      <c r="C86" s="47">
        <v>30492152</v>
      </c>
      <c r="D86" s="46" t="str">
        <f t="shared" si="1"/>
        <v>#2152</v>
      </c>
      <c r="E86" s="47" t="s">
        <v>766</v>
      </c>
    </row>
    <row r="87" spans="1:5" x14ac:dyDescent="0.3">
      <c r="A87" s="52">
        <v>45099</v>
      </c>
      <c r="B87" s="46" t="s">
        <v>558</v>
      </c>
      <c r="C87" s="46">
        <v>30492154</v>
      </c>
      <c r="D87" s="46" t="str">
        <f t="shared" si="1"/>
        <v>#2154</v>
      </c>
      <c r="E87" s="46" t="s">
        <v>767</v>
      </c>
    </row>
    <row r="88" spans="1:5" x14ac:dyDescent="0.3">
      <c r="A88" s="53">
        <v>45099</v>
      </c>
      <c r="B88" s="47" t="s">
        <v>558</v>
      </c>
      <c r="C88" s="47">
        <v>30492156</v>
      </c>
      <c r="D88" s="46" t="str">
        <f t="shared" si="1"/>
        <v>#2156</v>
      </c>
      <c r="E88" s="47" t="s">
        <v>768</v>
      </c>
    </row>
    <row r="89" spans="1:5" x14ac:dyDescent="0.3">
      <c r="A89" s="53">
        <v>45064</v>
      </c>
      <c r="B89" s="47" t="s">
        <v>566</v>
      </c>
      <c r="C89" s="47">
        <v>30492158</v>
      </c>
      <c r="D89" s="46" t="str">
        <f t="shared" si="1"/>
        <v>#2158</v>
      </c>
      <c r="E89" s="47" t="s">
        <v>735</v>
      </c>
    </row>
    <row r="90" spans="1:5" x14ac:dyDescent="0.3">
      <c r="A90" s="53">
        <v>45076</v>
      </c>
      <c r="B90" s="47" t="s">
        <v>558</v>
      </c>
      <c r="C90" s="47">
        <v>30492162</v>
      </c>
      <c r="D90" s="46" t="str">
        <f t="shared" si="1"/>
        <v>#2162</v>
      </c>
      <c r="E90" s="47" t="s">
        <v>750</v>
      </c>
    </row>
    <row r="91" spans="1:5" x14ac:dyDescent="0.3">
      <c r="A91" s="53">
        <v>45090</v>
      </c>
      <c r="B91" s="47" t="s">
        <v>558</v>
      </c>
      <c r="C91" s="47">
        <v>30492163</v>
      </c>
      <c r="D91" s="46" t="str">
        <f t="shared" si="1"/>
        <v>#2163</v>
      </c>
      <c r="E91" s="47" t="s">
        <v>769</v>
      </c>
    </row>
    <row r="92" spans="1:5" x14ac:dyDescent="0.3">
      <c r="A92" s="52">
        <v>45099</v>
      </c>
      <c r="B92" s="46" t="s">
        <v>558</v>
      </c>
      <c r="C92" s="46">
        <v>30492164</v>
      </c>
      <c r="D92" s="46" t="str">
        <f t="shared" si="1"/>
        <v>#2164</v>
      </c>
      <c r="E92" s="46" t="s">
        <v>574</v>
      </c>
    </row>
    <row r="93" spans="1:5" x14ac:dyDescent="0.3">
      <c r="A93" s="53">
        <v>45118</v>
      </c>
      <c r="B93" s="47" t="s">
        <v>558</v>
      </c>
      <c r="C93" s="47">
        <v>30492165</v>
      </c>
      <c r="D93" s="46" t="str">
        <f t="shared" si="1"/>
        <v>#2165</v>
      </c>
      <c r="E93" s="47" t="s">
        <v>770</v>
      </c>
    </row>
    <row r="94" spans="1:5" x14ac:dyDescent="0.3">
      <c r="A94" s="53">
        <v>45132</v>
      </c>
      <c r="B94" s="47" t="s">
        <v>558</v>
      </c>
      <c r="C94" s="47">
        <v>30492166</v>
      </c>
      <c r="D94" s="46" t="str">
        <f t="shared" si="1"/>
        <v>#2166</v>
      </c>
      <c r="E94" s="47" t="s">
        <v>771</v>
      </c>
    </row>
    <row r="95" spans="1:5" x14ac:dyDescent="0.3">
      <c r="A95" s="53">
        <v>45075</v>
      </c>
      <c r="B95" s="47" t="s">
        <v>566</v>
      </c>
      <c r="C95" s="47">
        <v>30492168</v>
      </c>
      <c r="D95" s="46" t="str">
        <f t="shared" si="1"/>
        <v>#2168</v>
      </c>
      <c r="E95" s="47" t="s">
        <v>743</v>
      </c>
    </row>
    <row r="96" spans="1:5" x14ac:dyDescent="0.3">
      <c r="A96" s="53">
        <v>45099</v>
      </c>
      <c r="B96" s="47" t="s">
        <v>558</v>
      </c>
      <c r="C96" s="47">
        <v>30492169</v>
      </c>
      <c r="D96" s="46" t="str">
        <f t="shared" si="1"/>
        <v>#2169</v>
      </c>
      <c r="E96" s="47" t="s">
        <v>772</v>
      </c>
    </row>
    <row r="97" spans="1:5" x14ac:dyDescent="0.3">
      <c r="A97" s="52">
        <v>45090</v>
      </c>
      <c r="B97" s="46" t="s">
        <v>566</v>
      </c>
      <c r="C97" s="46">
        <v>30492171</v>
      </c>
      <c r="D97" s="46" t="str">
        <f t="shared" si="1"/>
        <v>#2171</v>
      </c>
      <c r="E97" s="46" t="s">
        <v>702</v>
      </c>
    </row>
    <row r="98" spans="1:5" x14ac:dyDescent="0.3">
      <c r="A98" s="53">
        <v>45100</v>
      </c>
      <c r="B98" s="47" t="s">
        <v>558</v>
      </c>
      <c r="C98" s="47">
        <v>30492172</v>
      </c>
      <c r="D98" s="46" t="str">
        <f t="shared" si="1"/>
        <v>#2172</v>
      </c>
      <c r="E98" s="47" t="s">
        <v>773</v>
      </c>
    </row>
    <row r="99" spans="1:5" x14ac:dyDescent="0.3">
      <c r="A99" s="52">
        <v>45100</v>
      </c>
      <c r="B99" s="46" t="s">
        <v>558</v>
      </c>
      <c r="C99" s="46">
        <v>30492173</v>
      </c>
      <c r="D99" s="46" t="str">
        <f t="shared" si="1"/>
        <v>#2173</v>
      </c>
      <c r="E99" s="46" t="s">
        <v>774</v>
      </c>
    </row>
    <row r="100" spans="1:5" x14ac:dyDescent="0.3">
      <c r="A100" s="53">
        <v>45100</v>
      </c>
      <c r="B100" s="47" t="s">
        <v>558</v>
      </c>
      <c r="C100" s="47">
        <v>30492174</v>
      </c>
      <c r="D100" s="46" t="str">
        <f t="shared" si="1"/>
        <v>#2174</v>
      </c>
      <c r="E100" s="47" t="s">
        <v>775</v>
      </c>
    </row>
    <row r="101" spans="1:5" x14ac:dyDescent="0.3">
      <c r="A101" s="52">
        <v>45110</v>
      </c>
      <c r="B101" s="46" t="s">
        <v>558</v>
      </c>
      <c r="C101" s="46">
        <v>30492177</v>
      </c>
      <c r="D101" s="46" t="str">
        <f t="shared" si="1"/>
        <v>#2177</v>
      </c>
      <c r="E101" s="46" t="s">
        <v>776</v>
      </c>
    </row>
    <row r="102" spans="1:5" x14ac:dyDescent="0.3">
      <c r="A102" s="53">
        <v>45111</v>
      </c>
      <c r="B102" s="47" t="s">
        <v>558</v>
      </c>
      <c r="C102" s="47">
        <v>30492180</v>
      </c>
      <c r="D102" s="46" t="str">
        <f t="shared" si="1"/>
        <v>#2180</v>
      </c>
      <c r="E102" s="47" t="s">
        <v>777</v>
      </c>
    </row>
    <row r="103" spans="1:5" x14ac:dyDescent="0.3">
      <c r="A103" s="53">
        <v>45118</v>
      </c>
      <c r="B103" s="47" t="s">
        <v>558</v>
      </c>
      <c r="C103" s="47">
        <v>30492181</v>
      </c>
      <c r="D103" s="46" t="str">
        <f t="shared" si="1"/>
        <v>#2181</v>
      </c>
      <c r="E103" s="47" t="s">
        <v>778</v>
      </c>
    </row>
    <row r="104" spans="1:5" x14ac:dyDescent="0.3">
      <c r="A104" s="52">
        <v>45138</v>
      </c>
      <c r="B104" s="46" t="s">
        <v>558</v>
      </c>
      <c r="C104" s="46">
        <v>30492182</v>
      </c>
      <c r="D104" s="46" t="str">
        <f t="shared" si="1"/>
        <v>#2182</v>
      </c>
      <c r="E104" s="46" t="s">
        <v>779</v>
      </c>
    </row>
    <row r="105" spans="1:5" x14ac:dyDescent="0.3">
      <c r="A105" s="53">
        <v>45170</v>
      </c>
      <c r="B105" s="47" t="s">
        <v>558</v>
      </c>
      <c r="C105" s="47">
        <v>30492183</v>
      </c>
      <c r="D105" s="46" t="str">
        <f t="shared" si="1"/>
        <v>#2183</v>
      </c>
      <c r="E105" s="47" t="s">
        <v>780</v>
      </c>
    </row>
    <row r="106" spans="1:5" x14ac:dyDescent="0.3">
      <c r="A106" s="53">
        <v>45161</v>
      </c>
      <c r="B106" s="47" t="s">
        <v>558</v>
      </c>
      <c r="C106" s="47">
        <v>30492184</v>
      </c>
      <c r="D106" s="46" t="str">
        <f t="shared" si="1"/>
        <v>#2184</v>
      </c>
      <c r="E106" s="47" t="s">
        <v>781</v>
      </c>
    </row>
    <row r="107" spans="1:5" x14ac:dyDescent="0.3">
      <c r="A107" s="53">
        <v>45149</v>
      </c>
      <c r="B107" s="47" t="s">
        <v>558</v>
      </c>
      <c r="C107" s="47">
        <v>30492186</v>
      </c>
      <c r="D107" s="46" t="str">
        <f t="shared" si="1"/>
        <v>#2186</v>
      </c>
      <c r="E107" s="47" t="s">
        <v>782</v>
      </c>
    </row>
    <row r="108" spans="1:5" x14ac:dyDescent="0.3">
      <c r="A108" s="53">
        <v>45118</v>
      </c>
      <c r="B108" s="47" t="s">
        <v>558</v>
      </c>
      <c r="C108" s="47">
        <v>30492187</v>
      </c>
      <c r="D108" s="46" t="str">
        <f t="shared" si="1"/>
        <v>#2187</v>
      </c>
      <c r="E108" s="47" t="s">
        <v>783</v>
      </c>
    </row>
    <row r="109" spans="1:5" x14ac:dyDescent="0.3">
      <c r="A109" s="52">
        <v>45161</v>
      </c>
      <c r="B109" s="46" t="s">
        <v>558</v>
      </c>
      <c r="C109" s="46">
        <v>30492189</v>
      </c>
      <c r="D109" s="46" t="str">
        <f t="shared" si="1"/>
        <v>#2189</v>
      </c>
      <c r="E109" s="46" t="s">
        <v>784</v>
      </c>
    </row>
    <row r="110" spans="1:5" x14ac:dyDescent="0.3">
      <c r="A110" s="52">
        <v>45092</v>
      </c>
      <c r="B110" s="46" t="s">
        <v>558</v>
      </c>
      <c r="C110" s="46">
        <v>30492190</v>
      </c>
      <c r="D110" s="46" t="str">
        <f t="shared" si="1"/>
        <v>#2190</v>
      </c>
      <c r="E110" s="46" t="s">
        <v>785</v>
      </c>
    </row>
    <row r="111" spans="1:5" x14ac:dyDescent="0.3">
      <c r="A111" s="53">
        <v>45135</v>
      </c>
      <c r="B111" s="47" t="s">
        <v>558</v>
      </c>
      <c r="C111" s="47">
        <v>30492191</v>
      </c>
      <c r="D111" s="46" t="str">
        <f t="shared" si="1"/>
        <v>#2191</v>
      </c>
      <c r="E111" s="47" t="s">
        <v>786</v>
      </c>
    </row>
    <row r="112" spans="1:5" x14ac:dyDescent="0.3">
      <c r="A112" s="53">
        <v>45125</v>
      </c>
      <c r="B112" s="47" t="s">
        <v>558</v>
      </c>
      <c r="C112" s="47">
        <v>30492192</v>
      </c>
      <c r="D112" s="46" t="str">
        <f t="shared" si="1"/>
        <v>#2192</v>
      </c>
      <c r="E112" s="47" t="s">
        <v>744</v>
      </c>
    </row>
    <row r="113" spans="1:5" x14ac:dyDescent="0.3">
      <c r="A113" s="52">
        <v>45118</v>
      </c>
      <c r="B113" s="46" t="s">
        <v>558</v>
      </c>
      <c r="C113" s="46">
        <v>30492193</v>
      </c>
      <c r="D113" s="46" t="str">
        <f t="shared" si="1"/>
        <v>#2193</v>
      </c>
      <c r="E113" s="46" t="s">
        <v>787</v>
      </c>
    </row>
    <row r="114" spans="1:5" x14ac:dyDescent="0.3">
      <c r="A114" s="52">
        <v>45111</v>
      </c>
      <c r="B114" s="46" t="s">
        <v>558</v>
      </c>
      <c r="C114" s="46">
        <v>30492194</v>
      </c>
      <c r="D114" s="46" t="str">
        <f t="shared" si="1"/>
        <v>#2194</v>
      </c>
      <c r="E114" s="46" t="s">
        <v>788</v>
      </c>
    </row>
    <row r="115" spans="1:5" x14ac:dyDescent="0.3">
      <c r="A115" s="53">
        <v>45120</v>
      </c>
      <c r="B115" s="47" t="s">
        <v>558</v>
      </c>
      <c r="C115" s="47">
        <v>30492196</v>
      </c>
      <c r="D115" s="46" t="str">
        <f t="shared" si="1"/>
        <v>#2196</v>
      </c>
      <c r="E115" s="47" t="s">
        <v>789</v>
      </c>
    </row>
    <row r="116" spans="1:5" x14ac:dyDescent="0.3">
      <c r="A116" s="53">
        <v>45128</v>
      </c>
      <c r="B116" s="47" t="s">
        <v>558</v>
      </c>
      <c r="C116" s="47">
        <v>30492197</v>
      </c>
      <c r="D116" s="46" t="str">
        <f t="shared" si="1"/>
        <v>#2197</v>
      </c>
      <c r="E116" s="47" t="s">
        <v>790</v>
      </c>
    </row>
    <row r="117" spans="1:5" x14ac:dyDescent="0.3">
      <c r="A117" s="53">
        <v>45125</v>
      </c>
      <c r="B117" s="47" t="s">
        <v>558</v>
      </c>
      <c r="C117" s="47">
        <v>30492198</v>
      </c>
      <c r="D117" s="46" t="str">
        <f t="shared" si="1"/>
        <v>#2198</v>
      </c>
      <c r="E117" s="47" t="s">
        <v>791</v>
      </c>
    </row>
    <row r="118" spans="1:5" x14ac:dyDescent="0.3">
      <c r="A118" s="53">
        <v>45135</v>
      </c>
      <c r="B118" s="47" t="s">
        <v>558</v>
      </c>
      <c r="C118" s="47">
        <v>30492199</v>
      </c>
      <c r="D118" s="46" t="str">
        <f t="shared" si="1"/>
        <v>#2199</v>
      </c>
      <c r="E118" s="47" t="s">
        <v>792</v>
      </c>
    </row>
    <row r="119" spans="1:5" x14ac:dyDescent="0.3">
      <c r="A119" s="52">
        <v>45132</v>
      </c>
      <c r="B119" s="46" t="s">
        <v>558</v>
      </c>
      <c r="C119" s="46">
        <v>30492200</v>
      </c>
      <c r="D119" s="46" t="str">
        <f t="shared" si="1"/>
        <v>#2200</v>
      </c>
      <c r="E119" s="46" t="s">
        <v>793</v>
      </c>
    </row>
    <row r="120" spans="1:5" x14ac:dyDescent="0.3">
      <c r="A120" s="52">
        <v>45161</v>
      </c>
      <c r="B120" s="46" t="s">
        <v>558</v>
      </c>
      <c r="C120" s="46">
        <v>30492203</v>
      </c>
      <c r="D120" s="46" t="str">
        <f t="shared" si="1"/>
        <v>#2203</v>
      </c>
      <c r="E120" s="46" t="s">
        <v>794</v>
      </c>
    </row>
    <row r="121" spans="1:5" x14ac:dyDescent="0.3">
      <c r="A121" s="52">
        <v>45167</v>
      </c>
      <c r="B121" s="46" t="s">
        <v>558</v>
      </c>
      <c r="C121" s="46">
        <v>30492204</v>
      </c>
      <c r="D121" s="46" t="str">
        <f t="shared" si="1"/>
        <v>#2204</v>
      </c>
      <c r="E121" s="46" t="s">
        <v>780</v>
      </c>
    </row>
    <row r="122" spans="1:5" x14ac:dyDescent="0.3">
      <c r="A122" s="53">
        <v>45090</v>
      </c>
      <c r="B122" s="47" t="s">
        <v>566</v>
      </c>
      <c r="C122" s="47">
        <v>30492205</v>
      </c>
      <c r="D122" s="46" t="str">
        <f t="shared" si="1"/>
        <v>#2205</v>
      </c>
      <c r="E122" s="47" t="s">
        <v>698</v>
      </c>
    </row>
    <row r="123" spans="1:5" x14ac:dyDescent="0.3">
      <c r="A123" s="52">
        <v>45125</v>
      </c>
      <c r="B123" s="46" t="s">
        <v>558</v>
      </c>
      <c r="C123" s="46">
        <v>30492206</v>
      </c>
      <c r="D123" s="46" t="str">
        <f t="shared" si="1"/>
        <v>#2206</v>
      </c>
      <c r="E123" s="46" t="s">
        <v>795</v>
      </c>
    </row>
    <row r="124" spans="1:5" x14ac:dyDescent="0.3">
      <c r="A124" s="53">
        <v>45099</v>
      </c>
      <c r="B124" s="47" t="s">
        <v>566</v>
      </c>
      <c r="C124" s="47">
        <v>30492207</v>
      </c>
      <c r="D124" s="46" t="str">
        <f t="shared" si="1"/>
        <v>#2207</v>
      </c>
      <c r="E124" s="47" t="s">
        <v>773</v>
      </c>
    </row>
    <row r="125" spans="1:5" x14ac:dyDescent="0.3">
      <c r="A125" s="53">
        <v>45132</v>
      </c>
      <c r="B125" s="47" t="s">
        <v>558</v>
      </c>
      <c r="C125" s="47">
        <v>30492208</v>
      </c>
      <c r="D125" s="46" t="str">
        <f t="shared" si="1"/>
        <v>#2208</v>
      </c>
      <c r="E125" s="47" t="s">
        <v>796</v>
      </c>
    </row>
    <row r="126" spans="1:5" x14ac:dyDescent="0.3">
      <c r="A126" s="52">
        <v>45125</v>
      </c>
      <c r="B126" s="46" t="s">
        <v>558</v>
      </c>
      <c r="C126" s="46">
        <v>30492212</v>
      </c>
      <c r="D126" s="46" t="str">
        <f t="shared" si="1"/>
        <v>#2212</v>
      </c>
      <c r="E126" s="46" t="s">
        <v>719</v>
      </c>
    </row>
    <row r="127" spans="1:5" x14ac:dyDescent="0.3">
      <c r="A127" s="52">
        <v>45118</v>
      </c>
      <c r="B127" s="46" t="s">
        <v>558</v>
      </c>
      <c r="C127" s="46">
        <v>30492213</v>
      </c>
      <c r="D127" s="46" t="str">
        <f t="shared" si="1"/>
        <v>#2213</v>
      </c>
      <c r="E127" s="46" t="s">
        <v>797</v>
      </c>
    </row>
    <row r="128" spans="1:5" x14ac:dyDescent="0.3">
      <c r="A128" s="53">
        <v>45132</v>
      </c>
      <c r="B128" s="47" t="s">
        <v>558</v>
      </c>
      <c r="C128" s="47">
        <v>30492215</v>
      </c>
      <c r="D128" s="46" t="str">
        <f t="shared" si="1"/>
        <v>#2215</v>
      </c>
      <c r="E128" s="47" t="s">
        <v>798</v>
      </c>
    </row>
    <row r="129" spans="1:5" x14ac:dyDescent="0.3">
      <c r="A129" s="53">
        <v>45125</v>
      </c>
      <c r="B129" s="47" t="s">
        <v>558</v>
      </c>
      <c r="C129" s="47">
        <v>30492216</v>
      </c>
      <c r="D129" s="46" t="str">
        <f t="shared" si="1"/>
        <v>#2216</v>
      </c>
      <c r="E129" s="47" t="s">
        <v>799</v>
      </c>
    </row>
    <row r="130" spans="1:5" x14ac:dyDescent="0.3">
      <c r="A130" s="52">
        <v>45125</v>
      </c>
      <c r="B130" s="46" t="s">
        <v>558</v>
      </c>
      <c r="C130" s="46">
        <v>30492217</v>
      </c>
      <c r="D130" s="46" t="str">
        <f t="shared" si="1"/>
        <v>#2217</v>
      </c>
      <c r="E130" s="46" t="s">
        <v>673</v>
      </c>
    </row>
    <row r="131" spans="1:5" x14ac:dyDescent="0.3">
      <c r="A131" s="52">
        <v>45168</v>
      </c>
      <c r="B131" s="46" t="s">
        <v>558</v>
      </c>
      <c r="C131" s="46">
        <v>30492219</v>
      </c>
      <c r="D131" s="46" t="str">
        <f t="shared" ref="D131:D194" si="2">_xlfn.CONCAT("#",RIGHT(C131,4))</f>
        <v>#2219</v>
      </c>
      <c r="E131" s="46" t="s">
        <v>800</v>
      </c>
    </row>
    <row r="132" spans="1:5" x14ac:dyDescent="0.3">
      <c r="A132" s="53">
        <v>45132</v>
      </c>
      <c r="B132" s="47" t="s">
        <v>558</v>
      </c>
      <c r="C132" s="47">
        <v>30492220</v>
      </c>
      <c r="D132" s="46" t="str">
        <f t="shared" si="2"/>
        <v>#2220</v>
      </c>
      <c r="E132" s="47" t="s">
        <v>801</v>
      </c>
    </row>
    <row r="133" spans="1:5" x14ac:dyDescent="0.3">
      <c r="A133" s="52">
        <v>45135</v>
      </c>
      <c r="B133" s="46" t="s">
        <v>558</v>
      </c>
      <c r="C133" s="46">
        <v>30492221</v>
      </c>
      <c r="D133" s="46" t="str">
        <f t="shared" si="2"/>
        <v>#2221</v>
      </c>
      <c r="E133" s="46" t="s">
        <v>802</v>
      </c>
    </row>
    <row r="134" spans="1:5" x14ac:dyDescent="0.3">
      <c r="A134" s="53">
        <v>45161</v>
      </c>
      <c r="B134" s="47" t="s">
        <v>558</v>
      </c>
      <c r="C134" s="47">
        <v>30492222</v>
      </c>
      <c r="D134" s="46" t="str">
        <f t="shared" si="2"/>
        <v>#2222</v>
      </c>
      <c r="E134" s="47" t="s">
        <v>803</v>
      </c>
    </row>
    <row r="135" spans="1:5" x14ac:dyDescent="0.3">
      <c r="A135" s="53">
        <v>45140</v>
      </c>
      <c r="B135" s="47" t="s">
        <v>558</v>
      </c>
      <c r="C135" s="47">
        <v>30492223</v>
      </c>
      <c r="D135" s="46" t="str">
        <f t="shared" si="2"/>
        <v>#2223</v>
      </c>
      <c r="E135" s="47" t="s">
        <v>783</v>
      </c>
    </row>
    <row r="136" spans="1:5" x14ac:dyDescent="0.3">
      <c r="A136" s="53">
        <v>45131</v>
      </c>
      <c r="B136" s="47" t="s">
        <v>558</v>
      </c>
      <c r="C136" s="47">
        <v>30492224</v>
      </c>
      <c r="D136" s="46" t="str">
        <f t="shared" si="2"/>
        <v>#2224</v>
      </c>
      <c r="E136" s="47" t="s">
        <v>801</v>
      </c>
    </row>
    <row r="137" spans="1:5" x14ac:dyDescent="0.3">
      <c r="A137" s="52">
        <v>45132</v>
      </c>
      <c r="B137" s="46" t="s">
        <v>558</v>
      </c>
      <c r="C137" s="46">
        <v>30492225</v>
      </c>
      <c r="D137" s="46" t="str">
        <f t="shared" si="2"/>
        <v>#2225</v>
      </c>
      <c r="E137" s="46" t="s">
        <v>804</v>
      </c>
    </row>
    <row r="138" spans="1:5" x14ac:dyDescent="0.3">
      <c r="A138" s="52">
        <v>45128</v>
      </c>
      <c r="B138" s="46" t="s">
        <v>558</v>
      </c>
      <c r="C138" s="46">
        <v>30492226</v>
      </c>
      <c r="D138" s="46" t="str">
        <f t="shared" si="2"/>
        <v>#2226</v>
      </c>
      <c r="E138" s="46" t="s">
        <v>805</v>
      </c>
    </row>
    <row r="139" spans="1:5" x14ac:dyDescent="0.3">
      <c r="A139" s="52">
        <v>45162</v>
      </c>
      <c r="B139" s="46" t="s">
        <v>558</v>
      </c>
      <c r="C139" s="46">
        <v>30492227</v>
      </c>
      <c r="D139" s="46" t="str">
        <f t="shared" si="2"/>
        <v>#2227</v>
      </c>
      <c r="E139" s="46" t="s">
        <v>806</v>
      </c>
    </row>
    <row r="140" spans="1:5" x14ac:dyDescent="0.3">
      <c r="A140" s="53">
        <v>45169</v>
      </c>
      <c r="B140" s="47" t="s">
        <v>558</v>
      </c>
      <c r="C140" s="47">
        <v>30492230</v>
      </c>
      <c r="D140" s="46" t="str">
        <f t="shared" si="2"/>
        <v>#2230</v>
      </c>
      <c r="E140" s="47" t="s">
        <v>807</v>
      </c>
    </row>
    <row r="141" spans="1:5" x14ac:dyDescent="0.3">
      <c r="A141" s="52">
        <v>45142</v>
      </c>
      <c r="B141" s="46" t="s">
        <v>558</v>
      </c>
      <c r="C141" s="46">
        <v>30715875</v>
      </c>
      <c r="D141" s="46" t="str">
        <f t="shared" si="2"/>
        <v>#5875</v>
      </c>
      <c r="E141" s="46" t="s">
        <v>808</v>
      </c>
    </row>
    <row r="142" spans="1:5" x14ac:dyDescent="0.3">
      <c r="A142" s="53">
        <v>45174</v>
      </c>
      <c r="B142" s="47" t="s">
        <v>558</v>
      </c>
      <c r="C142" s="47">
        <v>30715876</v>
      </c>
      <c r="D142" s="46" t="str">
        <f t="shared" si="2"/>
        <v>#5876</v>
      </c>
      <c r="E142" s="47" t="s">
        <v>808</v>
      </c>
    </row>
    <row r="143" spans="1:5" x14ac:dyDescent="0.3">
      <c r="A143" s="52">
        <v>45132</v>
      </c>
      <c r="B143" s="46" t="s">
        <v>558</v>
      </c>
      <c r="C143" s="46">
        <v>30715877</v>
      </c>
      <c r="D143" s="46" t="str">
        <f t="shared" si="2"/>
        <v>#5877</v>
      </c>
      <c r="E143" s="46" t="s">
        <v>808</v>
      </c>
    </row>
    <row r="144" spans="1:5" x14ac:dyDescent="0.3">
      <c r="A144" s="53">
        <v>45126</v>
      </c>
      <c r="B144" s="47" t="s">
        <v>566</v>
      </c>
      <c r="C144" s="47">
        <v>30715878</v>
      </c>
      <c r="D144" s="46" t="str">
        <f t="shared" si="2"/>
        <v>#5878</v>
      </c>
      <c r="E144" s="47" t="s">
        <v>809</v>
      </c>
    </row>
    <row r="145" spans="1:5" x14ac:dyDescent="0.3">
      <c r="A145" s="53">
        <v>45111</v>
      </c>
      <c r="B145" s="47" t="s">
        <v>566</v>
      </c>
      <c r="C145" s="47">
        <v>30715880</v>
      </c>
      <c r="D145" s="46" t="str">
        <f t="shared" si="2"/>
        <v>#5880</v>
      </c>
      <c r="E145" s="47" t="s">
        <v>810</v>
      </c>
    </row>
    <row r="146" spans="1:5" x14ac:dyDescent="0.3">
      <c r="A146" s="52">
        <v>45131</v>
      </c>
      <c r="B146" s="46" t="s">
        <v>558</v>
      </c>
      <c r="C146" s="46">
        <v>30715881</v>
      </c>
      <c r="D146" s="46" t="str">
        <f t="shared" si="2"/>
        <v>#5881</v>
      </c>
      <c r="E146" s="46" t="s">
        <v>811</v>
      </c>
    </row>
    <row r="147" spans="1:5" x14ac:dyDescent="0.3">
      <c r="A147" s="52">
        <v>45152</v>
      </c>
      <c r="B147" s="46" t="s">
        <v>558</v>
      </c>
      <c r="C147" s="46">
        <v>30715885</v>
      </c>
      <c r="D147" s="46" t="str">
        <f t="shared" si="2"/>
        <v>#5885</v>
      </c>
      <c r="E147" s="46" t="s">
        <v>812</v>
      </c>
    </row>
    <row r="148" spans="1:5" x14ac:dyDescent="0.3">
      <c r="A148" s="52">
        <v>45140</v>
      </c>
      <c r="B148" s="46" t="s">
        <v>558</v>
      </c>
      <c r="C148" s="46">
        <v>30715888</v>
      </c>
      <c r="D148" s="46" t="str">
        <f t="shared" si="2"/>
        <v>#5888</v>
      </c>
      <c r="E148" s="46" t="s">
        <v>813</v>
      </c>
    </row>
    <row r="149" spans="1:5" x14ac:dyDescent="0.3">
      <c r="A149" s="52">
        <v>45132</v>
      </c>
      <c r="B149" s="46" t="s">
        <v>558</v>
      </c>
      <c r="C149" s="46">
        <v>30715891</v>
      </c>
      <c r="D149" s="46" t="str">
        <f t="shared" si="2"/>
        <v>#5891</v>
      </c>
      <c r="E149" s="46" t="s">
        <v>814</v>
      </c>
    </row>
    <row r="150" spans="1:5" x14ac:dyDescent="0.3">
      <c r="A150" s="53">
        <v>45191</v>
      </c>
      <c r="B150" s="47" t="s">
        <v>558</v>
      </c>
      <c r="C150" s="47">
        <v>30715894</v>
      </c>
      <c r="D150" s="46" t="str">
        <f t="shared" si="2"/>
        <v>#5894</v>
      </c>
      <c r="E150" s="47" t="s">
        <v>815</v>
      </c>
    </row>
    <row r="151" spans="1:5" x14ac:dyDescent="0.3">
      <c r="A151" s="53">
        <v>45138</v>
      </c>
      <c r="B151" s="47" t="s">
        <v>558</v>
      </c>
      <c r="C151" s="47">
        <v>30715897</v>
      </c>
      <c r="D151" s="46" t="str">
        <f t="shared" si="2"/>
        <v>#5897</v>
      </c>
      <c r="E151" s="47" t="s">
        <v>816</v>
      </c>
    </row>
    <row r="152" spans="1:5" x14ac:dyDescent="0.3">
      <c r="A152" s="53">
        <v>45119</v>
      </c>
      <c r="B152" s="47" t="s">
        <v>566</v>
      </c>
      <c r="C152" s="47">
        <v>30715898</v>
      </c>
      <c r="D152" s="46" t="str">
        <f t="shared" si="2"/>
        <v>#5898</v>
      </c>
      <c r="E152" s="47" t="s">
        <v>780</v>
      </c>
    </row>
    <row r="153" spans="1:5" x14ac:dyDescent="0.3">
      <c r="A153" s="52">
        <v>45138</v>
      </c>
      <c r="B153" s="46" t="s">
        <v>558</v>
      </c>
      <c r="C153" s="46">
        <v>30715900</v>
      </c>
      <c r="D153" s="46" t="str">
        <f t="shared" si="2"/>
        <v>#5900</v>
      </c>
      <c r="E153" s="46" t="s">
        <v>773</v>
      </c>
    </row>
    <row r="154" spans="1:5" x14ac:dyDescent="0.3">
      <c r="A154" s="52">
        <v>45156</v>
      </c>
      <c r="B154" s="46" t="s">
        <v>558</v>
      </c>
      <c r="C154" s="46">
        <v>30715901</v>
      </c>
      <c r="D154" s="46" t="str">
        <f t="shared" si="2"/>
        <v>#5901</v>
      </c>
      <c r="E154" s="46" t="s">
        <v>817</v>
      </c>
    </row>
    <row r="155" spans="1:5" x14ac:dyDescent="0.3">
      <c r="A155" s="53">
        <v>45145</v>
      </c>
      <c r="B155" s="47" t="s">
        <v>558</v>
      </c>
      <c r="C155" s="47">
        <v>30715903</v>
      </c>
      <c r="D155" s="46" t="str">
        <f t="shared" si="2"/>
        <v>#5903</v>
      </c>
      <c r="E155" s="47" t="s">
        <v>818</v>
      </c>
    </row>
    <row r="156" spans="1:5" x14ac:dyDescent="0.3">
      <c r="A156" s="52">
        <v>45170</v>
      </c>
      <c r="B156" s="46" t="s">
        <v>558</v>
      </c>
      <c r="C156" s="46">
        <v>30715906</v>
      </c>
      <c r="D156" s="46" t="str">
        <f t="shared" si="2"/>
        <v>#5906</v>
      </c>
      <c r="E156" s="46" t="s">
        <v>819</v>
      </c>
    </row>
    <row r="157" spans="1:5" x14ac:dyDescent="0.3">
      <c r="A157" s="53">
        <v>45156</v>
      </c>
      <c r="B157" s="47" t="s">
        <v>558</v>
      </c>
      <c r="C157" s="47">
        <v>30715909</v>
      </c>
      <c r="D157" s="46" t="str">
        <f t="shared" si="2"/>
        <v>#5909</v>
      </c>
      <c r="E157" s="47" t="s">
        <v>820</v>
      </c>
    </row>
    <row r="158" spans="1:5" x14ac:dyDescent="0.3">
      <c r="A158" s="52">
        <v>45175</v>
      </c>
      <c r="B158" s="46" t="s">
        <v>558</v>
      </c>
      <c r="C158" s="46">
        <v>30715910</v>
      </c>
      <c r="D158" s="46" t="str">
        <f t="shared" si="2"/>
        <v>#5910</v>
      </c>
      <c r="E158" s="46" t="s">
        <v>821</v>
      </c>
    </row>
    <row r="159" spans="1:5" x14ac:dyDescent="0.3">
      <c r="A159" s="53">
        <v>45167</v>
      </c>
      <c r="B159" s="47" t="s">
        <v>558</v>
      </c>
      <c r="C159" s="47">
        <v>30715912</v>
      </c>
      <c r="D159" s="46" t="str">
        <f t="shared" si="2"/>
        <v>#5912</v>
      </c>
      <c r="E159" s="47" t="s">
        <v>822</v>
      </c>
    </row>
    <row r="160" spans="1:5" x14ac:dyDescent="0.3">
      <c r="A160" s="53">
        <v>45170</v>
      </c>
      <c r="B160" s="47" t="s">
        <v>566</v>
      </c>
      <c r="C160" s="47">
        <v>30715913</v>
      </c>
      <c r="D160" s="46" t="str">
        <f t="shared" si="2"/>
        <v>#5913</v>
      </c>
      <c r="E160" s="47" t="s">
        <v>823</v>
      </c>
    </row>
    <row r="161" spans="1:5" x14ac:dyDescent="0.3">
      <c r="A161" s="52">
        <v>45175</v>
      </c>
      <c r="B161" s="46" t="s">
        <v>558</v>
      </c>
      <c r="C161" s="46">
        <v>30715914</v>
      </c>
      <c r="D161" s="46" t="str">
        <f t="shared" si="2"/>
        <v>#5914</v>
      </c>
      <c r="E161" s="46" t="s">
        <v>824</v>
      </c>
    </row>
    <row r="162" spans="1:5" x14ac:dyDescent="0.3">
      <c r="A162" s="53">
        <v>45168</v>
      </c>
      <c r="B162" s="47" t="s">
        <v>558</v>
      </c>
      <c r="C162" s="47">
        <v>30715915</v>
      </c>
      <c r="D162" s="46" t="str">
        <f t="shared" si="2"/>
        <v>#5915</v>
      </c>
      <c r="E162" s="47" t="s">
        <v>825</v>
      </c>
    </row>
    <row r="163" spans="1:5" x14ac:dyDescent="0.3">
      <c r="A163" s="52">
        <v>45174</v>
      </c>
      <c r="B163" s="46" t="s">
        <v>558</v>
      </c>
      <c r="C163" s="46">
        <v>30715916</v>
      </c>
      <c r="D163" s="46" t="str">
        <f t="shared" si="2"/>
        <v>#5916</v>
      </c>
      <c r="E163" s="46" t="s">
        <v>826</v>
      </c>
    </row>
    <row r="164" spans="1:5" x14ac:dyDescent="0.3">
      <c r="A164" s="52">
        <v>45188</v>
      </c>
      <c r="B164" s="46" t="s">
        <v>558</v>
      </c>
      <c r="C164" s="46">
        <v>30715918</v>
      </c>
      <c r="D164" s="46" t="str">
        <f t="shared" si="2"/>
        <v>#5918</v>
      </c>
      <c r="E164" s="46" t="s">
        <v>827</v>
      </c>
    </row>
    <row r="165" spans="1:5" x14ac:dyDescent="0.3">
      <c r="A165" s="53">
        <v>45189</v>
      </c>
      <c r="B165" s="47" t="s">
        <v>558</v>
      </c>
      <c r="C165" s="47">
        <v>30715919</v>
      </c>
      <c r="D165" s="46" t="str">
        <f t="shared" si="2"/>
        <v>#5919</v>
      </c>
      <c r="E165" s="47" t="s">
        <v>828</v>
      </c>
    </row>
    <row r="166" spans="1:5" x14ac:dyDescent="0.3">
      <c r="A166" s="52">
        <v>45161</v>
      </c>
      <c r="B166" s="46" t="s">
        <v>558</v>
      </c>
      <c r="C166" s="46">
        <v>30715922</v>
      </c>
      <c r="D166" s="46" t="str">
        <f t="shared" si="2"/>
        <v>#5922</v>
      </c>
      <c r="E166" s="46" t="s">
        <v>829</v>
      </c>
    </row>
    <row r="167" spans="1:5" x14ac:dyDescent="0.3">
      <c r="A167" s="53">
        <v>45168</v>
      </c>
      <c r="B167" s="47" t="s">
        <v>558</v>
      </c>
      <c r="C167" s="47">
        <v>30715923</v>
      </c>
      <c r="D167" s="46" t="str">
        <f t="shared" si="2"/>
        <v>#5923</v>
      </c>
      <c r="E167" s="47" t="s">
        <v>830</v>
      </c>
    </row>
    <row r="168" spans="1:5" x14ac:dyDescent="0.3">
      <c r="A168" s="53">
        <v>45205</v>
      </c>
      <c r="B168" s="47" t="s">
        <v>558</v>
      </c>
      <c r="C168" s="47">
        <v>30715924</v>
      </c>
      <c r="D168" s="46" t="str">
        <f t="shared" si="2"/>
        <v>#5924</v>
      </c>
      <c r="E168" s="47" t="s">
        <v>613</v>
      </c>
    </row>
    <row r="169" spans="1:5" x14ac:dyDescent="0.3">
      <c r="A169" s="52">
        <v>45205</v>
      </c>
      <c r="B169" s="46" t="s">
        <v>558</v>
      </c>
      <c r="C169" s="46">
        <v>30715925</v>
      </c>
      <c r="D169" s="46" t="str">
        <f t="shared" si="2"/>
        <v>#5925</v>
      </c>
      <c r="E169" s="46" t="s">
        <v>831</v>
      </c>
    </row>
    <row r="170" spans="1:5" x14ac:dyDescent="0.3">
      <c r="A170" s="52">
        <v>45173</v>
      </c>
      <c r="B170" s="46" t="s">
        <v>558</v>
      </c>
      <c r="C170" s="46">
        <v>30715926</v>
      </c>
      <c r="D170" s="46" t="str">
        <f t="shared" si="2"/>
        <v>#5926</v>
      </c>
      <c r="E170" s="46" t="s">
        <v>832</v>
      </c>
    </row>
    <row r="171" spans="1:5" x14ac:dyDescent="0.3">
      <c r="A171" s="52">
        <v>45218</v>
      </c>
      <c r="B171" s="46" t="s">
        <v>558</v>
      </c>
      <c r="C171" s="46">
        <v>30715928</v>
      </c>
      <c r="D171" s="46" t="str">
        <f t="shared" si="2"/>
        <v>#5928</v>
      </c>
      <c r="E171" s="46" t="s">
        <v>833</v>
      </c>
    </row>
    <row r="172" spans="1:5" x14ac:dyDescent="0.3">
      <c r="A172" s="52">
        <v>45190</v>
      </c>
      <c r="B172" s="46" t="s">
        <v>558</v>
      </c>
      <c r="C172" s="46">
        <v>30715935</v>
      </c>
      <c r="D172" s="46" t="str">
        <f t="shared" si="2"/>
        <v>#5935</v>
      </c>
      <c r="E172" s="46" t="s">
        <v>698</v>
      </c>
    </row>
    <row r="173" spans="1:5" x14ac:dyDescent="0.3">
      <c r="A173" s="53">
        <v>45196</v>
      </c>
      <c r="B173" s="47" t="s">
        <v>558</v>
      </c>
      <c r="C173" s="47">
        <v>30715937</v>
      </c>
      <c r="D173" s="46" t="str">
        <f t="shared" si="2"/>
        <v>#5937</v>
      </c>
      <c r="E173" s="47" t="s">
        <v>834</v>
      </c>
    </row>
    <row r="174" spans="1:5" x14ac:dyDescent="0.3">
      <c r="A174" s="52">
        <v>45196</v>
      </c>
      <c r="B174" s="46" t="s">
        <v>558</v>
      </c>
      <c r="C174" s="46">
        <v>30715940</v>
      </c>
      <c r="D174" s="46" t="str">
        <f t="shared" si="2"/>
        <v>#5940</v>
      </c>
      <c r="E174" s="46" t="s">
        <v>835</v>
      </c>
    </row>
    <row r="175" spans="1:5" x14ac:dyDescent="0.3">
      <c r="A175" s="53">
        <v>45156</v>
      </c>
      <c r="B175" s="47" t="s">
        <v>566</v>
      </c>
      <c r="C175" s="47">
        <v>30715943</v>
      </c>
      <c r="D175" s="46" t="str">
        <f t="shared" si="2"/>
        <v>#5943</v>
      </c>
      <c r="E175" s="47" t="s">
        <v>836</v>
      </c>
    </row>
    <row r="176" spans="1:5" x14ac:dyDescent="0.3">
      <c r="A176" s="53">
        <v>45174</v>
      </c>
      <c r="B176" s="47" t="s">
        <v>558</v>
      </c>
      <c r="C176" s="47">
        <v>30715944</v>
      </c>
      <c r="D176" s="46" t="str">
        <f t="shared" si="2"/>
        <v>#5944</v>
      </c>
      <c r="E176" s="47" t="s">
        <v>837</v>
      </c>
    </row>
    <row r="177" spans="1:5" x14ac:dyDescent="0.3">
      <c r="A177" s="52">
        <v>45174</v>
      </c>
      <c r="B177" s="46" t="s">
        <v>558</v>
      </c>
      <c r="C177" s="46">
        <v>30715945</v>
      </c>
      <c r="D177" s="46" t="str">
        <f t="shared" si="2"/>
        <v>#5945</v>
      </c>
      <c r="E177" s="46" t="s">
        <v>838</v>
      </c>
    </row>
    <row r="178" spans="1:5" x14ac:dyDescent="0.3">
      <c r="A178" s="53">
        <v>45175</v>
      </c>
      <c r="B178" s="47" t="s">
        <v>558</v>
      </c>
      <c r="C178" s="47">
        <v>30715946</v>
      </c>
      <c r="D178" s="46" t="str">
        <f t="shared" si="2"/>
        <v>#5946</v>
      </c>
      <c r="E178" s="47" t="s">
        <v>839</v>
      </c>
    </row>
    <row r="179" spans="1:5" x14ac:dyDescent="0.3">
      <c r="A179" s="53">
        <v>45166</v>
      </c>
      <c r="B179" s="47" t="s">
        <v>566</v>
      </c>
      <c r="C179" s="47">
        <v>30715947</v>
      </c>
      <c r="D179" s="46" t="str">
        <f t="shared" si="2"/>
        <v>#5947</v>
      </c>
      <c r="E179" s="47" t="s">
        <v>840</v>
      </c>
    </row>
    <row r="180" spans="1:5" x14ac:dyDescent="0.3">
      <c r="A180" s="53">
        <v>45169</v>
      </c>
      <c r="B180" s="47" t="s">
        <v>558</v>
      </c>
      <c r="C180" s="47">
        <v>30715948</v>
      </c>
      <c r="D180" s="46" t="str">
        <f t="shared" si="2"/>
        <v>#5948</v>
      </c>
      <c r="E180" s="47" t="s">
        <v>841</v>
      </c>
    </row>
    <row r="181" spans="1:5" x14ac:dyDescent="0.3">
      <c r="A181" s="52">
        <v>45196</v>
      </c>
      <c r="B181" s="46" t="s">
        <v>558</v>
      </c>
      <c r="C181" s="46">
        <v>30715949</v>
      </c>
      <c r="D181" s="46" t="str">
        <f t="shared" si="2"/>
        <v>#5949</v>
      </c>
      <c r="E181" s="46" t="s">
        <v>842</v>
      </c>
    </row>
    <row r="182" spans="1:5" x14ac:dyDescent="0.3">
      <c r="A182" s="53">
        <v>45188</v>
      </c>
      <c r="B182" s="47" t="s">
        <v>558</v>
      </c>
      <c r="C182" s="47">
        <v>30715950</v>
      </c>
      <c r="D182" s="46" t="str">
        <f t="shared" si="2"/>
        <v>#5950</v>
      </c>
      <c r="E182" s="47" t="s">
        <v>843</v>
      </c>
    </row>
    <row r="183" spans="1:5" x14ac:dyDescent="0.3">
      <c r="A183" s="52">
        <v>45169</v>
      </c>
      <c r="B183" s="46" t="s">
        <v>558</v>
      </c>
      <c r="C183" s="46">
        <v>30715951</v>
      </c>
      <c r="D183" s="46" t="str">
        <f t="shared" si="2"/>
        <v>#5951</v>
      </c>
      <c r="E183" s="46" t="s">
        <v>844</v>
      </c>
    </row>
    <row r="184" spans="1:5" x14ac:dyDescent="0.3">
      <c r="A184" s="53">
        <v>45162</v>
      </c>
      <c r="B184" s="47" t="s">
        <v>558</v>
      </c>
      <c r="C184" s="47">
        <v>30715955</v>
      </c>
      <c r="D184" s="46" t="str">
        <f t="shared" si="2"/>
        <v>#5955</v>
      </c>
      <c r="E184" s="47" t="s">
        <v>845</v>
      </c>
    </row>
    <row r="185" spans="1:5" x14ac:dyDescent="0.3">
      <c r="A185" s="53">
        <v>45217</v>
      </c>
      <c r="B185" s="47" t="s">
        <v>558</v>
      </c>
      <c r="C185" s="47">
        <v>30715957</v>
      </c>
      <c r="D185" s="46" t="str">
        <f t="shared" si="2"/>
        <v>#5957</v>
      </c>
      <c r="E185" s="47" t="s">
        <v>846</v>
      </c>
    </row>
    <row r="186" spans="1:5" x14ac:dyDescent="0.3">
      <c r="A186" s="52">
        <v>45217</v>
      </c>
      <c r="B186" s="46" t="s">
        <v>558</v>
      </c>
      <c r="C186" s="46">
        <v>30715964</v>
      </c>
      <c r="D186" s="46" t="str">
        <f t="shared" si="2"/>
        <v>#5964</v>
      </c>
      <c r="E186" s="46" t="s">
        <v>847</v>
      </c>
    </row>
    <row r="187" spans="1:5" x14ac:dyDescent="0.3">
      <c r="A187" s="52">
        <v>45197</v>
      </c>
      <c r="B187" s="46" t="s">
        <v>558</v>
      </c>
      <c r="C187" s="46">
        <v>30715965</v>
      </c>
      <c r="D187" s="46" t="str">
        <f t="shared" si="2"/>
        <v>#5965</v>
      </c>
      <c r="E187" s="46" t="s">
        <v>848</v>
      </c>
    </row>
    <row r="188" spans="1:5" x14ac:dyDescent="0.3">
      <c r="A188" s="52">
        <v>45219</v>
      </c>
      <c r="B188" s="46" t="s">
        <v>558</v>
      </c>
      <c r="C188" s="46">
        <v>30715968</v>
      </c>
      <c r="D188" s="46" t="str">
        <f t="shared" si="2"/>
        <v>#5968</v>
      </c>
      <c r="E188" s="46" t="s">
        <v>849</v>
      </c>
    </row>
    <row r="189" spans="1:5" x14ac:dyDescent="0.3">
      <c r="A189" s="52">
        <v>45210</v>
      </c>
      <c r="B189" s="46" t="s">
        <v>558</v>
      </c>
      <c r="C189" s="46">
        <v>30715969</v>
      </c>
      <c r="D189" s="46" t="str">
        <f t="shared" si="2"/>
        <v>#5969</v>
      </c>
      <c r="E189" s="46" t="s">
        <v>850</v>
      </c>
    </row>
    <row r="190" spans="1:5" x14ac:dyDescent="0.3">
      <c r="A190" s="53">
        <v>45218</v>
      </c>
      <c r="B190" s="47" t="s">
        <v>558</v>
      </c>
      <c r="C190" s="47">
        <v>30964931</v>
      </c>
      <c r="D190" s="46" t="str">
        <f t="shared" si="2"/>
        <v>#4931</v>
      </c>
      <c r="E190" s="47" t="s">
        <v>851</v>
      </c>
    </row>
    <row r="191" spans="1:5" x14ac:dyDescent="0.3">
      <c r="A191" s="53">
        <v>45230</v>
      </c>
      <c r="B191" s="47" t="s">
        <v>558</v>
      </c>
      <c r="C191" s="47">
        <v>30964932</v>
      </c>
      <c r="D191" s="46" t="str">
        <f t="shared" si="2"/>
        <v>#4932</v>
      </c>
      <c r="E191" s="47" t="s">
        <v>852</v>
      </c>
    </row>
    <row r="192" spans="1:5" x14ac:dyDescent="0.3">
      <c r="A192" s="53">
        <v>45222</v>
      </c>
      <c r="B192" s="47" t="s">
        <v>558</v>
      </c>
      <c r="C192" s="47">
        <v>30964934</v>
      </c>
      <c r="D192" s="46" t="str">
        <f t="shared" si="2"/>
        <v>#4934</v>
      </c>
      <c r="E192" s="47" t="s">
        <v>853</v>
      </c>
    </row>
    <row r="193" spans="1:5" x14ac:dyDescent="0.3">
      <c r="A193" s="53">
        <v>45238</v>
      </c>
      <c r="B193" s="47" t="s">
        <v>558</v>
      </c>
      <c r="C193" s="47">
        <v>30964936</v>
      </c>
      <c r="D193" s="46" t="str">
        <f t="shared" si="2"/>
        <v>#4936</v>
      </c>
      <c r="E193" s="47" t="s">
        <v>854</v>
      </c>
    </row>
    <row r="194" spans="1:5" x14ac:dyDescent="0.3">
      <c r="A194" s="53">
        <v>45252</v>
      </c>
      <c r="B194" s="47" t="s">
        <v>558</v>
      </c>
      <c r="C194" s="47">
        <v>30964946</v>
      </c>
      <c r="D194" s="46" t="str">
        <f t="shared" si="2"/>
        <v>#4946</v>
      </c>
      <c r="E194" s="47" t="s">
        <v>855</v>
      </c>
    </row>
    <row r="195" spans="1:5" x14ac:dyDescent="0.3">
      <c r="A195" s="52">
        <v>45252</v>
      </c>
      <c r="B195" s="46" t="s">
        <v>558</v>
      </c>
      <c r="C195" s="46">
        <v>30964952</v>
      </c>
      <c r="D195" s="46" t="str">
        <f t="shared" ref="D195:D258" si="3">_xlfn.CONCAT("#",RIGHT(C195,4))</f>
        <v>#4952</v>
      </c>
      <c r="E195" s="46" t="s">
        <v>856</v>
      </c>
    </row>
    <row r="196" spans="1:5" x14ac:dyDescent="0.3">
      <c r="A196" s="52">
        <v>45252</v>
      </c>
      <c r="B196" s="46" t="s">
        <v>558</v>
      </c>
      <c r="C196" s="46">
        <v>30964961</v>
      </c>
      <c r="D196" s="46" t="str">
        <f t="shared" si="3"/>
        <v>#4961</v>
      </c>
      <c r="E196" s="46" t="s">
        <v>857</v>
      </c>
    </row>
    <row r="197" spans="1:5" x14ac:dyDescent="0.3">
      <c r="A197" s="52">
        <v>45286</v>
      </c>
      <c r="B197" s="46" t="s">
        <v>558</v>
      </c>
      <c r="C197" s="46">
        <v>30964982</v>
      </c>
      <c r="D197" s="46" t="str">
        <f t="shared" si="3"/>
        <v>#4982</v>
      </c>
      <c r="E197" s="46" t="s">
        <v>858</v>
      </c>
    </row>
    <row r="198" spans="1:5" x14ac:dyDescent="0.3">
      <c r="A198" s="53">
        <v>45286</v>
      </c>
      <c r="B198" s="47" t="s">
        <v>558</v>
      </c>
      <c r="C198" s="47">
        <v>30964985</v>
      </c>
      <c r="D198" s="46" t="str">
        <f t="shared" si="3"/>
        <v>#4985</v>
      </c>
      <c r="E198" s="47" t="s">
        <v>859</v>
      </c>
    </row>
    <row r="199" spans="1:5" x14ac:dyDescent="0.3">
      <c r="A199" s="53">
        <v>45286</v>
      </c>
      <c r="B199" s="47" t="s">
        <v>558</v>
      </c>
      <c r="C199" s="47">
        <v>30965005</v>
      </c>
      <c r="D199" s="46" t="str">
        <f t="shared" si="3"/>
        <v>#5005</v>
      </c>
      <c r="E199" s="47" t="s">
        <v>860</v>
      </c>
    </row>
    <row r="200" spans="1:5" x14ac:dyDescent="0.3">
      <c r="A200" s="52">
        <v>44928</v>
      </c>
      <c r="B200" s="46" t="s">
        <v>558</v>
      </c>
      <c r="C200" s="46">
        <v>30145173</v>
      </c>
      <c r="D200" s="46" t="str">
        <f t="shared" si="3"/>
        <v>#5173</v>
      </c>
      <c r="E200" s="46" t="s">
        <v>559</v>
      </c>
    </row>
    <row r="201" spans="1:5" x14ac:dyDescent="0.3">
      <c r="A201" s="52">
        <v>44931</v>
      </c>
      <c r="B201" s="46" t="s">
        <v>558</v>
      </c>
      <c r="C201" s="46">
        <v>30355765</v>
      </c>
      <c r="D201" s="46" t="str">
        <f t="shared" si="3"/>
        <v>#5765</v>
      </c>
      <c r="E201" s="46" t="s">
        <v>570</v>
      </c>
    </row>
    <row r="202" spans="1:5" x14ac:dyDescent="0.3">
      <c r="A202" s="52">
        <v>44935</v>
      </c>
      <c r="B202" s="46" t="s">
        <v>558</v>
      </c>
      <c r="C202" s="46">
        <v>30355779</v>
      </c>
      <c r="D202" s="46" t="str">
        <f t="shared" si="3"/>
        <v>#5779</v>
      </c>
      <c r="E202" s="46" t="s">
        <v>571</v>
      </c>
    </row>
    <row r="203" spans="1:5" x14ac:dyDescent="0.3">
      <c r="A203" s="53">
        <v>44936</v>
      </c>
      <c r="B203" s="47" t="s">
        <v>558</v>
      </c>
      <c r="C203" s="47">
        <v>30355760</v>
      </c>
      <c r="D203" s="46" t="str">
        <f t="shared" si="3"/>
        <v>#5760</v>
      </c>
      <c r="E203" s="47" t="s">
        <v>572</v>
      </c>
    </row>
    <row r="204" spans="1:5" x14ac:dyDescent="0.3">
      <c r="A204" s="53">
        <v>44936</v>
      </c>
      <c r="B204" s="47" t="s">
        <v>566</v>
      </c>
      <c r="C204" s="47">
        <v>30355832</v>
      </c>
      <c r="D204" s="46" t="str">
        <f t="shared" si="3"/>
        <v>#5832</v>
      </c>
      <c r="E204" s="47" t="s">
        <v>573</v>
      </c>
    </row>
    <row r="205" spans="1:5" x14ac:dyDescent="0.3">
      <c r="A205" s="52">
        <v>44937</v>
      </c>
      <c r="B205" s="46" t="s">
        <v>558</v>
      </c>
      <c r="C205" s="46">
        <v>30355782</v>
      </c>
      <c r="D205" s="46" t="str">
        <f t="shared" si="3"/>
        <v>#5782</v>
      </c>
      <c r="E205" s="46" t="s">
        <v>576</v>
      </c>
    </row>
    <row r="206" spans="1:5" x14ac:dyDescent="0.3">
      <c r="A206" s="53">
        <v>44937</v>
      </c>
      <c r="B206" s="47" t="s">
        <v>558</v>
      </c>
      <c r="C206" s="47">
        <v>30145179</v>
      </c>
      <c r="D206" s="46" t="str">
        <f t="shared" si="3"/>
        <v>#5179</v>
      </c>
      <c r="E206" s="47" t="s">
        <v>574</v>
      </c>
    </row>
    <row r="207" spans="1:5" x14ac:dyDescent="0.3">
      <c r="A207" s="52">
        <v>44937</v>
      </c>
      <c r="B207" s="46" t="s">
        <v>558</v>
      </c>
      <c r="C207" s="46">
        <v>30355754</v>
      </c>
      <c r="D207" s="46" t="str">
        <f t="shared" si="3"/>
        <v>#5754</v>
      </c>
      <c r="E207" s="46" t="s">
        <v>575</v>
      </c>
    </row>
    <row r="208" spans="1:5" x14ac:dyDescent="0.3">
      <c r="A208" s="52">
        <v>44939</v>
      </c>
      <c r="B208" s="46" t="s">
        <v>558</v>
      </c>
      <c r="C208" s="46">
        <v>30145198</v>
      </c>
      <c r="D208" s="46" t="str">
        <f t="shared" si="3"/>
        <v>#5198</v>
      </c>
      <c r="E208" s="46" t="s">
        <v>580</v>
      </c>
    </row>
    <row r="209" spans="1:5" x14ac:dyDescent="0.3">
      <c r="A209" s="53">
        <v>44939</v>
      </c>
      <c r="B209" s="47" t="s">
        <v>558</v>
      </c>
      <c r="C209" s="47">
        <v>30355808</v>
      </c>
      <c r="D209" s="46" t="str">
        <f t="shared" si="3"/>
        <v>#5808</v>
      </c>
      <c r="E209" s="47" t="s">
        <v>581</v>
      </c>
    </row>
    <row r="210" spans="1:5" x14ac:dyDescent="0.3">
      <c r="A210" s="52">
        <v>44942</v>
      </c>
      <c r="B210" s="46" t="s">
        <v>558</v>
      </c>
      <c r="C210" s="46">
        <v>30355769</v>
      </c>
      <c r="D210" s="46" t="str">
        <f t="shared" si="3"/>
        <v>#5769</v>
      </c>
      <c r="E210" s="46" t="s">
        <v>582</v>
      </c>
    </row>
    <row r="211" spans="1:5" x14ac:dyDescent="0.3">
      <c r="A211" s="52">
        <v>44943</v>
      </c>
      <c r="B211" s="46" t="s">
        <v>558</v>
      </c>
      <c r="C211" s="46">
        <v>30355796</v>
      </c>
      <c r="D211" s="46" t="str">
        <f t="shared" si="3"/>
        <v>#5796</v>
      </c>
      <c r="E211" s="46" t="s">
        <v>584</v>
      </c>
    </row>
    <row r="212" spans="1:5" x14ac:dyDescent="0.3">
      <c r="A212" s="53">
        <v>44943</v>
      </c>
      <c r="B212" s="47" t="s">
        <v>558</v>
      </c>
      <c r="C212" s="47">
        <v>30355755</v>
      </c>
      <c r="D212" s="46" t="str">
        <f t="shared" si="3"/>
        <v>#5755</v>
      </c>
      <c r="E212" s="47" t="s">
        <v>583</v>
      </c>
    </row>
    <row r="213" spans="1:5" x14ac:dyDescent="0.3">
      <c r="A213" s="52">
        <v>44943</v>
      </c>
      <c r="B213" s="46" t="s">
        <v>558</v>
      </c>
      <c r="C213" s="46">
        <v>30355797</v>
      </c>
      <c r="D213" s="46" t="str">
        <f t="shared" si="3"/>
        <v>#5797</v>
      </c>
      <c r="E213" s="46" t="s">
        <v>585</v>
      </c>
    </row>
    <row r="214" spans="1:5" x14ac:dyDescent="0.3">
      <c r="A214" s="52">
        <v>44944</v>
      </c>
      <c r="B214" s="46" t="s">
        <v>558</v>
      </c>
      <c r="C214" s="46">
        <v>30355794</v>
      </c>
      <c r="D214" s="46" t="str">
        <f t="shared" si="3"/>
        <v>#5794</v>
      </c>
      <c r="E214" s="46" t="s">
        <v>586</v>
      </c>
    </row>
    <row r="215" spans="1:5" x14ac:dyDescent="0.3">
      <c r="A215" s="53">
        <v>44944</v>
      </c>
      <c r="B215" s="47" t="s">
        <v>558</v>
      </c>
      <c r="C215" s="47">
        <v>30355800</v>
      </c>
      <c r="D215" s="46" t="str">
        <f t="shared" si="3"/>
        <v>#5800</v>
      </c>
      <c r="E215" s="47" t="s">
        <v>587</v>
      </c>
    </row>
    <row r="216" spans="1:5" x14ac:dyDescent="0.3">
      <c r="A216" s="53">
        <v>44945</v>
      </c>
      <c r="B216" s="47" t="s">
        <v>558</v>
      </c>
      <c r="C216" s="47">
        <v>30355807</v>
      </c>
      <c r="D216" s="46" t="str">
        <f t="shared" si="3"/>
        <v>#5807</v>
      </c>
      <c r="E216" s="47" t="s">
        <v>589</v>
      </c>
    </row>
    <row r="217" spans="1:5" x14ac:dyDescent="0.3">
      <c r="A217" s="52">
        <v>44945</v>
      </c>
      <c r="B217" s="46" t="s">
        <v>558</v>
      </c>
      <c r="C217" s="46">
        <v>30355839</v>
      </c>
      <c r="D217" s="46" t="str">
        <f t="shared" si="3"/>
        <v>#5839</v>
      </c>
      <c r="E217" s="46" t="s">
        <v>590</v>
      </c>
    </row>
    <row r="218" spans="1:5" x14ac:dyDescent="0.3">
      <c r="A218" s="53">
        <v>44945</v>
      </c>
      <c r="B218" s="47" t="s">
        <v>558</v>
      </c>
      <c r="C218" s="47">
        <v>30355777</v>
      </c>
      <c r="D218" s="46" t="str">
        <f t="shared" si="3"/>
        <v>#5777</v>
      </c>
      <c r="E218" s="47" t="s">
        <v>588</v>
      </c>
    </row>
    <row r="219" spans="1:5" x14ac:dyDescent="0.3">
      <c r="A219" s="52">
        <v>44945</v>
      </c>
      <c r="B219" s="46" t="s">
        <v>566</v>
      </c>
      <c r="C219" s="46">
        <v>30355846</v>
      </c>
      <c r="D219" s="46" t="str">
        <f t="shared" si="3"/>
        <v>#5846</v>
      </c>
      <c r="E219" s="46" t="s">
        <v>591</v>
      </c>
    </row>
    <row r="220" spans="1:5" x14ac:dyDescent="0.3">
      <c r="A220" s="53">
        <v>44946</v>
      </c>
      <c r="B220" s="47" t="s">
        <v>558</v>
      </c>
      <c r="C220" s="47">
        <v>30355792</v>
      </c>
      <c r="D220" s="46" t="str">
        <f t="shared" si="3"/>
        <v>#5792</v>
      </c>
      <c r="E220" s="47" t="s">
        <v>592</v>
      </c>
    </row>
    <row r="221" spans="1:5" x14ac:dyDescent="0.3">
      <c r="A221" s="52">
        <v>44946</v>
      </c>
      <c r="B221" s="46" t="s">
        <v>558</v>
      </c>
      <c r="C221" s="46">
        <v>30355801</v>
      </c>
      <c r="D221" s="46" t="str">
        <f t="shared" si="3"/>
        <v>#5801</v>
      </c>
      <c r="E221" s="46" t="s">
        <v>593</v>
      </c>
    </row>
    <row r="222" spans="1:5" x14ac:dyDescent="0.3">
      <c r="A222" s="53">
        <v>44946</v>
      </c>
      <c r="B222" s="47" t="s">
        <v>558</v>
      </c>
      <c r="C222" s="47">
        <v>30355821</v>
      </c>
      <c r="D222" s="46" t="str">
        <f t="shared" si="3"/>
        <v>#5821</v>
      </c>
      <c r="E222" s="47" t="s">
        <v>594</v>
      </c>
    </row>
    <row r="223" spans="1:5" x14ac:dyDescent="0.3">
      <c r="A223" s="53">
        <v>44949</v>
      </c>
      <c r="B223" s="47" t="s">
        <v>558</v>
      </c>
      <c r="C223" s="47">
        <v>30355761</v>
      </c>
      <c r="D223" s="46" t="str">
        <f t="shared" si="3"/>
        <v>#5761</v>
      </c>
      <c r="E223" s="47" t="s">
        <v>595</v>
      </c>
    </row>
    <row r="224" spans="1:5" x14ac:dyDescent="0.3">
      <c r="A224" s="52">
        <v>44949</v>
      </c>
      <c r="B224" s="46" t="s">
        <v>558</v>
      </c>
      <c r="C224" s="46">
        <v>30355810</v>
      </c>
      <c r="D224" s="46" t="str">
        <f t="shared" si="3"/>
        <v>#5810</v>
      </c>
      <c r="E224" s="46" t="s">
        <v>597</v>
      </c>
    </row>
    <row r="225" spans="1:5" x14ac:dyDescent="0.3">
      <c r="A225" s="53">
        <v>44949</v>
      </c>
      <c r="B225" s="47" t="s">
        <v>566</v>
      </c>
      <c r="C225" s="47">
        <v>30355833</v>
      </c>
      <c r="D225" s="46" t="str">
        <f t="shared" si="3"/>
        <v>#5833</v>
      </c>
      <c r="E225" s="47" t="s">
        <v>598</v>
      </c>
    </row>
    <row r="226" spans="1:5" x14ac:dyDescent="0.3">
      <c r="A226" s="52">
        <v>44949</v>
      </c>
      <c r="B226" s="46" t="s">
        <v>566</v>
      </c>
      <c r="C226" s="46">
        <v>30355770</v>
      </c>
      <c r="D226" s="46" t="str">
        <f t="shared" si="3"/>
        <v>#5770</v>
      </c>
      <c r="E226" s="46" t="s">
        <v>596</v>
      </c>
    </row>
    <row r="227" spans="1:5" x14ac:dyDescent="0.3">
      <c r="A227" s="53">
        <v>44950</v>
      </c>
      <c r="B227" s="47" t="s">
        <v>558</v>
      </c>
      <c r="C227" s="47">
        <v>30355813</v>
      </c>
      <c r="D227" s="46" t="str">
        <f t="shared" si="3"/>
        <v>#5813</v>
      </c>
      <c r="E227" s="47" t="s">
        <v>601</v>
      </c>
    </row>
    <row r="228" spans="1:5" x14ac:dyDescent="0.3">
      <c r="A228" s="52">
        <v>44950</v>
      </c>
      <c r="B228" s="46" t="s">
        <v>558</v>
      </c>
      <c r="C228" s="46">
        <v>30355805</v>
      </c>
      <c r="D228" s="46" t="str">
        <f t="shared" si="3"/>
        <v>#5805</v>
      </c>
      <c r="E228" s="46" t="s">
        <v>600</v>
      </c>
    </row>
    <row r="229" spans="1:5" x14ac:dyDescent="0.3">
      <c r="A229" s="52">
        <v>44950</v>
      </c>
      <c r="B229" s="46" t="s">
        <v>566</v>
      </c>
      <c r="C229" s="46">
        <v>30355820</v>
      </c>
      <c r="D229" s="46" t="str">
        <f t="shared" si="3"/>
        <v>#5820</v>
      </c>
      <c r="E229" s="46" t="s">
        <v>602</v>
      </c>
    </row>
    <row r="230" spans="1:5" x14ac:dyDescent="0.3">
      <c r="A230" s="52">
        <v>44950</v>
      </c>
      <c r="B230" s="46" t="s">
        <v>566</v>
      </c>
      <c r="C230" s="46">
        <v>30355798</v>
      </c>
      <c r="D230" s="46" t="str">
        <f t="shared" si="3"/>
        <v>#5798</v>
      </c>
      <c r="E230" s="46" t="s">
        <v>599</v>
      </c>
    </row>
    <row r="231" spans="1:5" x14ac:dyDescent="0.3">
      <c r="A231" s="53">
        <v>44951</v>
      </c>
      <c r="B231" s="47" t="s">
        <v>558</v>
      </c>
      <c r="C231" s="47">
        <v>30355775</v>
      </c>
      <c r="D231" s="46" t="str">
        <f t="shared" si="3"/>
        <v>#5775</v>
      </c>
      <c r="E231" s="47" t="s">
        <v>604</v>
      </c>
    </row>
    <row r="232" spans="1:5" x14ac:dyDescent="0.3">
      <c r="A232" s="52">
        <v>44951</v>
      </c>
      <c r="B232" s="46" t="s">
        <v>558</v>
      </c>
      <c r="C232" s="46">
        <v>30355767</v>
      </c>
      <c r="D232" s="46" t="str">
        <f t="shared" si="3"/>
        <v>#5767</v>
      </c>
      <c r="E232" s="46" t="s">
        <v>575</v>
      </c>
    </row>
    <row r="233" spans="1:5" x14ac:dyDescent="0.3">
      <c r="A233" s="53">
        <v>44951</v>
      </c>
      <c r="B233" s="47" t="s">
        <v>558</v>
      </c>
      <c r="C233" s="47">
        <v>30145174</v>
      </c>
      <c r="D233" s="46" t="str">
        <f t="shared" si="3"/>
        <v>#5174</v>
      </c>
      <c r="E233" s="47" t="s">
        <v>603</v>
      </c>
    </row>
    <row r="234" spans="1:5" x14ac:dyDescent="0.3">
      <c r="A234" s="52">
        <v>44951</v>
      </c>
      <c r="B234" s="46" t="s">
        <v>558</v>
      </c>
      <c r="C234" s="46">
        <v>30355799</v>
      </c>
      <c r="D234" s="46" t="str">
        <f t="shared" si="3"/>
        <v>#5799</v>
      </c>
      <c r="E234" s="46" t="s">
        <v>587</v>
      </c>
    </row>
    <row r="235" spans="1:5" x14ac:dyDescent="0.3">
      <c r="A235" s="53">
        <v>44951</v>
      </c>
      <c r="B235" s="47" t="s">
        <v>558</v>
      </c>
      <c r="C235" s="47">
        <v>30355784</v>
      </c>
      <c r="D235" s="46" t="str">
        <f t="shared" si="3"/>
        <v>#5784</v>
      </c>
      <c r="E235" s="47" t="s">
        <v>605</v>
      </c>
    </row>
    <row r="236" spans="1:5" x14ac:dyDescent="0.3">
      <c r="A236" s="53">
        <v>44958</v>
      </c>
      <c r="B236" s="47" t="s">
        <v>558</v>
      </c>
      <c r="C236" s="47">
        <v>30355830</v>
      </c>
      <c r="D236" s="46" t="str">
        <f t="shared" si="3"/>
        <v>#5830</v>
      </c>
      <c r="E236" s="47" t="s">
        <v>617</v>
      </c>
    </row>
    <row r="237" spans="1:5" x14ac:dyDescent="0.3">
      <c r="A237" s="52">
        <v>44958</v>
      </c>
      <c r="B237" s="46" t="s">
        <v>558</v>
      </c>
      <c r="C237" s="46">
        <v>30355823</v>
      </c>
      <c r="D237" s="46" t="str">
        <f t="shared" si="3"/>
        <v>#5823</v>
      </c>
      <c r="E237" s="46" t="s">
        <v>615</v>
      </c>
    </row>
    <row r="238" spans="1:5" x14ac:dyDescent="0.3">
      <c r="A238" s="53">
        <v>44958</v>
      </c>
      <c r="B238" s="47" t="s">
        <v>558</v>
      </c>
      <c r="C238" s="47">
        <v>30355790</v>
      </c>
      <c r="D238" s="46" t="str">
        <f t="shared" si="3"/>
        <v>#5790</v>
      </c>
      <c r="E238" s="47" t="s">
        <v>613</v>
      </c>
    </row>
    <row r="239" spans="1:5" x14ac:dyDescent="0.3">
      <c r="A239" s="52">
        <v>44958</v>
      </c>
      <c r="B239" s="46" t="s">
        <v>558</v>
      </c>
      <c r="C239" s="46">
        <v>30355781</v>
      </c>
      <c r="D239" s="46" t="str">
        <f t="shared" si="3"/>
        <v>#5781</v>
      </c>
      <c r="E239" s="46" t="s">
        <v>612</v>
      </c>
    </row>
    <row r="240" spans="1:5" x14ac:dyDescent="0.3">
      <c r="A240" s="53">
        <v>44958</v>
      </c>
      <c r="B240" s="47" t="s">
        <v>558</v>
      </c>
      <c r="C240" s="47">
        <v>30355791</v>
      </c>
      <c r="D240" s="46" t="str">
        <f t="shared" si="3"/>
        <v>#5791</v>
      </c>
      <c r="E240" s="47" t="s">
        <v>614</v>
      </c>
    </row>
    <row r="241" spans="1:5" x14ac:dyDescent="0.3">
      <c r="A241" s="52">
        <v>44958</v>
      </c>
      <c r="B241" s="46" t="s">
        <v>558</v>
      </c>
      <c r="C241" s="46">
        <v>30355762</v>
      </c>
      <c r="D241" s="46" t="str">
        <f t="shared" si="3"/>
        <v>#5762</v>
      </c>
      <c r="E241" s="46" t="s">
        <v>611</v>
      </c>
    </row>
    <row r="242" spans="1:5" x14ac:dyDescent="0.3">
      <c r="A242" s="53">
        <v>44958</v>
      </c>
      <c r="B242" s="47" t="s">
        <v>558</v>
      </c>
      <c r="C242" s="47">
        <v>30355824</v>
      </c>
      <c r="D242" s="46" t="str">
        <f t="shared" si="3"/>
        <v>#5824</v>
      </c>
      <c r="E242" s="47" t="s">
        <v>616</v>
      </c>
    </row>
    <row r="243" spans="1:5" x14ac:dyDescent="0.3">
      <c r="A243" s="52">
        <v>44956</v>
      </c>
      <c r="B243" s="46" t="s">
        <v>558</v>
      </c>
      <c r="C243" s="46">
        <v>30355816</v>
      </c>
      <c r="D243" s="46" t="str">
        <f t="shared" si="3"/>
        <v>#5816</v>
      </c>
      <c r="E243" s="46" t="s">
        <v>609</v>
      </c>
    </row>
    <row r="244" spans="1:5" x14ac:dyDescent="0.3">
      <c r="A244" s="52">
        <v>44965</v>
      </c>
      <c r="B244" s="46" t="s">
        <v>558</v>
      </c>
      <c r="C244" s="46">
        <v>30355814</v>
      </c>
      <c r="D244" s="46" t="str">
        <f t="shared" si="3"/>
        <v>#5814</v>
      </c>
      <c r="E244" s="46" t="s">
        <v>622</v>
      </c>
    </row>
    <row r="245" spans="1:5" x14ac:dyDescent="0.3">
      <c r="A245" s="52">
        <v>44966</v>
      </c>
      <c r="B245" s="46" t="s">
        <v>558</v>
      </c>
      <c r="C245" s="46">
        <v>30355838</v>
      </c>
      <c r="D245" s="46" t="str">
        <f t="shared" si="3"/>
        <v>#5838</v>
      </c>
      <c r="E245" s="46" t="s">
        <v>623</v>
      </c>
    </row>
    <row r="246" spans="1:5" x14ac:dyDescent="0.3">
      <c r="A246" s="53">
        <v>44967</v>
      </c>
      <c r="B246" s="47" t="s">
        <v>558</v>
      </c>
      <c r="C246" s="47">
        <v>30355817</v>
      </c>
      <c r="D246" s="46" t="str">
        <f t="shared" si="3"/>
        <v>#5817</v>
      </c>
      <c r="E246" s="47" t="s">
        <v>624</v>
      </c>
    </row>
    <row r="247" spans="1:5" x14ac:dyDescent="0.3">
      <c r="A247" s="52">
        <v>44970</v>
      </c>
      <c r="B247" s="46" t="s">
        <v>558</v>
      </c>
      <c r="C247" s="46">
        <v>30355845</v>
      </c>
      <c r="D247" s="46" t="str">
        <f t="shared" si="3"/>
        <v>#5845</v>
      </c>
      <c r="E247" s="46" t="s">
        <v>626</v>
      </c>
    </row>
    <row r="248" spans="1:5" x14ac:dyDescent="0.3">
      <c r="A248" s="53">
        <v>44970</v>
      </c>
      <c r="B248" s="47" t="s">
        <v>558</v>
      </c>
      <c r="C248" s="47">
        <v>30355844</v>
      </c>
      <c r="D248" s="46" t="str">
        <f t="shared" si="3"/>
        <v>#5844</v>
      </c>
      <c r="E248" s="47" t="s">
        <v>625</v>
      </c>
    </row>
    <row r="249" spans="1:5" x14ac:dyDescent="0.3">
      <c r="A249" s="52">
        <v>44972</v>
      </c>
      <c r="B249" s="46" t="s">
        <v>558</v>
      </c>
      <c r="C249" s="46">
        <v>30355836</v>
      </c>
      <c r="D249" s="46" t="str">
        <f t="shared" si="3"/>
        <v>#5836</v>
      </c>
      <c r="E249" s="46" t="s">
        <v>631</v>
      </c>
    </row>
    <row r="250" spans="1:5" x14ac:dyDescent="0.3">
      <c r="A250" s="53">
        <v>44973</v>
      </c>
      <c r="B250" s="47" t="s">
        <v>558</v>
      </c>
      <c r="C250" s="47">
        <v>30355827</v>
      </c>
      <c r="D250" s="46" t="str">
        <f t="shared" si="3"/>
        <v>#5827</v>
      </c>
      <c r="E250" s="47" t="s">
        <v>633</v>
      </c>
    </row>
    <row r="251" spans="1:5" x14ac:dyDescent="0.3">
      <c r="A251" s="52">
        <v>44973</v>
      </c>
      <c r="B251" s="46" t="s">
        <v>558</v>
      </c>
      <c r="C251" s="46">
        <v>30355829</v>
      </c>
      <c r="D251" s="46" t="str">
        <f t="shared" si="3"/>
        <v>#5829</v>
      </c>
      <c r="E251" s="46" t="s">
        <v>634</v>
      </c>
    </row>
    <row r="252" spans="1:5" x14ac:dyDescent="0.3">
      <c r="A252" s="53">
        <v>44973</v>
      </c>
      <c r="B252" s="47" t="s">
        <v>558</v>
      </c>
      <c r="C252" s="47">
        <v>30355756</v>
      </c>
      <c r="D252" s="46" t="str">
        <f t="shared" si="3"/>
        <v>#5756</v>
      </c>
      <c r="E252" s="47" t="s">
        <v>632</v>
      </c>
    </row>
    <row r="253" spans="1:5" x14ac:dyDescent="0.3">
      <c r="A253" s="53">
        <v>44981</v>
      </c>
      <c r="B253" s="47" t="s">
        <v>558</v>
      </c>
      <c r="C253" s="47">
        <v>30487310</v>
      </c>
      <c r="D253" s="46" t="str">
        <f t="shared" si="3"/>
        <v>#7310</v>
      </c>
      <c r="E253" s="47" t="s">
        <v>638</v>
      </c>
    </row>
    <row r="254" spans="1:5" x14ac:dyDescent="0.3">
      <c r="A254" s="52">
        <v>44981</v>
      </c>
      <c r="B254" s="46" t="s">
        <v>558</v>
      </c>
      <c r="C254" s="46">
        <v>30355785</v>
      </c>
      <c r="D254" s="46" t="str">
        <f t="shared" si="3"/>
        <v>#5785</v>
      </c>
      <c r="E254" s="46" t="s">
        <v>636</v>
      </c>
    </row>
    <row r="255" spans="1:5" x14ac:dyDescent="0.3">
      <c r="A255" s="52">
        <v>44984</v>
      </c>
      <c r="B255" s="46" t="s">
        <v>558</v>
      </c>
      <c r="C255" s="46">
        <v>30355847</v>
      </c>
      <c r="D255" s="46" t="str">
        <f t="shared" si="3"/>
        <v>#5847</v>
      </c>
      <c r="E255" s="46" t="s">
        <v>639</v>
      </c>
    </row>
    <row r="256" spans="1:5" x14ac:dyDescent="0.3">
      <c r="A256" s="53">
        <v>44984</v>
      </c>
      <c r="B256" s="47" t="s">
        <v>558</v>
      </c>
      <c r="C256" s="47">
        <v>30355815</v>
      </c>
      <c r="D256" s="46" t="str">
        <f t="shared" si="3"/>
        <v>#5815</v>
      </c>
      <c r="E256" s="47" t="s">
        <v>637</v>
      </c>
    </row>
    <row r="257" spans="1:5" x14ac:dyDescent="0.3">
      <c r="A257" s="52">
        <v>44984</v>
      </c>
      <c r="B257" s="46" t="s">
        <v>558</v>
      </c>
      <c r="C257" s="46">
        <v>30487281</v>
      </c>
      <c r="D257" s="46" t="str">
        <f t="shared" si="3"/>
        <v>#7281</v>
      </c>
      <c r="E257" s="46" t="s">
        <v>640</v>
      </c>
    </row>
    <row r="258" spans="1:5" x14ac:dyDescent="0.3">
      <c r="A258" s="53">
        <v>44984</v>
      </c>
      <c r="B258" s="47" t="s">
        <v>558</v>
      </c>
      <c r="C258" s="47">
        <v>30487288</v>
      </c>
      <c r="D258" s="46" t="str">
        <f t="shared" si="3"/>
        <v>#7288</v>
      </c>
      <c r="E258" s="47" t="s">
        <v>641</v>
      </c>
    </row>
    <row r="259" spans="1:5" x14ac:dyDescent="0.3">
      <c r="A259" s="53">
        <v>44987</v>
      </c>
      <c r="B259" s="47" t="s">
        <v>558</v>
      </c>
      <c r="C259" s="47">
        <v>30355786</v>
      </c>
      <c r="D259" s="46" t="str">
        <f t="shared" ref="D259:D322" si="4">_xlfn.CONCAT("#",RIGHT(C259,4))</f>
        <v>#5786</v>
      </c>
      <c r="E259" s="47" t="s">
        <v>646</v>
      </c>
    </row>
    <row r="260" spans="1:5" x14ac:dyDescent="0.3">
      <c r="A260" s="53">
        <v>44988</v>
      </c>
      <c r="B260" s="47" t="s">
        <v>558</v>
      </c>
      <c r="C260" s="47">
        <v>30487300</v>
      </c>
      <c r="D260" s="46" t="str">
        <f t="shared" si="4"/>
        <v>#7300</v>
      </c>
      <c r="E260" s="47" t="s">
        <v>647</v>
      </c>
    </row>
    <row r="261" spans="1:5" x14ac:dyDescent="0.3">
      <c r="A261" s="53">
        <v>44992</v>
      </c>
      <c r="B261" s="47" t="s">
        <v>558</v>
      </c>
      <c r="C261" s="47">
        <v>30487301</v>
      </c>
      <c r="D261" s="46" t="str">
        <f t="shared" si="4"/>
        <v>#7301</v>
      </c>
      <c r="E261" s="47" t="s">
        <v>649</v>
      </c>
    </row>
    <row r="262" spans="1:5" x14ac:dyDescent="0.3">
      <c r="A262" s="52">
        <v>44992</v>
      </c>
      <c r="B262" s="46" t="s">
        <v>558</v>
      </c>
      <c r="C262" s="46">
        <v>30355818</v>
      </c>
      <c r="D262" s="46" t="str">
        <f t="shared" si="4"/>
        <v>#5818</v>
      </c>
      <c r="E262" s="46" t="s">
        <v>648</v>
      </c>
    </row>
    <row r="263" spans="1:5" x14ac:dyDescent="0.3">
      <c r="A263" s="53">
        <v>44999</v>
      </c>
      <c r="B263" s="47" t="s">
        <v>558</v>
      </c>
      <c r="C263" s="47">
        <v>30487286</v>
      </c>
      <c r="D263" s="46" t="str">
        <f t="shared" si="4"/>
        <v>#7286</v>
      </c>
      <c r="E263" s="47" t="s">
        <v>657</v>
      </c>
    </row>
    <row r="264" spans="1:5" x14ac:dyDescent="0.3">
      <c r="A264" s="52">
        <v>44999</v>
      </c>
      <c r="B264" s="46" t="s">
        <v>558</v>
      </c>
      <c r="C264" s="46">
        <v>11517474</v>
      </c>
      <c r="D264" s="46" t="str">
        <f t="shared" si="4"/>
        <v>#7474</v>
      </c>
      <c r="E264" s="46" t="s">
        <v>642</v>
      </c>
    </row>
    <row r="265" spans="1:5" x14ac:dyDescent="0.3">
      <c r="A265" s="53">
        <v>44999</v>
      </c>
      <c r="B265" s="47" t="s">
        <v>566</v>
      </c>
      <c r="C265" s="47">
        <v>30487336</v>
      </c>
      <c r="D265" s="46" t="str">
        <f t="shared" si="4"/>
        <v>#7336</v>
      </c>
      <c r="E265" s="47" t="s">
        <v>659</v>
      </c>
    </row>
    <row r="266" spans="1:5" x14ac:dyDescent="0.3">
      <c r="A266" s="53">
        <v>45000</v>
      </c>
      <c r="B266" s="47" t="s">
        <v>558</v>
      </c>
      <c r="C266" s="47">
        <v>30487311</v>
      </c>
      <c r="D266" s="46" t="str">
        <f t="shared" si="4"/>
        <v>#7311</v>
      </c>
      <c r="E266" s="47" t="s">
        <v>660</v>
      </c>
    </row>
    <row r="267" spans="1:5" x14ac:dyDescent="0.3">
      <c r="A267" s="52">
        <v>45001</v>
      </c>
      <c r="B267" s="46" t="s">
        <v>558</v>
      </c>
      <c r="C267" s="46">
        <v>30355757</v>
      </c>
      <c r="D267" s="46" t="str">
        <f t="shared" si="4"/>
        <v>#5757</v>
      </c>
      <c r="E267" s="46" t="s">
        <v>661</v>
      </c>
    </row>
    <row r="268" spans="1:5" x14ac:dyDescent="0.3">
      <c r="A268" s="53">
        <v>45001</v>
      </c>
      <c r="B268" s="47" t="s">
        <v>558</v>
      </c>
      <c r="C268" s="47">
        <v>30487309</v>
      </c>
      <c r="D268" s="46" t="str">
        <f t="shared" si="4"/>
        <v>#7309</v>
      </c>
      <c r="E268" s="47" t="s">
        <v>663</v>
      </c>
    </row>
    <row r="269" spans="1:5" x14ac:dyDescent="0.3">
      <c r="A269" s="52">
        <v>45001</v>
      </c>
      <c r="B269" s="46" t="s">
        <v>558</v>
      </c>
      <c r="C269" s="46">
        <v>30487303</v>
      </c>
      <c r="D269" s="46" t="str">
        <f t="shared" si="4"/>
        <v>#7303</v>
      </c>
      <c r="E269" s="46" t="s">
        <v>662</v>
      </c>
    </row>
    <row r="270" spans="1:5" x14ac:dyDescent="0.3">
      <c r="A270" s="53">
        <v>45002</v>
      </c>
      <c r="B270" s="47" t="s">
        <v>558</v>
      </c>
      <c r="C270" s="47">
        <v>30487304</v>
      </c>
      <c r="D270" s="46" t="str">
        <f t="shared" si="4"/>
        <v>#7304</v>
      </c>
      <c r="E270" s="47" t="s">
        <v>664</v>
      </c>
    </row>
    <row r="271" spans="1:5" x14ac:dyDescent="0.3">
      <c r="A271" s="53">
        <v>45005</v>
      </c>
      <c r="B271" s="47" t="s">
        <v>558</v>
      </c>
      <c r="C271" s="47">
        <v>30487313</v>
      </c>
      <c r="D271" s="46" t="str">
        <f t="shared" si="4"/>
        <v>#7313</v>
      </c>
      <c r="E271" s="47" t="s">
        <v>665</v>
      </c>
    </row>
    <row r="272" spans="1:5" x14ac:dyDescent="0.3">
      <c r="A272" s="52">
        <v>45006</v>
      </c>
      <c r="B272" s="46" t="s">
        <v>558</v>
      </c>
      <c r="C272" s="46">
        <v>11517476</v>
      </c>
      <c r="D272" s="46" t="str">
        <f t="shared" si="4"/>
        <v>#7476</v>
      </c>
      <c r="E272" s="46" t="s">
        <v>666</v>
      </c>
    </row>
    <row r="273" spans="1:5" x14ac:dyDescent="0.3">
      <c r="A273" s="53">
        <v>45006</v>
      </c>
      <c r="B273" s="47" t="s">
        <v>558</v>
      </c>
      <c r="C273" s="47">
        <v>30487306</v>
      </c>
      <c r="D273" s="46" t="str">
        <f t="shared" si="4"/>
        <v>#7306</v>
      </c>
      <c r="E273" s="47" t="s">
        <v>667</v>
      </c>
    </row>
    <row r="274" spans="1:5" x14ac:dyDescent="0.3">
      <c r="A274" s="52">
        <v>45008</v>
      </c>
      <c r="B274" s="46" t="s">
        <v>558</v>
      </c>
      <c r="C274" s="46">
        <v>30487307</v>
      </c>
      <c r="D274" s="46" t="str">
        <f t="shared" si="4"/>
        <v>#7307</v>
      </c>
      <c r="E274" s="46" t="s">
        <v>668</v>
      </c>
    </row>
    <row r="275" spans="1:5" x14ac:dyDescent="0.3">
      <c r="A275" s="53">
        <v>45012</v>
      </c>
      <c r="B275" s="47" t="s">
        <v>558</v>
      </c>
      <c r="C275" s="47">
        <v>30487346</v>
      </c>
      <c r="D275" s="46" t="str">
        <f t="shared" si="4"/>
        <v>#7346</v>
      </c>
      <c r="E275" s="47" t="s">
        <v>669</v>
      </c>
    </row>
    <row r="276" spans="1:5" x14ac:dyDescent="0.3">
      <c r="A276" s="52">
        <v>45013</v>
      </c>
      <c r="B276" s="46" t="s">
        <v>558</v>
      </c>
      <c r="C276" s="46">
        <v>11517480</v>
      </c>
      <c r="D276" s="46" t="str">
        <f t="shared" si="4"/>
        <v>#7480</v>
      </c>
      <c r="E276" s="46" t="s">
        <v>671</v>
      </c>
    </row>
    <row r="277" spans="1:5" x14ac:dyDescent="0.3">
      <c r="A277" s="53">
        <v>45013</v>
      </c>
      <c r="B277" s="47" t="s">
        <v>558</v>
      </c>
      <c r="C277" s="47">
        <v>30487308</v>
      </c>
      <c r="D277" s="46" t="str">
        <f t="shared" si="4"/>
        <v>#7308</v>
      </c>
      <c r="E277" s="47" t="s">
        <v>673</v>
      </c>
    </row>
    <row r="278" spans="1:5" x14ac:dyDescent="0.3">
      <c r="A278" s="52">
        <v>45013</v>
      </c>
      <c r="B278" s="46" t="s">
        <v>558</v>
      </c>
      <c r="C278" s="46">
        <v>11517479</v>
      </c>
      <c r="D278" s="46" t="str">
        <f t="shared" si="4"/>
        <v>#7479</v>
      </c>
      <c r="E278" s="46" t="s">
        <v>670</v>
      </c>
    </row>
    <row r="279" spans="1:5" x14ac:dyDescent="0.3">
      <c r="A279" s="53">
        <v>45013</v>
      </c>
      <c r="B279" s="47" t="s">
        <v>558</v>
      </c>
      <c r="C279" s="47">
        <v>30487296</v>
      </c>
      <c r="D279" s="46" t="str">
        <f t="shared" si="4"/>
        <v>#7296</v>
      </c>
      <c r="E279" s="47" t="s">
        <v>672</v>
      </c>
    </row>
    <row r="280" spans="1:5" x14ac:dyDescent="0.3">
      <c r="A280" s="52">
        <v>45013</v>
      </c>
      <c r="B280" s="46" t="s">
        <v>566</v>
      </c>
      <c r="C280" s="46">
        <v>30487319</v>
      </c>
      <c r="D280" s="46" t="str">
        <f t="shared" si="4"/>
        <v>#7319</v>
      </c>
      <c r="E280" s="46" t="s">
        <v>674</v>
      </c>
    </row>
    <row r="281" spans="1:5" x14ac:dyDescent="0.3">
      <c r="A281" s="52">
        <v>45014</v>
      </c>
      <c r="B281" s="46" t="s">
        <v>558</v>
      </c>
      <c r="C281" s="46">
        <v>30487320</v>
      </c>
      <c r="D281" s="46" t="str">
        <f t="shared" si="4"/>
        <v>#7320</v>
      </c>
      <c r="E281" s="46" t="s">
        <v>676</v>
      </c>
    </row>
    <row r="282" spans="1:5" x14ac:dyDescent="0.3">
      <c r="A282" s="53">
        <v>45014</v>
      </c>
      <c r="B282" s="47" t="s">
        <v>558</v>
      </c>
      <c r="C282" s="47">
        <v>30487282</v>
      </c>
      <c r="D282" s="46" t="str">
        <f t="shared" si="4"/>
        <v>#7282</v>
      </c>
      <c r="E282" s="47" t="s">
        <v>675</v>
      </c>
    </row>
    <row r="283" spans="1:5" x14ac:dyDescent="0.3">
      <c r="A283" s="52">
        <v>45016</v>
      </c>
      <c r="B283" s="46" t="s">
        <v>558</v>
      </c>
      <c r="C283" s="46">
        <v>30487321</v>
      </c>
      <c r="D283" s="46" t="str">
        <f t="shared" si="4"/>
        <v>#7321</v>
      </c>
      <c r="E283" s="46" t="s">
        <v>677</v>
      </c>
    </row>
    <row r="284" spans="1:5" x14ac:dyDescent="0.3">
      <c r="A284" s="52">
        <v>45020</v>
      </c>
      <c r="B284" s="46" t="s">
        <v>558</v>
      </c>
      <c r="C284" s="46">
        <v>30487323</v>
      </c>
      <c r="D284" s="46" t="str">
        <f t="shared" si="4"/>
        <v>#7323</v>
      </c>
      <c r="E284" s="46" t="s">
        <v>680</v>
      </c>
    </row>
    <row r="285" spans="1:5" x14ac:dyDescent="0.3">
      <c r="A285" s="53">
        <v>45020</v>
      </c>
      <c r="B285" s="47" t="s">
        <v>558</v>
      </c>
      <c r="C285" s="47">
        <v>30355819</v>
      </c>
      <c r="D285" s="46" t="str">
        <f t="shared" si="4"/>
        <v>#5819</v>
      </c>
      <c r="E285" s="47" t="s">
        <v>678</v>
      </c>
    </row>
    <row r="286" spans="1:5" x14ac:dyDescent="0.3">
      <c r="A286" s="52">
        <v>45020</v>
      </c>
      <c r="B286" s="46" t="s">
        <v>558</v>
      </c>
      <c r="C286" s="46">
        <v>30487322</v>
      </c>
      <c r="D286" s="46" t="str">
        <f t="shared" si="4"/>
        <v>#7322</v>
      </c>
      <c r="E286" s="46" t="s">
        <v>626</v>
      </c>
    </row>
    <row r="287" spans="1:5" x14ac:dyDescent="0.3">
      <c r="A287" s="53">
        <v>45020</v>
      </c>
      <c r="B287" s="47" t="s">
        <v>558</v>
      </c>
      <c r="C287" s="47">
        <v>30487350</v>
      </c>
      <c r="D287" s="46" t="str">
        <f t="shared" si="4"/>
        <v>#7350</v>
      </c>
      <c r="E287" s="47" t="s">
        <v>626</v>
      </c>
    </row>
    <row r="288" spans="1:5" x14ac:dyDescent="0.3">
      <c r="A288" s="52">
        <v>45020</v>
      </c>
      <c r="B288" s="46" t="s">
        <v>558</v>
      </c>
      <c r="C288" s="46">
        <v>30487333</v>
      </c>
      <c r="D288" s="46" t="str">
        <f t="shared" si="4"/>
        <v>#7333</v>
      </c>
      <c r="E288" s="46" t="s">
        <v>682</v>
      </c>
    </row>
    <row r="289" spans="1:5" x14ac:dyDescent="0.3">
      <c r="A289" s="53">
        <v>45020</v>
      </c>
      <c r="B289" s="47" t="s">
        <v>558</v>
      </c>
      <c r="C289" s="47">
        <v>30487297</v>
      </c>
      <c r="D289" s="46" t="str">
        <f t="shared" si="4"/>
        <v>#7297</v>
      </c>
      <c r="E289" s="47" t="s">
        <v>679</v>
      </c>
    </row>
    <row r="290" spans="1:5" x14ac:dyDescent="0.3">
      <c r="A290" s="52">
        <v>45020</v>
      </c>
      <c r="B290" s="46" t="s">
        <v>558</v>
      </c>
      <c r="C290" s="46">
        <v>30487329</v>
      </c>
      <c r="D290" s="46" t="str">
        <f t="shared" si="4"/>
        <v>#7329</v>
      </c>
      <c r="E290" s="46" t="s">
        <v>681</v>
      </c>
    </row>
    <row r="291" spans="1:5" x14ac:dyDescent="0.3">
      <c r="A291" s="52">
        <v>45021</v>
      </c>
      <c r="B291" s="46" t="s">
        <v>558</v>
      </c>
      <c r="C291" s="46">
        <v>11517478</v>
      </c>
      <c r="D291" s="46" t="str">
        <f t="shared" si="4"/>
        <v>#7478</v>
      </c>
      <c r="E291" s="46" t="s">
        <v>683</v>
      </c>
    </row>
    <row r="292" spans="1:5" x14ac:dyDescent="0.3">
      <c r="A292" s="53">
        <v>45021</v>
      </c>
      <c r="B292" s="47" t="s">
        <v>558</v>
      </c>
      <c r="C292" s="47">
        <v>30487315</v>
      </c>
      <c r="D292" s="46" t="str">
        <f t="shared" si="4"/>
        <v>#7315</v>
      </c>
      <c r="E292" s="47" t="s">
        <v>685</v>
      </c>
    </row>
    <row r="293" spans="1:5" x14ac:dyDescent="0.3">
      <c r="A293" s="52">
        <v>45021</v>
      </c>
      <c r="B293" s="46" t="s">
        <v>558</v>
      </c>
      <c r="C293" s="46">
        <v>30487314</v>
      </c>
      <c r="D293" s="46" t="str">
        <f t="shared" si="4"/>
        <v>#7314</v>
      </c>
      <c r="E293" s="46" t="s">
        <v>684</v>
      </c>
    </row>
    <row r="294" spans="1:5" x14ac:dyDescent="0.3">
      <c r="A294" s="53">
        <v>45026</v>
      </c>
      <c r="B294" s="47" t="s">
        <v>558</v>
      </c>
      <c r="C294" s="47">
        <v>30487332</v>
      </c>
      <c r="D294" s="46" t="str">
        <f t="shared" si="4"/>
        <v>#7332</v>
      </c>
      <c r="E294" s="47" t="s">
        <v>687</v>
      </c>
    </row>
    <row r="295" spans="1:5" x14ac:dyDescent="0.3">
      <c r="A295" s="52">
        <v>45026</v>
      </c>
      <c r="B295" s="46" t="s">
        <v>558</v>
      </c>
      <c r="C295" s="46">
        <v>30487342</v>
      </c>
      <c r="D295" s="46" t="str">
        <f t="shared" si="4"/>
        <v>#7342</v>
      </c>
      <c r="E295" s="46" t="s">
        <v>688</v>
      </c>
    </row>
    <row r="296" spans="1:5" x14ac:dyDescent="0.3">
      <c r="A296" s="53">
        <v>45026</v>
      </c>
      <c r="B296" s="47" t="s">
        <v>558</v>
      </c>
      <c r="C296" s="47">
        <v>30487283</v>
      </c>
      <c r="D296" s="46" t="str">
        <f t="shared" si="4"/>
        <v>#7283</v>
      </c>
      <c r="E296" s="47" t="s">
        <v>686</v>
      </c>
    </row>
    <row r="297" spans="1:5" x14ac:dyDescent="0.3">
      <c r="A297" s="52">
        <v>45027</v>
      </c>
      <c r="B297" s="46" t="s">
        <v>558</v>
      </c>
      <c r="C297" s="46">
        <v>30487293</v>
      </c>
      <c r="D297" s="46" t="str">
        <f t="shared" si="4"/>
        <v>#7293</v>
      </c>
      <c r="E297" s="46" t="s">
        <v>690</v>
      </c>
    </row>
    <row r="298" spans="1:5" x14ac:dyDescent="0.3">
      <c r="A298" s="53">
        <v>45027</v>
      </c>
      <c r="B298" s="47" t="s">
        <v>558</v>
      </c>
      <c r="C298" s="47">
        <v>30487316</v>
      </c>
      <c r="D298" s="46" t="str">
        <f t="shared" si="4"/>
        <v>#7316</v>
      </c>
      <c r="E298" s="47" t="s">
        <v>692</v>
      </c>
    </row>
    <row r="299" spans="1:5" x14ac:dyDescent="0.3">
      <c r="A299" s="52">
        <v>45027</v>
      </c>
      <c r="B299" s="46" t="s">
        <v>558</v>
      </c>
      <c r="C299" s="46">
        <v>30487312</v>
      </c>
      <c r="D299" s="46" t="str">
        <f t="shared" si="4"/>
        <v>#7312</v>
      </c>
      <c r="E299" s="46" t="s">
        <v>691</v>
      </c>
    </row>
    <row r="300" spans="1:5" x14ac:dyDescent="0.3">
      <c r="A300" s="53">
        <v>45027</v>
      </c>
      <c r="B300" s="47" t="s">
        <v>558</v>
      </c>
      <c r="C300" s="47">
        <v>11520587</v>
      </c>
      <c r="D300" s="46" t="str">
        <f t="shared" si="4"/>
        <v>#0587</v>
      </c>
      <c r="E300" s="47" t="s">
        <v>689</v>
      </c>
    </row>
    <row r="301" spans="1:5" x14ac:dyDescent="0.3">
      <c r="A301" s="52">
        <v>45028</v>
      </c>
      <c r="B301" s="46" t="s">
        <v>558</v>
      </c>
      <c r="C301" s="46">
        <v>30487295</v>
      </c>
      <c r="D301" s="46" t="str">
        <f t="shared" si="4"/>
        <v>#7295</v>
      </c>
      <c r="E301" s="46" t="s">
        <v>694</v>
      </c>
    </row>
    <row r="302" spans="1:5" x14ac:dyDescent="0.3">
      <c r="A302" s="53">
        <v>45028</v>
      </c>
      <c r="B302" s="47" t="s">
        <v>558</v>
      </c>
      <c r="C302" s="47">
        <v>11520584</v>
      </c>
      <c r="D302" s="46" t="str">
        <f t="shared" si="4"/>
        <v>#0584</v>
      </c>
      <c r="E302" s="47" t="s">
        <v>559</v>
      </c>
    </row>
    <row r="303" spans="1:5" x14ac:dyDescent="0.3">
      <c r="A303" s="52">
        <v>45028</v>
      </c>
      <c r="B303" s="46" t="s">
        <v>558</v>
      </c>
      <c r="C303" s="46">
        <v>30487334</v>
      </c>
      <c r="D303" s="46" t="str">
        <f t="shared" si="4"/>
        <v>#7334</v>
      </c>
      <c r="E303" s="46" t="s">
        <v>695</v>
      </c>
    </row>
    <row r="304" spans="1:5" x14ac:dyDescent="0.3">
      <c r="A304" s="53">
        <v>45028</v>
      </c>
      <c r="B304" s="47" t="s">
        <v>558</v>
      </c>
      <c r="C304" s="47">
        <v>11520585</v>
      </c>
      <c r="D304" s="46" t="str">
        <f t="shared" si="4"/>
        <v>#0585</v>
      </c>
      <c r="E304" s="47" t="s">
        <v>693</v>
      </c>
    </row>
    <row r="305" spans="1:5" x14ac:dyDescent="0.3">
      <c r="A305" s="53">
        <v>45034</v>
      </c>
      <c r="B305" s="47" t="s">
        <v>558</v>
      </c>
      <c r="C305" s="47">
        <v>30487351</v>
      </c>
      <c r="D305" s="46" t="str">
        <f t="shared" si="4"/>
        <v>#7351</v>
      </c>
      <c r="E305" s="47" t="s">
        <v>702</v>
      </c>
    </row>
    <row r="306" spans="1:5" x14ac:dyDescent="0.3">
      <c r="A306" s="52">
        <v>45034</v>
      </c>
      <c r="B306" s="46" t="s">
        <v>558</v>
      </c>
      <c r="C306" s="46">
        <v>30487341</v>
      </c>
      <c r="D306" s="46" t="str">
        <f t="shared" si="4"/>
        <v>#7341</v>
      </c>
      <c r="E306" s="46" t="s">
        <v>701</v>
      </c>
    </row>
    <row r="307" spans="1:5" x14ac:dyDescent="0.3">
      <c r="A307" s="53">
        <v>45035</v>
      </c>
      <c r="B307" s="47" t="s">
        <v>566</v>
      </c>
      <c r="C307" s="47">
        <v>30487372</v>
      </c>
      <c r="D307" s="46" t="str">
        <f t="shared" si="4"/>
        <v>#7372</v>
      </c>
      <c r="E307" s="47" t="s">
        <v>567</v>
      </c>
    </row>
    <row r="308" spans="1:5" x14ac:dyDescent="0.3">
      <c r="A308" s="53">
        <v>45044</v>
      </c>
      <c r="B308" s="47" t="s">
        <v>558</v>
      </c>
      <c r="C308" s="47">
        <v>30487354</v>
      </c>
      <c r="D308" s="46" t="str">
        <f t="shared" si="4"/>
        <v>#7354</v>
      </c>
      <c r="E308" s="47" t="s">
        <v>712</v>
      </c>
    </row>
    <row r="309" spans="1:5" x14ac:dyDescent="0.3">
      <c r="A309" s="52">
        <v>45044</v>
      </c>
      <c r="B309" s="46" t="s">
        <v>558</v>
      </c>
      <c r="C309" s="46">
        <v>30487337</v>
      </c>
      <c r="D309" s="46" t="str">
        <f t="shared" si="4"/>
        <v>#7337</v>
      </c>
      <c r="E309" s="46" t="s">
        <v>711</v>
      </c>
    </row>
    <row r="310" spans="1:5" x14ac:dyDescent="0.3">
      <c r="A310" s="53">
        <v>45044</v>
      </c>
      <c r="B310" s="47" t="s">
        <v>566</v>
      </c>
      <c r="C310" s="47">
        <v>30492139</v>
      </c>
      <c r="D310" s="46" t="str">
        <f t="shared" si="4"/>
        <v>#2139</v>
      </c>
      <c r="E310" s="47" t="s">
        <v>698</v>
      </c>
    </row>
    <row r="311" spans="1:5" x14ac:dyDescent="0.3">
      <c r="A311" s="52">
        <v>45050</v>
      </c>
      <c r="B311" s="46" t="s">
        <v>558</v>
      </c>
      <c r="C311" s="46">
        <v>30487362</v>
      </c>
      <c r="D311" s="46" t="str">
        <f t="shared" si="4"/>
        <v>#7362</v>
      </c>
      <c r="E311" s="46" t="s">
        <v>717</v>
      </c>
    </row>
    <row r="312" spans="1:5" x14ac:dyDescent="0.3">
      <c r="A312" s="53">
        <v>45050</v>
      </c>
      <c r="B312" s="47" t="s">
        <v>558</v>
      </c>
      <c r="C312" s="47">
        <v>11524134</v>
      </c>
      <c r="D312" s="46" t="str">
        <f t="shared" si="4"/>
        <v>#4134</v>
      </c>
      <c r="E312" s="47" t="s">
        <v>671</v>
      </c>
    </row>
    <row r="313" spans="1:5" x14ac:dyDescent="0.3">
      <c r="A313" s="52">
        <v>45050</v>
      </c>
      <c r="B313" s="46" t="s">
        <v>558</v>
      </c>
      <c r="C313" s="46">
        <v>11524135</v>
      </c>
      <c r="D313" s="46" t="str">
        <f t="shared" si="4"/>
        <v>#4135</v>
      </c>
      <c r="E313" s="46" t="s">
        <v>649</v>
      </c>
    </row>
    <row r="314" spans="1:5" x14ac:dyDescent="0.3">
      <c r="A314" s="53">
        <v>45050</v>
      </c>
      <c r="B314" s="47" t="s">
        <v>558</v>
      </c>
      <c r="C314" s="47">
        <v>30487363</v>
      </c>
      <c r="D314" s="46" t="str">
        <f t="shared" si="4"/>
        <v>#7363</v>
      </c>
      <c r="E314" s="47" t="s">
        <v>718</v>
      </c>
    </row>
    <row r="315" spans="1:5" x14ac:dyDescent="0.3">
      <c r="A315" s="52">
        <v>45050</v>
      </c>
      <c r="B315" s="46" t="s">
        <v>558</v>
      </c>
      <c r="C315" s="46">
        <v>30487327</v>
      </c>
      <c r="D315" s="46" t="str">
        <f t="shared" si="4"/>
        <v>#7327</v>
      </c>
      <c r="E315" s="46" t="s">
        <v>716</v>
      </c>
    </row>
    <row r="316" spans="1:5" x14ac:dyDescent="0.3">
      <c r="A316" s="53">
        <v>45050</v>
      </c>
      <c r="B316" s="47" t="s">
        <v>558</v>
      </c>
      <c r="C316" s="47">
        <v>30487318</v>
      </c>
      <c r="D316" s="46" t="str">
        <f t="shared" si="4"/>
        <v>#7318</v>
      </c>
      <c r="E316" s="47" t="s">
        <v>715</v>
      </c>
    </row>
    <row r="317" spans="1:5" x14ac:dyDescent="0.3">
      <c r="A317" s="52">
        <v>45050</v>
      </c>
      <c r="B317" s="46" t="s">
        <v>566</v>
      </c>
      <c r="C317" s="46">
        <v>30487375</v>
      </c>
      <c r="D317" s="46" t="str">
        <f t="shared" si="4"/>
        <v>#7375</v>
      </c>
      <c r="E317" s="46" t="s">
        <v>719</v>
      </c>
    </row>
    <row r="318" spans="1:5" x14ac:dyDescent="0.3">
      <c r="A318" s="53">
        <v>45054</v>
      </c>
      <c r="B318" s="47" t="s">
        <v>558</v>
      </c>
      <c r="C318" s="47">
        <v>30487358</v>
      </c>
      <c r="D318" s="46" t="str">
        <f t="shared" si="4"/>
        <v>#7358</v>
      </c>
      <c r="E318" s="47" t="s">
        <v>722</v>
      </c>
    </row>
    <row r="319" spans="1:5" x14ac:dyDescent="0.3">
      <c r="A319" s="52">
        <v>45054</v>
      </c>
      <c r="B319" s="46" t="s">
        <v>558</v>
      </c>
      <c r="C319" s="46">
        <v>30487361</v>
      </c>
      <c r="D319" s="46" t="str">
        <f t="shared" si="4"/>
        <v>#7361</v>
      </c>
      <c r="E319" s="46" t="s">
        <v>723</v>
      </c>
    </row>
    <row r="320" spans="1:5" x14ac:dyDescent="0.3">
      <c r="A320" s="52">
        <v>45055</v>
      </c>
      <c r="B320" s="46" t="s">
        <v>558</v>
      </c>
      <c r="C320" s="46">
        <v>11524136</v>
      </c>
      <c r="D320" s="46" t="str">
        <f t="shared" si="4"/>
        <v>#4136</v>
      </c>
      <c r="E320" s="46" t="s">
        <v>724</v>
      </c>
    </row>
    <row r="321" spans="1:5" x14ac:dyDescent="0.3">
      <c r="A321" s="53">
        <v>45055</v>
      </c>
      <c r="B321" s="47" t="s">
        <v>558</v>
      </c>
      <c r="C321" s="47">
        <v>30492136</v>
      </c>
      <c r="D321" s="46" t="str">
        <f t="shared" si="4"/>
        <v>#2136</v>
      </c>
      <c r="E321" s="47" t="s">
        <v>725</v>
      </c>
    </row>
    <row r="322" spans="1:5" x14ac:dyDescent="0.3">
      <c r="A322" s="53">
        <v>45056</v>
      </c>
      <c r="B322" s="47" t="s">
        <v>558</v>
      </c>
      <c r="C322" s="47">
        <v>30492135</v>
      </c>
      <c r="D322" s="46" t="str">
        <f t="shared" si="4"/>
        <v>#2135</v>
      </c>
      <c r="E322" s="47" t="s">
        <v>726</v>
      </c>
    </row>
    <row r="323" spans="1:5" x14ac:dyDescent="0.3">
      <c r="A323" s="53">
        <v>45057</v>
      </c>
      <c r="B323" s="47" t="s">
        <v>558</v>
      </c>
      <c r="C323" s="47">
        <v>11524137</v>
      </c>
      <c r="D323" s="46" t="str">
        <f t="shared" ref="D323:D386" si="5">_xlfn.CONCAT("#",RIGHT(C323,4))</f>
        <v>#4137</v>
      </c>
      <c r="E323" s="47" t="s">
        <v>671</v>
      </c>
    </row>
    <row r="324" spans="1:5" x14ac:dyDescent="0.3">
      <c r="A324" s="52">
        <v>45057</v>
      </c>
      <c r="B324" s="46" t="s">
        <v>558</v>
      </c>
      <c r="C324" s="46">
        <v>30487353</v>
      </c>
      <c r="D324" s="46" t="str">
        <f t="shared" si="5"/>
        <v>#7353</v>
      </c>
      <c r="E324" s="46" t="s">
        <v>727</v>
      </c>
    </row>
    <row r="325" spans="1:5" x14ac:dyDescent="0.3">
      <c r="A325" s="52">
        <v>45062</v>
      </c>
      <c r="B325" s="46" t="s">
        <v>558</v>
      </c>
      <c r="C325" s="46">
        <v>30487364</v>
      </c>
      <c r="D325" s="46" t="str">
        <f t="shared" si="5"/>
        <v>#7364</v>
      </c>
      <c r="E325" s="46" t="s">
        <v>729</v>
      </c>
    </row>
    <row r="326" spans="1:5" x14ac:dyDescent="0.3">
      <c r="A326" s="53">
        <v>45062</v>
      </c>
      <c r="B326" s="47" t="s">
        <v>558</v>
      </c>
      <c r="C326" s="47">
        <v>30492131</v>
      </c>
      <c r="D326" s="46" t="str">
        <f t="shared" si="5"/>
        <v>#2131</v>
      </c>
      <c r="E326" s="47" t="s">
        <v>732</v>
      </c>
    </row>
    <row r="327" spans="1:5" x14ac:dyDescent="0.3">
      <c r="A327" s="52">
        <v>45062</v>
      </c>
      <c r="B327" s="46" t="s">
        <v>558</v>
      </c>
      <c r="C327" s="46">
        <v>30487366</v>
      </c>
      <c r="D327" s="46" t="str">
        <f t="shared" si="5"/>
        <v>#7366</v>
      </c>
      <c r="E327" s="46" t="s">
        <v>730</v>
      </c>
    </row>
    <row r="328" spans="1:5" x14ac:dyDescent="0.3">
      <c r="A328" s="53">
        <v>45062</v>
      </c>
      <c r="B328" s="47" t="s">
        <v>558</v>
      </c>
      <c r="C328" s="47">
        <v>30487294</v>
      </c>
      <c r="D328" s="46" t="str">
        <f t="shared" si="5"/>
        <v>#7294</v>
      </c>
      <c r="E328" s="47" t="s">
        <v>728</v>
      </c>
    </row>
    <row r="329" spans="1:5" x14ac:dyDescent="0.3">
      <c r="A329" s="52">
        <v>45062</v>
      </c>
      <c r="B329" s="46" t="s">
        <v>558</v>
      </c>
      <c r="C329" s="46">
        <v>11524138</v>
      </c>
      <c r="D329" s="46" t="str">
        <f t="shared" si="5"/>
        <v>#4138</v>
      </c>
      <c r="E329" s="46" t="s">
        <v>647</v>
      </c>
    </row>
    <row r="330" spans="1:5" x14ac:dyDescent="0.3">
      <c r="A330" s="53">
        <v>45062</v>
      </c>
      <c r="B330" s="47" t="s">
        <v>558</v>
      </c>
      <c r="C330" s="47">
        <v>30487379</v>
      </c>
      <c r="D330" s="46" t="str">
        <f t="shared" si="5"/>
        <v>#7379</v>
      </c>
      <c r="E330" s="47" t="s">
        <v>731</v>
      </c>
    </row>
    <row r="331" spans="1:5" x14ac:dyDescent="0.3">
      <c r="A331" s="53">
        <v>45077</v>
      </c>
      <c r="B331" s="47" t="s">
        <v>558</v>
      </c>
      <c r="C331" s="47">
        <v>30492159</v>
      </c>
      <c r="D331" s="46" t="str">
        <f t="shared" si="5"/>
        <v>#2159</v>
      </c>
      <c r="E331" s="47" t="s">
        <v>621</v>
      </c>
    </row>
    <row r="332" spans="1:5" x14ac:dyDescent="0.3">
      <c r="A332" s="52">
        <v>45077</v>
      </c>
      <c r="B332" s="46" t="s">
        <v>558</v>
      </c>
      <c r="C332" s="46">
        <v>30487355</v>
      </c>
      <c r="D332" s="46" t="str">
        <f t="shared" si="5"/>
        <v>#7355</v>
      </c>
      <c r="E332" s="46" t="s">
        <v>628</v>
      </c>
    </row>
    <row r="333" spans="1:5" x14ac:dyDescent="0.3">
      <c r="A333" s="53">
        <v>45077</v>
      </c>
      <c r="B333" s="47" t="s">
        <v>558</v>
      </c>
      <c r="C333" s="47">
        <v>30487356</v>
      </c>
      <c r="D333" s="46" t="str">
        <f t="shared" si="5"/>
        <v>#7356</v>
      </c>
      <c r="E333" s="47" t="s">
        <v>694</v>
      </c>
    </row>
    <row r="334" spans="1:5" x14ac:dyDescent="0.3">
      <c r="A334" s="52">
        <v>45078</v>
      </c>
      <c r="B334" s="46" t="s">
        <v>558</v>
      </c>
      <c r="C334" s="46">
        <v>30492145</v>
      </c>
      <c r="D334" s="46" t="str">
        <f t="shared" si="5"/>
        <v>#2145</v>
      </c>
      <c r="E334" s="46" t="s">
        <v>861</v>
      </c>
    </row>
    <row r="335" spans="1:5" x14ac:dyDescent="0.3">
      <c r="A335" s="53">
        <v>45078</v>
      </c>
      <c r="B335" s="47" t="s">
        <v>558</v>
      </c>
      <c r="C335" s="47">
        <v>30487348</v>
      </c>
      <c r="D335" s="46" t="str">
        <f t="shared" si="5"/>
        <v>#7348</v>
      </c>
      <c r="E335" s="47" t="s">
        <v>669</v>
      </c>
    </row>
    <row r="336" spans="1:5" x14ac:dyDescent="0.3">
      <c r="A336" s="52">
        <v>45078</v>
      </c>
      <c r="B336" s="46" t="s">
        <v>558</v>
      </c>
      <c r="C336" s="46">
        <v>30487377</v>
      </c>
      <c r="D336" s="46" t="str">
        <f t="shared" si="5"/>
        <v>#7377</v>
      </c>
      <c r="E336" s="46" t="s">
        <v>862</v>
      </c>
    </row>
    <row r="337" spans="1:5" x14ac:dyDescent="0.3">
      <c r="A337" s="52">
        <v>45079</v>
      </c>
      <c r="B337" s="46" t="s">
        <v>558</v>
      </c>
      <c r="C337" s="46">
        <v>30487368</v>
      </c>
      <c r="D337" s="46" t="str">
        <f t="shared" si="5"/>
        <v>#7368</v>
      </c>
      <c r="E337" s="46" t="s">
        <v>863</v>
      </c>
    </row>
    <row r="338" spans="1:5" x14ac:dyDescent="0.3">
      <c r="A338" s="52">
        <v>45082</v>
      </c>
      <c r="B338" s="46" t="s">
        <v>558</v>
      </c>
      <c r="C338" s="46">
        <v>30487370</v>
      </c>
      <c r="D338" s="46" t="str">
        <f t="shared" si="5"/>
        <v>#7370</v>
      </c>
      <c r="E338" s="46" t="s">
        <v>864</v>
      </c>
    </row>
    <row r="339" spans="1:5" x14ac:dyDescent="0.3">
      <c r="A339" s="52">
        <v>45084</v>
      </c>
      <c r="B339" s="46" t="s">
        <v>558</v>
      </c>
      <c r="C339" s="46">
        <v>30492133</v>
      </c>
      <c r="D339" s="46" t="str">
        <f t="shared" si="5"/>
        <v>#2133</v>
      </c>
      <c r="E339" s="46" t="s">
        <v>865</v>
      </c>
    </row>
    <row r="340" spans="1:5" x14ac:dyDescent="0.3">
      <c r="A340" s="52">
        <v>45085</v>
      </c>
      <c r="B340" s="46" t="s">
        <v>558</v>
      </c>
      <c r="C340" s="46">
        <v>30492160</v>
      </c>
      <c r="D340" s="46" t="str">
        <f t="shared" si="5"/>
        <v>#2160</v>
      </c>
      <c r="E340" s="46" t="s">
        <v>866</v>
      </c>
    </row>
    <row r="341" spans="1:5" x14ac:dyDescent="0.3">
      <c r="A341" s="53">
        <v>45093</v>
      </c>
      <c r="B341" s="47" t="s">
        <v>558</v>
      </c>
      <c r="C341" s="47">
        <v>30487369</v>
      </c>
      <c r="D341" s="46" t="str">
        <f t="shared" si="5"/>
        <v>#7369</v>
      </c>
      <c r="E341" s="47" t="s">
        <v>867</v>
      </c>
    </row>
    <row r="342" spans="1:5" x14ac:dyDescent="0.3">
      <c r="A342" s="52">
        <v>45093</v>
      </c>
      <c r="B342" s="46" t="s">
        <v>558</v>
      </c>
      <c r="C342" s="46">
        <v>30492153</v>
      </c>
      <c r="D342" s="46" t="str">
        <f t="shared" si="5"/>
        <v>#2153</v>
      </c>
      <c r="E342" s="46" t="s">
        <v>868</v>
      </c>
    </row>
    <row r="343" spans="1:5" x14ac:dyDescent="0.3">
      <c r="A343" s="52">
        <v>45098</v>
      </c>
      <c r="B343" s="46" t="s">
        <v>566</v>
      </c>
      <c r="C343" s="46">
        <v>30492157</v>
      </c>
      <c r="D343" s="46" t="str">
        <f t="shared" si="5"/>
        <v>#2157</v>
      </c>
      <c r="E343" s="46" t="s">
        <v>869</v>
      </c>
    </row>
    <row r="344" spans="1:5" x14ac:dyDescent="0.3">
      <c r="A344" s="53">
        <v>45104</v>
      </c>
      <c r="B344" s="47" t="s">
        <v>558</v>
      </c>
      <c r="C344" s="47">
        <v>30492179</v>
      </c>
      <c r="D344" s="46" t="str">
        <f t="shared" si="5"/>
        <v>#2179</v>
      </c>
      <c r="E344" s="47" t="s">
        <v>719</v>
      </c>
    </row>
    <row r="345" spans="1:5" x14ac:dyDescent="0.3">
      <c r="A345" s="52">
        <v>45104</v>
      </c>
      <c r="B345" s="46" t="s">
        <v>558</v>
      </c>
      <c r="C345" s="46">
        <v>30492170</v>
      </c>
      <c r="D345" s="46" t="str">
        <f t="shared" si="5"/>
        <v>#2170</v>
      </c>
      <c r="E345" s="46" t="s">
        <v>870</v>
      </c>
    </row>
    <row r="346" spans="1:5" x14ac:dyDescent="0.3">
      <c r="A346" s="53">
        <v>45105</v>
      </c>
      <c r="B346" s="47" t="s">
        <v>558</v>
      </c>
      <c r="C346" s="47">
        <v>30492176</v>
      </c>
      <c r="D346" s="46" t="str">
        <f t="shared" si="5"/>
        <v>#2176</v>
      </c>
      <c r="E346" s="47" t="s">
        <v>871</v>
      </c>
    </row>
    <row r="347" spans="1:5" x14ac:dyDescent="0.3">
      <c r="A347" s="53">
        <v>45106</v>
      </c>
      <c r="B347" s="47" t="s">
        <v>558</v>
      </c>
      <c r="C347" s="47">
        <v>30492175</v>
      </c>
      <c r="D347" s="46" t="str">
        <f t="shared" si="5"/>
        <v>#2175</v>
      </c>
      <c r="E347" s="47" t="s">
        <v>872</v>
      </c>
    </row>
    <row r="348" spans="1:5" x14ac:dyDescent="0.3">
      <c r="A348" s="52">
        <v>45117</v>
      </c>
      <c r="B348" s="46" t="s">
        <v>558</v>
      </c>
      <c r="C348" s="46">
        <v>30487378</v>
      </c>
      <c r="D348" s="46" t="str">
        <f t="shared" si="5"/>
        <v>#7378</v>
      </c>
      <c r="E348" s="46" t="s">
        <v>873</v>
      </c>
    </row>
    <row r="349" spans="1:5" x14ac:dyDescent="0.3">
      <c r="A349" s="52">
        <v>45124</v>
      </c>
      <c r="B349" s="46" t="s">
        <v>558</v>
      </c>
      <c r="C349" s="46">
        <v>30492214</v>
      </c>
      <c r="D349" s="46" t="str">
        <f t="shared" si="5"/>
        <v>#2214</v>
      </c>
      <c r="E349" s="46" t="s">
        <v>874</v>
      </c>
    </row>
    <row r="350" spans="1:5" x14ac:dyDescent="0.3">
      <c r="A350" s="53">
        <v>45124</v>
      </c>
      <c r="B350" s="47" t="s">
        <v>558</v>
      </c>
      <c r="C350" s="47">
        <v>30492178</v>
      </c>
      <c r="D350" s="46" t="str">
        <f t="shared" si="5"/>
        <v>#2178</v>
      </c>
      <c r="E350" s="47" t="s">
        <v>875</v>
      </c>
    </row>
    <row r="351" spans="1:5" x14ac:dyDescent="0.3">
      <c r="A351" s="52">
        <v>45139</v>
      </c>
      <c r="B351" s="46" t="s">
        <v>558</v>
      </c>
      <c r="C351" s="46">
        <v>30715879</v>
      </c>
      <c r="D351" s="46" t="str">
        <f t="shared" si="5"/>
        <v>#5879</v>
      </c>
      <c r="E351" s="46" t="s">
        <v>876</v>
      </c>
    </row>
    <row r="352" spans="1:5" x14ac:dyDescent="0.3">
      <c r="A352" s="53">
        <v>45139</v>
      </c>
      <c r="B352" s="47" t="s">
        <v>558</v>
      </c>
      <c r="C352" s="47">
        <v>30492218</v>
      </c>
      <c r="D352" s="46" t="str">
        <f t="shared" si="5"/>
        <v>#2218</v>
      </c>
      <c r="E352" s="47" t="s">
        <v>800</v>
      </c>
    </row>
    <row r="353" spans="1:5" x14ac:dyDescent="0.3">
      <c r="A353" s="52">
        <v>45139</v>
      </c>
      <c r="B353" s="46" t="s">
        <v>558</v>
      </c>
      <c r="C353" s="46">
        <v>30715902</v>
      </c>
      <c r="D353" s="46" t="str">
        <f t="shared" si="5"/>
        <v>#5902</v>
      </c>
      <c r="E353" s="46" t="s">
        <v>877</v>
      </c>
    </row>
    <row r="354" spans="1:5" x14ac:dyDescent="0.3">
      <c r="A354" s="53">
        <v>45139</v>
      </c>
      <c r="B354" s="47" t="s">
        <v>558</v>
      </c>
      <c r="C354" s="47">
        <v>30715882</v>
      </c>
      <c r="D354" s="46" t="str">
        <f t="shared" si="5"/>
        <v>#5882</v>
      </c>
      <c r="E354" s="47" t="s">
        <v>829</v>
      </c>
    </row>
    <row r="355" spans="1:5" x14ac:dyDescent="0.3">
      <c r="A355" s="52">
        <v>45139</v>
      </c>
      <c r="B355" s="46" t="s">
        <v>558</v>
      </c>
      <c r="C355" s="46">
        <v>30715883</v>
      </c>
      <c r="D355" s="46" t="str">
        <f t="shared" si="5"/>
        <v>#5883</v>
      </c>
      <c r="E355" s="46" t="s">
        <v>878</v>
      </c>
    </row>
    <row r="356" spans="1:5" x14ac:dyDescent="0.3">
      <c r="A356" s="53">
        <v>45139</v>
      </c>
      <c r="B356" s="47" t="s">
        <v>558</v>
      </c>
      <c r="C356" s="47">
        <v>30715884</v>
      </c>
      <c r="D356" s="46" t="str">
        <f t="shared" si="5"/>
        <v>#5884</v>
      </c>
      <c r="E356" s="47" t="s">
        <v>879</v>
      </c>
    </row>
    <row r="357" spans="1:5" x14ac:dyDescent="0.3">
      <c r="A357" s="52">
        <v>45139</v>
      </c>
      <c r="B357" s="46" t="s">
        <v>558</v>
      </c>
      <c r="C357" s="46">
        <v>30492201</v>
      </c>
      <c r="D357" s="46" t="str">
        <f t="shared" si="5"/>
        <v>#2201</v>
      </c>
      <c r="E357" s="46" t="s">
        <v>720</v>
      </c>
    </row>
    <row r="358" spans="1:5" x14ac:dyDescent="0.3">
      <c r="A358" s="53">
        <v>45139</v>
      </c>
      <c r="B358" s="47" t="s">
        <v>558</v>
      </c>
      <c r="C358" s="47">
        <v>30492229</v>
      </c>
      <c r="D358" s="46" t="str">
        <f t="shared" si="5"/>
        <v>#2229</v>
      </c>
      <c r="E358" s="47" t="s">
        <v>880</v>
      </c>
    </row>
    <row r="359" spans="1:5" x14ac:dyDescent="0.3">
      <c r="A359" s="52">
        <v>45139</v>
      </c>
      <c r="B359" s="46" t="s">
        <v>558</v>
      </c>
      <c r="C359" s="46">
        <v>30492228</v>
      </c>
      <c r="D359" s="46" t="str">
        <f t="shared" si="5"/>
        <v>#2228</v>
      </c>
      <c r="E359" s="46" t="s">
        <v>881</v>
      </c>
    </row>
    <row r="360" spans="1:5" x14ac:dyDescent="0.3">
      <c r="A360" s="53">
        <v>45146</v>
      </c>
      <c r="B360" s="47" t="s">
        <v>558</v>
      </c>
      <c r="C360" s="47">
        <v>30715899</v>
      </c>
      <c r="D360" s="46" t="str">
        <f t="shared" si="5"/>
        <v>#5899</v>
      </c>
      <c r="E360" s="47" t="s">
        <v>698</v>
      </c>
    </row>
    <row r="361" spans="1:5" x14ac:dyDescent="0.3">
      <c r="A361" s="52">
        <v>45146</v>
      </c>
      <c r="B361" s="46" t="s">
        <v>558</v>
      </c>
      <c r="C361" s="46">
        <v>30715904</v>
      </c>
      <c r="D361" s="46" t="str">
        <f t="shared" si="5"/>
        <v>#5904</v>
      </c>
      <c r="E361" s="46" t="s">
        <v>882</v>
      </c>
    </row>
    <row r="362" spans="1:5" x14ac:dyDescent="0.3">
      <c r="A362" s="53">
        <v>45146</v>
      </c>
      <c r="B362" s="47" t="s">
        <v>558</v>
      </c>
      <c r="C362" s="47">
        <v>30715905</v>
      </c>
      <c r="D362" s="46" t="str">
        <f t="shared" si="5"/>
        <v>#5905</v>
      </c>
      <c r="E362" s="47" t="s">
        <v>883</v>
      </c>
    </row>
    <row r="363" spans="1:5" x14ac:dyDescent="0.3">
      <c r="A363" s="53">
        <v>45147</v>
      </c>
      <c r="B363" s="47" t="s">
        <v>558</v>
      </c>
      <c r="C363" s="47">
        <v>30492210</v>
      </c>
      <c r="D363" s="46" t="str">
        <f t="shared" si="5"/>
        <v>#2210</v>
      </c>
      <c r="E363" s="47" t="s">
        <v>884</v>
      </c>
    </row>
    <row r="364" spans="1:5" x14ac:dyDescent="0.3">
      <c r="A364" s="53">
        <v>45153</v>
      </c>
      <c r="B364" s="47" t="s">
        <v>558</v>
      </c>
      <c r="C364" s="47">
        <v>30715893</v>
      </c>
      <c r="D364" s="46" t="str">
        <f t="shared" si="5"/>
        <v>#5893</v>
      </c>
      <c r="E364" s="47" t="s">
        <v>885</v>
      </c>
    </row>
    <row r="365" spans="1:5" x14ac:dyDescent="0.3">
      <c r="A365" s="52">
        <v>45153</v>
      </c>
      <c r="B365" s="46" t="s">
        <v>558</v>
      </c>
      <c r="C365" s="46">
        <v>30715895</v>
      </c>
      <c r="D365" s="46" t="str">
        <f t="shared" si="5"/>
        <v>#5895</v>
      </c>
      <c r="E365" s="46" t="s">
        <v>886</v>
      </c>
    </row>
    <row r="366" spans="1:5" x14ac:dyDescent="0.3">
      <c r="A366" s="53">
        <v>45153</v>
      </c>
      <c r="B366" s="47" t="s">
        <v>558</v>
      </c>
      <c r="C366" s="47">
        <v>30715892</v>
      </c>
      <c r="D366" s="46" t="str">
        <f t="shared" si="5"/>
        <v>#5892</v>
      </c>
      <c r="E366" s="47" t="s">
        <v>887</v>
      </c>
    </row>
    <row r="367" spans="1:5" x14ac:dyDescent="0.3">
      <c r="A367" s="52">
        <v>45153</v>
      </c>
      <c r="B367" s="46" t="s">
        <v>558</v>
      </c>
      <c r="C367" s="46">
        <v>30715872</v>
      </c>
      <c r="D367" s="46" t="str">
        <f t="shared" si="5"/>
        <v>#5872</v>
      </c>
      <c r="E367" s="46" t="s">
        <v>888</v>
      </c>
    </row>
    <row r="368" spans="1:5" x14ac:dyDescent="0.3">
      <c r="A368" s="53">
        <v>45153</v>
      </c>
      <c r="B368" s="47" t="s">
        <v>558</v>
      </c>
      <c r="C368" s="47">
        <v>30715890</v>
      </c>
      <c r="D368" s="46" t="str">
        <f t="shared" si="5"/>
        <v>#5890</v>
      </c>
      <c r="E368" s="47" t="s">
        <v>889</v>
      </c>
    </row>
    <row r="369" spans="1:5" x14ac:dyDescent="0.3">
      <c r="A369" s="52">
        <v>45153</v>
      </c>
      <c r="B369" s="46" t="s">
        <v>558</v>
      </c>
      <c r="C369" s="46">
        <v>30715887</v>
      </c>
      <c r="D369" s="46" t="str">
        <f t="shared" si="5"/>
        <v>#5887</v>
      </c>
      <c r="E369" s="46" t="s">
        <v>890</v>
      </c>
    </row>
    <row r="370" spans="1:5" x14ac:dyDescent="0.3">
      <c r="A370" s="53">
        <v>45153</v>
      </c>
      <c r="B370" s="47" t="s">
        <v>558</v>
      </c>
      <c r="C370" s="47">
        <v>30715889</v>
      </c>
      <c r="D370" s="46" t="str">
        <f t="shared" si="5"/>
        <v>#5889</v>
      </c>
      <c r="E370" s="47" t="s">
        <v>891</v>
      </c>
    </row>
    <row r="371" spans="1:5" x14ac:dyDescent="0.3">
      <c r="A371" s="52">
        <v>45153</v>
      </c>
      <c r="B371" s="46" t="s">
        <v>558</v>
      </c>
      <c r="C371" s="46">
        <v>30715886</v>
      </c>
      <c r="D371" s="46" t="str">
        <f t="shared" si="5"/>
        <v>#5886</v>
      </c>
      <c r="E371" s="46" t="s">
        <v>892</v>
      </c>
    </row>
    <row r="372" spans="1:5" x14ac:dyDescent="0.3">
      <c r="A372" s="53">
        <v>45153</v>
      </c>
      <c r="B372" s="47" t="s">
        <v>558</v>
      </c>
      <c r="C372" s="47">
        <v>30492202</v>
      </c>
      <c r="D372" s="46" t="str">
        <f t="shared" si="5"/>
        <v>#2202</v>
      </c>
      <c r="E372" s="47" t="s">
        <v>893</v>
      </c>
    </row>
    <row r="373" spans="1:5" x14ac:dyDescent="0.3">
      <c r="A373" s="52">
        <v>45154</v>
      </c>
      <c r="B373" s="46" t="s">
        <v>558</v>
      </c>
      <c r="C373" s="46">
        <v>30715871</v>
      </c>
      <c r="D373" s="46" t="str">
        <f t="shared" si="5"/>
        <v>#5871</v>
      </c>
      <c r="E373" s="46" t="s">
        <v>670</v>
      </c>
    </row>
    <row r="374" spans="1:5" x14ac:dyDescent="0.3">
      <c r="A374" s="52">
        <v>45176</v>
      </c>
      <c r="B374" s="46" t="s">
        <v>558</v>
      </c>
      <c r="C374" s="46">
        <v>30715873</v>
      </c>
      <c r="D374" s="46" t="str">
        <f t="shared" si="5"/>
        <v>#5873</v>
      </c>
      <c r="E374" s="46" t="s">
        <v>894</v>
      </c>
    </row>
    <row r="375" spans="1:5" x14ac:dyDescent="0.3">
      <c r="A375" s="52">
        <v>45177</v>
      </c>
      <c r="B375" s="46" t="s">
        <v>558</v>
      </c>
      <c r="C375" s="46">
        <v>30715954</v>
      </c>
      <c r="D375" s="46" t="str">
        <f t="shared" si="5"/>
        <v>#5954</v>
      </c>
      <c r="E375" s="46" t="s">
        <v>895</v>
      </c>
    </row>
    <row r="376" spans="1:5" x14ac:dyDescent="0.3">
      <c r="A376" s="52">
        <v>45180</v>
      </c>
      <c r="B376" s="46" t="s">
        <v>558</v>
      </c>
      <c r="C376" s="46">
        <v>30715960</v>
      </c>
      <c r="D376" s="46" t="str">
        <f t="shared" si="5"/>
        <v>#5960</v>
      </c>
      <c r="E376" s="46" t="s">
        <v>896</v>
      </c>
    </row>
    <row r="377" spans="1:5" x14ac:dyDescent="0.3">
      <c r="A377" s="52">
        <v>45181</v>
      </c>
      <c r="B377" s="46" t="s">
        <v>558</v>
      </c>
      <c r="C377" s="46">
        <v>30715927</v>
      </c>
      <c r="D377" s="46" t="str">
        <f t="shared" si="5"/>
        <v>#5927</v>
      </c>
      <c r="E377" s="46" t="s">
        <v>606</v>
      </c>
    </row>
    <row r="378" spans="1:5" x14ac:dyDescent="0.3">
      <c r="A378" s="53">
        <v>45181</v>
      </c>
      <c r="B378" s="47" t="s">
        <v>558</v>
      </c>
      <c r="C378" s="47">
        <v>30715917</v>
      </c>
      <c r="D378" s="46" t="str">
        <f t="shared" si="5"/>
        <v>#5917</v>
      </c>
      <c r="E378" s="47" t="s">
        <v>897</v>
      </c>
    </row>
    <row r="379" spans="1:5" x14ac:dyDescent="0.3">
      <c r="A379" s="52">
        <v>45181</v>
      </c>
      <c r="B379" s="46" t="s">
        <v>558</v>
      </c>
      <c r="C379" s="46">
        <v>30715939</v>
      </c>
      <c r="D379" s="46" t="str">
        <f t="shared" si="5"/>
        <v>#5939</v>
      </c>
      <c r="E379" s="46" t="s">
        <v>898</v>
      </c>
    </row>
    <row r="380" spans="1:5" x14ac:dyDescent="0.3">
      <c r="A380" s="53">
        <v>45181</v>
      </c>
      <c r="B380" s="47" t="s">
        <v>558</v>
      </c>
      <c r="C380" s="47">
        <v>30715941</v>
      </c>
      <c r="D380" s="46" t="str">
        <f t="shared" si="5"/>
        <v>#5941</v>
      </c>
      <c r="E380" s="47" t="s">
        <v>899</v>
      </c>
    </row>
    <row r="381" spans="1:5" x14ac:dyDescent="0.3">
      <c r="A381" s="52">
        <v>45181</v>
      </c>
      <c r="B381" s="46" t="s">
        <v>558</v>
      </c>
      <c r="C381" s="46">
        <v>30715942</v>
      </c>
      <c r="D381" s="46" t="str">
        <f t="shared" si="5"/>
        <v>#5942</v>
      </c>
      <c r="E381" s="46" t="s">
        <v>900</v>
      </c>
    </row>
    <row r="382" spans="1:5" x14ac:dyDescent="0.3">
      <c r="A382" s="52">
        <v>45183</v>
      </c>
      <c r="B382" s="46" t="s">
        <v>558</v>
      </c>
      <c r="C382" s="46">
        <v>30715970</v>
      </c>
      <c r="D382" s="46" t="str">
        <f t="shared" si="5"/>
        <v>#5970</v>
      </c>
      <c r="E382" s="46" t="s">
        <v>901</v>
      </c>
    </row>
    <row r="383" spans="1:5" x14ac:dyDescent="0.3">
      <c r="A383" s="53">
        <v>45183</v>
      </c>
      <c r="B383" s="47" t="s">
        <v>558</v>
      </c>
      <c r="C383" s="47">
        <v>30715956</v>
      </c>
      <c r="D383" s="46" t="str">
        <f t="shared" si="5"/>
        <v>#5956</v>
      </c>
      <c r="E383" s="47" t="s">
        <v>902</v>
      </c>
    </row>
    <row r="384" spans="1:5" x14ac:dyDescent="0.3">
      <c r="A384" s="53">
        <v>45184</v>
      </c>
      <c r="B384" s="47" t="s">
        <v>558</v>
      </c>
      <c r="C384" s="47">
        <v>30715931</v>
      </c>
      <c r="D384" s="46" t="str">
        <f t="shared" si="5"/>
        <v>#5931</v>
      </c>
      <c r="E384" s="47" t="s">
        <v>903</v>
      </c>
    </row>
    <row r="385" spans="1:5" x14ac:dyDescent="0.3">
      <c r="A385" s="52">
        <v>45184</v>
      </c>
      <c r="B385" s="46" t="s">
        <v>558</v>
      </c>
      <c r="C385" s="46">
        <v>30715929</v>
      </c>
      <c r="D385" s="46" t="str">
        <f t="shared" si="5"/>
        <v>#5929</v>
      </c>
      <c r="E385" s="46" t="s">
        <v>904</v>
      </c>
    </row>
    <row r="386" spans="1:5" x14ac:dyDescent="0.3">
      <c r="A386" s="53">
        <v>45195</v>
      </c>
      <c r="B386" s="47" t="s">
        <v>558</v>
      </c>
      <c r="C386" s="47">
        <v>30715967</v>
      </c>
      <c r="D386" s="46" t="str">
        <f t="shared" si="5"/>
        <v>#5967</v>
      </c>
      <c r="E386" s="47" t="s">
        <v>905</v>
      </c>
    </row>
    <row r="387" spans="1:5" x14ac:dyDescent="0.3">
      <c r="A387" s="52">
        <v>45195</v>
      </c>
      <c r="B387" s="46" t="s">
        <v>558</v>
      </c>
      <c r="C387" s="46">
        <v>30715920</v>
      </c>
      <c r="D387" s="46" t="str">
        <f t="shared" ref="D387:D450" si="6">_xlfn.CONCAT("#",RIGHT(C387,4))</f>
        <v>#5920</v>
      </c>
      <c r="E387" s="46" t="s">
        <v>906</v>
      </c>
    </row>
    <row r="388" spans="1:5" x14ac:dyDescent="0.3">
      <c r="A388" s="53">
        <v>45195</v>
      </c>
      <c r="B388" s="47" t="s">
        <v>558</v>
      </c>
      <c r="C388" s="47">
        <v>30715894</v>
      </c>
      <c r="D388" s="46" t="str">
        <f t="shared" si="6"/>
        <v>#5894</v>
      </c>
      <c r="E388" s="47" t="s">
        <v>815</v>
      </c>
    </row>
    <row r="389" spans="1:5" x14ac:dyDescent="0.3">
      <c r="A389" s="53">
        <v>45202</v>
      </c>
      <c r="B389" s="47" t="s">
        <v>558</v>
      </c>
      <c r="C389" s="47">
        <v>30715932</v>
      </c>
      <c r="D389" s="46" t="str">
        <f t="shared" si="6"/>
        <v>#5932</v>
      </c>
      <c r="E389" s="47" t="s">
        <v>898</v>
      </c>
    </row>
    <row r="390" spans="1:5" x14ac:dyDescent="0.3">
      <c r="A390" s="52">
        <v>45202</v>
      </c>
      <c r="B390" s="46" t="s">
        <v>558</v>
      </c>
      <c r="C390" s="46">
        <v>30715936</v>
      </c>
      <c r="D390" s="46" t="str">
        <f t="shared" si="6"/>
        <v>#5936</v>
      </c>
      <c r="E390" s="46" t="s">
        <v>907</v>
      </c>
    </row>
    <row r="391" spans="1:5" x14ac:dyDescent="0.3">
      <c r="A391" s="53">
        <v>45202</v>
      </c>
      <c r="B391" s="47" t="s">
        <v>558</v>
      </c>
      <c r="C391" s="47">
        <v>30715963</v>
      </c>
      <c r="D391" s="46" t="str">
        <f t="shared" si="6"/>
        <v>#5963</v>
      </c>
      <c r="E391" s="47" t="s">
        <v>908</v>
      </c>
    </row>
    <row r="392" spans="1:5" x14ac:dyDescent="0.3">
      <c r="A392" s="52">
        <v>45202</v>
      </c>
      <c r="B392" s="46" t="s">
        <v>558</v>
      </c>
      <c r="C392" s="46">
        <v>30715921</v>
      </c>
      <c r="D392" s="46" t="str">
        <f t="shared" si="6"/>
        <v>#5921</v>
      </c>
      <c r="E392" s="46" t="s">
        <v>909</v>
      </c>
    </row>
    <row r="393" spans="1:5" x14ac:dyDescent="0.3">
      <c r="A393" s="52">
        <v>45204</v>
      </c>
      <c r="B393" s="46" t="s">
        <v>558</v>
      </c>
      <c r="C393" s="46">
        <v>30715966</v>
      </c>
      <c r="D393" s="46" t="str">
        <f t="shared" si="6"/>
        <v>#5966</v>
      </c>
      <c r="E393" s="46" t="s">
        <v>575</v>
      </c>
    </row>
    <row r="394" spans="1:5" x14ac:dyDescent="0.3">
      <c r="A394" s="53">
        <v>45208</v>
      </c>
      <c r="B394" s="47" t="s">
        <v>566</v>
      </c>
      <c r="C394" s="47">
        <v>30964933</v>
      </c>
      <c r="D394" s="46" t="str">
        <f t="shared" si="6"/>
        <v>#4933</v>
      </c>
      <c r="E394" s="47" t="s">
        <v>910</v>
      </c>
    </row>
    <row r="395" spans="1:5" x14ac:dyDescent="0.3">
      <c r="A395" s="53">
        <v>45209</v>
      </c>
      <c r="B395" s="47" t="s">
        <v>558</v>
      </c>
      <c r="C395" s="47">
        <v>30715958</v>
      </c>
      <c r="D395" s="46" t="str">
        <f t="shared" si="6"/>
        <v>#5958</v>
      </c>
      <c r="E395" s="47" t="s">
        <v>896</v>
      </c>
    </row>
    <row r="396" spans="1:5" x14ac:dyDescent="0.3">
      <c r="A396" s="52">
        <v>45225</v>
      </c>
      <c r="B396" s="46" t="s">
        <v>558</v>
      </c>
      <c r="C396" s="46">
        <v>30964938</v>
      </c>
      <c r="D396" s="46" t="str">
        <f t="shared" si="6"/>
        <v>#4938</v>
      </c>
      <c r="E396" s="46" t="s">
        <v>911</v>
      </c>
    </row>
    <row r="397" spans="1:5" x14ac:dyDescent="0.3">
      <c r="A397" s="52">
        <v>45239</v>
      </c>
      <c r="B397" s="46" t="s">
        <v>558</v>
      </c>
      <c r="C397" s="46">
        <v>30715961</v>
      </c>
      <c r="D397" s="46" t="str">
        <f t="shared" si="6"/>
        <v>#5961</v>
      </c>
      <c r="E397" s="46" t="s">
        <v>896</v>
      </c>
    </row>
    <row r="398" spans="1:5" x14ac:dyDescent="0.3">
      <c r="A398" s="52">
        <v>45240</v>
      </c>
      <c r="B398" s="46" t="s">
        <v>558</v>
      </c>
      <c r="C398" s="46">
        <v>30964953</v>
      </c>
      <c r="D398" s="46" t="str">
        <f t="shared" si="6"/>
        <v>#4953</v>
      </c>
      <c r="E398" s="46" t="s">
        <v>912</v>
      </c>
    </row>
    <row r="399" spans="1:5" x14ac:dyDescent="0.3">
      <c r="A399" s="53">
        <v>45240</v>
      </c>
      <c r="B399" s="47" t="s">
        <v>558</v>
      </c>
      <c r="C399" s="47">
        <v>30964943</v>
      </c>
      <c r="D399" s="46" t="str">
        <f t="shared" si="6"/>
        <v>#4943</v>
      </c>
      <c r="E399" s="47" t="s">
        <v>913</v>
      </c>
    </row>
    <row r="400" spans="1:5" x14ac:dyDescent="0.3">
      <c r="A400" s="52">
        <v>45243</v>
      </c>
      <c r="B400" s="46" t="s">
        <v>558</v>
      </c>
      <c r="C400" s="46">
        <v>30964941</v>
      </c>
      <c r="D400" s="46" t="str">
        <f t="shared" si="6"/>
        <v>#4941</v>
      </c>
      <c r="E400" s="46" t="s">
        <v>914</v>
      </c>
    </row>
    <row r="401" spans="1:5" x14ac:dyDescent="0.3">
      <c r="A401" s="53">
        <v>45243</v>
      </c>
      <c r="B401" s="47" t="s">
        <v>558</v>
      </c>
      <c r="C401" s="47">
        <v>30964940</v>
      </c>
      <c r="D401" s="46" t="str">
        <f t="shared" si="6"/>
        <v>#4940</v>
      </c>
      <c r="E401" s="47" t="s">
        <v>915</v>
      </c>
    </row>
    <row r="402" spans="1:5" x14ac:dyDescent="0.3">
      <c r="A402" s="52">
        <v>45244</v>
      </c>
      <c r="B402" s="46" t="s">
        <v>558</v>
      </c>
      <c r="C402" s="46">
        <v>30964939</v>
      </c>
      <c r="D402" s="46" t="str">
        <f t="shared" si="6"/>
        <v>#4939</v>
      </c>
      <c r="E402" s="46" t="s">
        <v>916</v>
      </c>
    </row>
    <row r="403" spans="1:5" x14ac:dyDescent="0.3">
      <c r="A403" s="53">
        <v>45244</v>
      </c>
      <c r="B403" s="47" t="s">
        <v>558</v>
      </c>
      <c r="C403" s="47">
        <v>30964954</v>
      </c>
      <c r="D403" s="46" t="str">
        <f t="shared" si="6"/>
        <v>#4954</v>
      </c>
      <c r="E403" s="47" t="s">
        <v>917</v>
      </c>
    </row>
    <row r="404" spans="1:5" x14ac:dyDescent="0.3">
      <c r="A404" s="52">
        <v>45244</v>
      </c>
      <c r="B404" s="46" t="s">
        <v>558</v>
      </c>
      <c r="C404" s="46">
        <v>30964935</v>
      </c>
      <c r="D404" s="46" t="str">
        <f t="shared" si="6"/>
        <v>#4935</v>
      </c>
      <c r="E404" s="46" t="s">
        <v>918</v>
      </c>
    </row>
    <row r="405" spans="1:5" x14ac:dyDescent="0.3">
      <c r="A405" s="53">
        <v>45244</v>
      </c>
      <c r="B405" s="47" t="s">
        <v>558</v>
      </c>
      <c r="C405" s="47">
        <v>30964950</v>
      </c>
      <c r="D405" s="46" t="str">
        <f t="shared" si="6"/>
        <v>#4950</v>
      </c>
      <c r="E405" s="47" t="s">
        <v>919</v>
      </c>
    </row>
    <row r="406" spans="1:5" x14ac:dyDescent="0.3">
      <c r="A406" s="53">
        <v>45246</v>
      </c>
      <c r="B406" s="47" t="s">
        <v>558</v>
      </c>
      <c r="C406" s="47">
        <v>30964951</v>
      </c>
      <c r="D406" s="46" t="str">
        <f t="shared" si="6"/>
        <v>#4951</v>
      </c>
      <c r="E406" s="47" t="s">
        <v>920</v>
      </c>
    </row>
    <row r="407" spans="1:5" x14ac:dyDescent="0.3">
      <c r="A407" s="52">
        <v>45246</v>
      </c>
      <c r="B407" s="46" t="s">
        <v>558</v>
      </c>
      <c r="C407" s="46">
        <v>30964945</v>
      </c>
      <c r="D407" s="46" t="str">
        <f t="shared" si="6"/>
        <v>#4945</v>
      </c>
      <c r="E407" s="46" t="s">
        <v>921</v>
      </c>
    </row>
    <row r="408" spans="1:5" x14ac:dyDescent="0.3">
      <c r="A408" s="53">
        <v>45253</v>
      </c>
      <c r="B408" s="47" t="s">
        <v>558</v>
      </c>
      <c r="C408" s="47">
        <v>30964960</v>
      </c>
      <c r="D408" s="46" t="str">
        <f t="shared" si="6"/>
        <v>#4960</v>
      </c>
      <c r="E408" s="47" t="s">
        <v>922</v>
      </c>
    </row>
    <row r="409" spans="1:5" x14ac:dyDescent="0.3">
      <c r="A409" s="52">
        <v>45253</v>
      </c>
      <c r="B409" s="46" t="s">
        <v>558</v>
      </c>
      <c r="C409" s="46">
        <v>30964966</v>
      </c>
      <c r="D409" s="46" t="str">
        <f t="shared" si="6"/>
        <v>#4966</v>
      </c>
      <c r="E409" s="46" t="s">
        <v>923</v>
      </c>
    </row>
    <row r="410" spans="1:5" x14ac:dyDescent="0.3">
      <c r="A410" s="53">
        <v>45254</v>
      </c>
      <c r="B410" s="47" t="s">
        <v>558</v>
      </c>
      <c r="C410" s="47">
        <v>30964978</v>
      </c>
      <c r="D410" s="46" t="str">
        <f t="shared" si="6"/>
        <v>#4978</v>
      </c>
      <c r="E410" s="47" t="s">
        <v>924</v>
      </c>
    </row>
    <row r="411" spans="1:5" x14ac:dyDescent="0.3">
      <c r="A411" s="52">
        <v>45254</v>
      </c>
      <c r="B411" s="46" t="s">
        <v>558</v>
      </c>
      <c r="C411" s="46">
        <v>30964946</v>
      </c>
      <c r="D411" s="46" t="str">
        <f t="shared" si="6"/>
        <v>#4946</v>
      </c>
      <c r="E411" s="46" t="s">
        <v>855</v>
      </c>
    </row>
    <row r="412" spans="1:5" x14ac:dyDescent="0.3">
      <c r="A412" s="53">
        <v>45254</v>
      </c>
      <c r="B412" s="47" t="s">
        <v>558</v>
      </c>
      <c r="C412" s="47">
        <v>30964947</v>
      </c>
      <c r="D412" s="46" t="str">
        <f t="shared" si="6"/>
        <v>#4947</v>
      </c>
      <c r="E412" s="47" t="s">
        <v>925</v>
      </c>
    </row>
    <row r="413" spans="1:5" x14ac:dyDescent="0.3">
      <c r="A413" s="53">
        <v>45254</v>
      </c>
      <c r="B413" s="47" t="s">
        <v>566</v>
      </c>
      <c r="C413" s="47">
        <v>30964979</v>
      </c>
      <c r="D413" s="46" t="str">
        <f t="shared" si="6"/>
        <v>#4979</v>
      </c>
      <c r="E413" s="47" t="s">
        <v>926</v>
      </c>
    </row>
    <row r="414" spans="1:5" x14ac:dyDescent="0.3">
      <c r="A414" s="53">
        <v>45258</v>
      </c>
      <c r="B414" s="47" t="s">
        <v>558</v>
      </c>
      <c r="C414" s="47">
        <v>30964956</v>
      </c>
      <c r="D414" s="46" t="str">
        <f t="shared" si="6"/>
        <v>#4956</v>
      </c>
      <c r="E414" s="47" t="s">
        <v>927</v>
      </c>
    </row>
    <row r="415" spans="1:5" x14ac:dyDescent="0.3">
      <c r="A415" s="52">
        <v>45258</v>
      </c>
      <c r="B415" s="46" t="s">
        <v>558</v>
      </c>
      <c r="C415" s="46">
        <v>30964957</v>
      </c>
      <c r="D415" s="46" t="str">
        <f t="shared" si="6"/>
        <v>#4957</v>
      </c>
      <c r="E415" s="46" t="s">
        <v>928</v>
      </c>
    </row>
    <row r="416" spans="1:5" x14ac:dyDescent="0.3">
      <c r="A416" s="53">
        <v>45258</v>
      </c>
      <c r="B416" s="47" t="s">
        <v>558</v>
      </c>
      <c r="C416" s="47">
        <v>30964971</v>
      </c>
      <c r="D416" s="46" t="str">
        <f t="shared" si="6"/>
        <v>#4971</v>
      </c>
      <c r="E416" s="47" t="s">
        <v>929</v>
      </c>
    </row>
    <row r="417" spans="1:5" x14ac:dyDescent="0.3">
      <c r="A417" s="53">
        <v>45259</v>
      </c>
      <c r="B417" s="47" t="s">
        <v>558</v>
      </c>
      <c r="C417" s="47">
        <v>30964948</v>
      </c>
      <c r="D417" s="46" t="str">
        <f t="shared" si="6"/>
        <v>#4948</v>
      </c>
      <c r="E417" s="47" t="s">
        <v>930</v>
      </c>
    </row>
    <row r="418" spans="1:5" x14ac:dyDescent="0.3">
      <c r="A418" s="52">
        <v>45259</v>
      </c>
      <c r="B418" s="46" t="s">
        <v>558</v>
      </c>
      <c r="C418" s="46">
        <v>30964969</v>
      </c>
      <c r="D418" s="46" t="str">
        <f t="shared" si="6"/>
        <v>#4969</v>
      </c>
      <c r="E418" s="46" t="s">
        <v>931</v>
      </c>
    </row>
    <row r="419" spans="1:5" x14ac:dyDescent="0.3">
      <c r="A419" s="53">
        <v>45261</v>
      </c>
      <c r="B419" s="47" t="s">
        <v>558</v>
      </c>
      <c r="C419" s="47">
        <v>30715962</v>
      </c>
      <c r="D419" s="46" t="str">
        <f t="shared" si="6"/>
        <v>#5962</v>
      </c>
      <c r="E419" s="47" t="s">
        <v>896</v>
      </c>
    </row>
    <row r="420" spans="1:5" x14ac:dyDescent="0.3">
      <c r="A420" s="52">
        <v>45264</v>
      </c>
      <c r="B420" s="46" t="s">
        <v>558</v>
      </c>
      <c r="C420" s="46">
        <v>30964967</v>
      </c>
      <c r="D420" s="46" t="str">
        <f t="shared" si="6"/>
        <v>#4967</v>
      </c>
      <c r="E420" s="46" t="s">
        <v>932</v>
      </c>
    </row>
    <row r="421" spans="1:5" x14ac:dyDescent="0.3">
      <c r="A421" s="52">
        <v>45265</v>
      </c>
      <c r="B421" s="46" t="s">
        <v>558</v>
      </c>
      <c r="C421" s="46">
        <v>30964990</v>
      </c>
      <c r="D421" s="46" t="str">
        <f t="shared" si="6"/>
        <v>#4990</v>
      </c>
      <c r="E421" s="46" t="s">
        <v>933</v>
      </c>
    </row>
    <row r="422" spans="1:5" x14ac:dyDescent="0.3">
      <c r="A422" s="53">
        <v>45265</v>
      </c>
      <c r="B422" s="47" t="s">
        <v>558</v>
      </c>
      <c r="C422" s="47">
        <v>30964983</v>
      </c>
      <c r="D422" s="46" t="str">
        <f t="shared" si="6"/>
        <v>#4983</v>
      </c>
      <c r="E422" s="47" t="s">
        <v>934</v>
      </c>
    </row>
    <row r="423" spans="1:5" x14ac:dyDescent="0.3">
      <c r="A423" s="52">
        <v>45265</v>
      </c>
      <c r="B423" s="46" t="s">
        <v>558</v>
      </c>
      <c r="C423" s="46">
        <v>30964984</v>
      </c>
      <c r="D423" s="46" t="str">
        <f t="shared" si="6"/>
        <v>#4984</v>
      </c>
      <c r="E423" s="46" t="s">
        <v>935</v>
      </c>
    </row>
    <row r="424" spans="1:5" x14ac:dyDescent="0.3">
      <c r="A424" s="53">
        <v>45265</v>
      </c>
      <c r="B424" s="47" t="s">
        <v>558</v>
      </c>
      <c r="C424" s="47">
        <v>30964974</v>
      </c>
      <c r="D424" s="46" t="str">
        <f t="shared" si="6"/>
        <v>#4974</v>
      </c>
      <c r="E424" s="47" t="s">
        <v>936</v>
      </c>
    </row>
    <row r="425" spans="1:5" x14ac:dyDescent="0.3">
      <c r="A425" s="52">
        <v>45265</v>
      </c>
      <c r="B425" s="46" t="s">
        <v>558</v>
      </c>
      <c r="C425" s="46">
        <v>30964963</v>
      </c>
      <c r="D425" s="46" t="str">
        <f t="shared" si="6"/>
        <v>#4963</v>
      </c>
      <c r="E425" s="46" t="s">
        <v>937</v>
      </c>
    </row>
    <row r="426" spans="1:5" x14ac:dyDescent="0.3">
      <c r="A426" s="52">
        <v>45266</v>
      </c>
      <c r="B426" s="46" t="s">
        <v>558</v>
      </c>
      <c r="C426" s="46">
        <v>30964989</v>
      </c>
      <c r="D426" s="46" t="str">
        <f t="shared" si="6"/>
        <v>#4989</v>
      </c>
      <c r="E426" s="46" t="s">
        <v>938</v>
      </c>
    </row>
    <row r="427" spans="1:5" x14ac:dyDescent="0.3">
      <c r="A427" s="53">
        <v>45266</v>
      </c>
      <c r="B427" s="47" t="s">
        <v>558</v>
      </c>
      <c r="C427" s="47">
        <v>30964987</v>
      </c>
      <c r="D427" s="46" t="str">
        <f t="shared" si="6"/>
        <v>#4987</v>
      </c>
      <c r="E427" s="47" t="s">
        <v>939</v>
      </c>
    </row>
    <row r="428" spans="1:5" x14ac:dyDescent="0.3">
      <c r="A428" s="52">
        <v>45266</v>
      </c>
      <c r="B428" s="46" t="s">
        <v>558</v>
      </c>
      <c r="C428" s="46">
        <v>30964986</v>
      </c>
      <c r="D428" s="46" t="str">
        <f t="shared" si="6"/>
        <v>#4986</v>
      </c>
      <c r="E428" s="46" t="s">
        <v>940</v>
      </c>
    </row>
    <row r="429" spans="1:5" x14ac:dyDescent="0.3">
      <c r="A429" s="53">
        <v>45266</v>
      </c>
      <c r="B429" s="47" t="s">
        <v>558</v>
      </c>
      <c r="C429" s="47">
        <v>30964988</v>
      </c>
      <c r="D429" s="46" t="str">
        <f t="shared" si="6"/>
        <v>#4988</v>
      </c>
      <c r="E429" s="47" t="s">
        <v>941</v>
      </c>
    </row>
    <row r="430" spans="1:5" x14ac:dyDescent="0.3">
      <c r="A430" s="52">
        <v>45266</v>
      </c>
      <c r="B430" s="46" t="s">
        <v>558</v>
      </c>
      <c r="C430" s="46">
        <v>30964976</v>
      </c>
      <c r="D430" s="46" t="str">
        <f t="shared" si="6"/>
        <v>#4976</v>
      </c>
      <c r="E430" s="46" t="s">
        <v>942</v>
      </c>
    </row>
    <row r="431" spans="1:5" x14ac:dyDescent="0.3">
      <c r="A431" s="53">
        <v>45266</v>
      </c>
      <c r="B431" s="47" t="s">
        <v>558</v>
      </c>
      <c r="C431" s="47">
        <v>30964977</v>
      </c>
      <c r="D431" s="46" t="str">
        <f t="shared" si="6"/>
        <v>#4977</v>
      </c>
      <c r="E431" s="47" t="s">
        <v>783</v>
      </c>
    </row>
    <row r="432" spans="1:5" x14ac:dyDescent="0.3">
      <c r="A432" s="53">
        <v>45267</v>
      </c>
      <c r="B432" s="47" t="s">
        <v>558</v>
      </c>
      <c r="C432" s="47">
        <v>30964980</v>
      </c>
      <c r="D432" s="46" t="str">
        <f t="shared" si="6"/>
        <v>#4980</v>
      </c>
      <c r="E432" s="47" t="s">
        <v>943</v>
      </c>
    </row>
    <row r="433" spans="1:5" x14ac:dyDescent="0.3">
      <c r="A433" s="53">
        <v>45272</v>
      </c>
      <c r="B433" s="47" t="s">
        <v>558</v>
      </c>
      <c r="C433" s="47">
        <v>30964959</v>
      </c>
      <c r="D433" s="46" t="str">
        <f t="shared" si="6"/>
        <v>#4959</v>
      </c>
      <c r="E433" s="47" t="s">
        <v>944</v>
      </c>
    </row>
    <row r="434" spans="1:5" x14ac:dyDescent="0.3">
      <c r="A434" s="52">
        <v>45272</v>
      </c>
      <c r="B434" s="46" t="s">
        <v>558</v>
      </c>
      <c r="C434" s="46">
        <v>30964975</v>
      </c>
      <c r="D434" s="46" t="str">
        <f t="shared" si="6"/>
        <v>#4975</v>
      </c>
      <c r="E434" s="46" t="s">
        <v>945</v>
      </c>
    </row>
    <row r="435" spans="1:5" x14ac:dyDescent="0.3">
      <c r="A435" s="53">
        <v>45278</v>
      </c>
      <c r="B435" s="47" t="s">
        <v>558</v>
      </c>
      <c r="C435" s="47">
        <v>30964955</v>
      </c>
      <c r="D435" s="46" t="str">
        <f t="shared" si="6"/>
        <v>#4955</v>
      </c>
      <c r="E435" s="47" t="s">
        <v>946</v>
      </c>
    </row>
    <row r="436" spans="1:5" x14ac:dyDescent="0.3">
      <c r="A436" s="52">
        <v>45278</v>
      </c>
      <c r="B436" s="46" t="s">
        <v>558</v>
      </c>
      <c r="C436" s="46">
        <v>30964964</v>
      </c>
      <c r="D436" s="46" t="str">
        <f t="shared" si="6"/>
        <v>#4964</v>
      </c>
      <c r="E436" s="46" t="s">
        <v>947</v>
      </c>
    </row>
    <row r="437" spans="1:5" x14ac:dyDescent="0.3">
      <c r="A437" s="53">
        <v>45278</v>
      </c>
      <c r="B437" s="47" t="s">
        <v>558</v>
      </c>
      <c r="C437" s="47">
        <v>30964991</v>
      </c>
      <c r="D437" s="46" t="str">
        <f t="shared" si="6"/>
        <v>#4991</v>
      </c>
      <c r="E437" s="47" t="s">
        <v>915</v>
      </c>
    </row>
    <row r="438" spans="1:5" x14ac:dyDescent="0.3">
      <c r="A438" s="52">
        <v>45278</v>
      </c>
      <c r="B438" s="46" t="s">
        <v>558</v>
      </c>
      <c r="C438" s="46">
        <v>30964972</v>
      </c>
      <c r="D438" s="46" t="str">
        <f t="shared" si="6"/>
        <v>#4972</v>
      </c>
      <c r="E438" s="46" t="s">
        <v>948</v>
      </c>
    </row>
    <row r="439" spans="1:5" x14ac:dyDescent="0.3">
      <c r="A439" s="52">
        <v>45279</v>
      </c>
      <c r="B439" s="46" t="s">
        <v>558</v>
      </c>
      <c r="C439" s="46">
        <v>30964981</v>
      </c>
      <c r="D439" s="46" t="str">
        <f t="shared" si="6"/>
        <v>#4981</v>
      </c>
      <c r="E439" s="46" t="s">
        <v>949</v>
      </c>
    </row>
    <row r="440" spans="1:5" x14ac:dyDescent="0.3">
      <c r="A440" s="53">
        <v>45279</v>
      </c>
      <c r="B440" s="47" t="s">
        <v>558</v>
      </c>
      <c r="C440" s="47">
        <v>30964968</v>
      </c>
      <c r="D440" s="46" t="str">
        <f t="shared" si="6"/>
        <v>#4968</v>
      </c>
      <c r="E440" s="47" t="s">
        <v>950</v>
      </c>
    </row>
    <row r="441" spans="1:5" x14ac:dyDescent="0.3">
      <c r="A441" s="53">
        <v>45280</v>
      </c>
      <c r="B441" s="47" t="s">
        <v>558</v>
      </c>
      <c r="C441" s="47">
        <v>30964994</v>
      </c>
      <c r="D441" s="46" t="str">
        <f t="shared" si="6"/>
        <v>#4994</v>
      </c>
      <c r="E441" s="47" t="s">
        <v>951</v>
      </c>
    </row>
    <row r="442" spans="1:5" x14ac:dyDescent="0.3">
      <c r="A442" s="53">
        <v>45273</v>
      </c>
      <c r="B442" s="47" t="s">
        <v>558</v>
      </c>
      <c r="C442" s="47">
        <v>30964942</v>
      </c>
      <c r="D442" s="46" t="str">
        <f t="shared" si="6"/>
        <v>#4942</v>
      </c>
      <c r="E442" s="47" t="s">
        <v>952</v>
      </c>
    </row>
    <row r="443" spans="1:5" x14ac:dyDescent="0.3">
      <c r="A443" s="52">
        <v>45274</v>
      </c>
      <c r="B443" s="46" t="s">
        <v>558</v>
      </c>
      <c r="C443" s="46">
        <v>30964970</v>
      </c>
      <c r="D443" s="46" t="str">
        <f t="shared" si="6"/>
        <v>#4970</v>
      </c>
      <c r="E443" s="46" t="s">
        <v>953</v>
      </c>
    </row>
    <row r="444" spans="1:5" x14ac:dyDescent="0.3">
      <c r="A444" s="52">
        <v>45275</v>
      </c>
      <c r="B444" s="46" t="s">
        <v>558</v>
      </c>
      <c r="C444" s="46">
        <v>30965000</v>
      </c>
      <c r="D444" s="46" t="str">
        <f t="shared" si="6"/>
        <v>#5000</v>
      </c>
      <c r="E444" s="46" t="s">
        <v>954</v>
      </c>
    </row>
    <row r="445" spans="1:5" x14ac:dyDescent="0.3">
      <c r="A445" s="52">
        <v>45282</v>
      </c>
      <c r="B445" s="46" t="s">
        <v>558</v>
      </c>
      <c r="C445" s="46">
        <v>30965007</v>
      </c>
      <c r="D445" s="46" t="str">
        <f t="shared" si="6"/>
        <v>#5007</v>
      </c>
      <c r="E445" s="46" t="s">
        <v>955</v>
      </c>
    </row>
    <row r="446" spans="1:5" x14ac:dyDescent="0.3">
      <c r="A446" s="53">
        <v>45282</v>
      </c>
      <c r="B446" s="47" t="s">
        <v>558</v>
      </c>
      <c r="C446" s="47">
        <v>30964973</v>
      </c>
      <c r="D446" s="46" t="str">
        <f t="shared" si="6"/>
        <v>#4973</v>
      </c>
      <c r="E446" s="47" t="s">
        <v>956</v>
      </c>
    </row>
    <row r="447" spans="1:5" x14ac:dyDescent="0.3">
      <c r="A447" s="52">
        <v>45282</v>
      </c>
      <c r="B447" s="46" t="s">
        <v>558</v>
      </c>
      <c r="C447" s="46">
        <v>30964992</v>
      </c>
      <c r="D447" s="46" t="str">
        <f t="shared" si="6"/>
        <v>#4992</v>
      </c>
      <c r="E447" s="46" t="s">
        <v>957</v>
      </c>
    </row>
    <row r="448" spans="1:5" x14ac:dyDescent="0.3">
      <c r="A448" s="53">
        <v>45282</v>
      </c>
      <c r="B448" s="47" t="s">
        <v>558</v>
      </c>
      <c r="C448" s="47">
        <v>30964995</v>
      </c>
      <c r="D448" s="46" t="str">
        <f t="shared" si="6"/>
        <v>#4995</v>
      </c>
      <c r="E448" s="47" t="s">
        <v>958</v>
      </c>
    </row>
    <row r="449" spans="1:5" x14ac:dyDescent="0.3">
      <c r="A449" s="53">
        <v>45289</v>
      </c>
      <c r="B449" s="47" t="s">
        <v>558</v>
      </c>
      <c r="C449" s="47">
        <v>30964998</v>
      </c>
      <c r="D449" s="46" t="str">
        <f t="shared" si="6"/>
        <v>#4998</v>
      </c>
      <c r="E449" s="47" t="s">
        <v>959</v>
      </c>
    </row>
    <row r="450" spans="1:5" x14ac:dyDescent="0.3">
      <c r="A450" s="52">
        <v>45289</v>
      </c>
      <c r="B450" s="46" t="s">
        <v>558</v>
      </c>
      <c r="C450" s="46">
        <v>30964999</v>
      </c>
      <c r="D450" s="46" t="str">
        <f t="shared" si="6"/>
        <v>#4999</v>
      </c>
      <c r="E450" s="46" t="s">
        <v>960</v>
      </c>
    </row>
  </sheetData>
  <autoFilter ref="A1:E450" xr:uid="{F6787C26-C0CA-4008-8F79-1E594ACF016E}">
    <sortState xmlns:xlrd2="http://schemas.microsoft.com/office/spreadsheetml/2017/richdata2" ref="A2:E450">
      <sortCondition ref="C1:C450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K A A B Q S w M E F A A C A A g A v J m 8 W B o o F c e k A A A A 9 g A A A B I A H A B D b 2 5 m a W c v U G F j a 2 F n Z S 5 4 b W w g o h g A K K A U A A A A A A A A A A A A A A A A A A A A A A A A A A A A h Y 9 B D o I w F E S v Q r q n L T U m h H x K j F t J j C b G b V M q N E A x t F j u 5 s I j e Q U x i r p z O W / e Y u Z + v U E 2 t k 1 w U b 3 V n U l R h C k K l J F d o U 2 Z o s G d w h h l H L Z C 1 q J U w S Q b m 4 y 2 S F H l 3 D k h x H u P / Q J 3 f U k Y p R E 5 5 p u 9 r F Q r 0 E f W / + V Q G + u E k Q p x O L z G c I Y j F m O 2 Z J g C m S H k 2 n w F N u 1 9 t j 8 Q 1 k P j h l 5 x Z c P V D s g c g b w / 8 A d Q S w M E F A A C A A g A v J m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Z v F h z d t G Y x w c A A G W Y A A A T A B w A R m 9 y b X V s Y X M v U 2 V j d G l v b j E u b S C i G A A o o B Q A A A A A A A A A A A A A A A A A A A A A A A A A A A D d n V 1 r G 1 c Q h u 8 N / g + L e m O D a z T n e x t 8 U R w K u W q g 6 V W c i 4 2 1 T g S y 5 E p K m 2 L y 3 7 u O f W Z n Y Q w t O 3 J 3 T g g E v 5 Z t K c N q H 7 + 7 5 z m 7 9 n q / 3 K y r 3 x 7 / h V f H R 8 d H u 8 / N t l 1 U P 8 z e N R 9 X 7 X x u q p O 3 z a e 2 g t N Z d V G t 2 v 3 x U d X 9 + X W 7 / N S u u + T t 4 u b 8 + 0 N 3 J 7 8 s V + 3 5 5 W a 9 b 9 f 7 3 c n s 8 q e r 3 3 f t d n f V f P p y / f n q 9 e a v 9 W r T L H Z X 1 5 / b P 7 6 0 u + q u 2 T Z V u 6 r u N t v 9 z W a 1 3 F x d L v / s v s d 1 N Y c f u 7 9 m b m z V r C r b f e S / f 3 R + t 7 i Z n Z 5 V 7 9 / c 3 q 3 a 2 + 7 n N A / P / G I G 5 3 b 2 4 f T s 8 b n h M 7 9 4 e p r 3 7 9 8 s L v A F z T 5 8 e / + 6 2 T c f n h 7 e v d T l 3 a a 6 b m 4 / L p v F 5 u F l f n / o + b t t s 9 7 d b L a 3 l 5 v V l 9 v 1 u 7 / v u h e Z v 8 v Z / f 3 s M Y f Z W b X v P l c t m n 3 7 7 a z K u c n 5 v v 2 6 J 7 l 9 J n d d / m a 9 D + 7 8 4 S e R T / h n v i A 8 k 8 d B / u 3 0 + G i 5 5 l 8 q O 3 H 3 N H G j b u K O n 7 g T m b g b N 3 F 2 s u 6 Z L / h 3 E / / P k w 1 P k 7 X q J h v 4 y Q a R y Q b 9 k 0 1 P k 3 X q J p v 4 y S a R y a Z i 3 6 V h / j R x r 2 3 i 3 T P n J g 5 z i Y n D / E D H 8 h R G n l E s q B s 5 j 2 I g g m I w E s U m 8 P Y N G b m i u s n y y A U i y A U j k W v K b 9 8 Z x Z K 6 i f M o B i I o B i N R b M o T z 4 h W q 5 s 4 j 2 g g g m h Q L q K Z j G g w 1 z Z y w z O a E W E 0 M 5 L R p j x y b M v U 1 W W G Z z Q j w m h G P 6 O Z z G i g r h c z P K Q Z E U g z h + r F p n A 4 Z 0 o D d Y 2 Z 4 T H N i G C a O V R j N o W Z Z 0 4 D d V 2 a 4 U H N i I C a G Q l q E 3 g L t w h k 6 k o z y w O Z F Q E y W 3 B p Z p H I 1 L V m l i c y K 0 J k t t w L m B Z J T V 2 d Z n l S s y K k Z v V f w b Q I Z O p 6 M 8 s D m R U B M q v / E q Z F 7 l J X k F m e u 6 w I d 1 n 9 3 O U y d x l 1 R Z j j u c u J c J c 7 F H e 9 4 G g z X h l 1 h Z f j 8 c q J 4 J U 7 V O E 1 A b 5 y e I O Y u i b M 8 X z l R P j K l X u 5 0 m X u M u q K M M d z l x P h L q e f u 1 z m L q O u 7 3 I 8 d z k R 7 n L l X p j 0 y G P q e j D P 8 5 g X 4 T F f c A / m E d T U 9 W C e B z U v A m p e / 5 V J j z y m r u / y P I 9 5 E R 7 z + v s u j 9 y l r u / y P H d 5 E e 7 y B V + A D P n s b N W 1 J Y E / O w e R s 3 P Q 3 5 Z 4 Z G 1 1 H a f n W d u L s L Y v l 7 V D 5 i 6 r r i A L P H c F E e 4 K 5 V 5 / D J n H r L p + L P A 8 F k R 4 L J T b j w V c W a m u H w s 8 p w U R T g v 6 + 7 G Q z 9 l W X T 8 W + H N 2 E D l n B / 3 X J S O S t r o e L P K k H U V I O 5 Z 7 g 3 5 E H F N X g 0 U e x 6 I I j k X 9 N V h E 7 F J X g 0 U e u 6 I I d s V y s S s i d q m r x y K P X V E E u 6 J + 7 I q I X e q q k s h j V x T B r l h u V Z I y j j l 1 x W f i c S y J 4 F g q F 8 d S x j G n r h 1 L P I 4 l E R x L B d 8 + l j K n O X X 1 W O I 5 L Y l w W i p 4 I W X K o O b U 9 W O J B 7 U k A m q p 4 O u Y C Z 1 k 6 o q z x B N c E i G 4 V C 7 B 1 U h w 6 g q 1 m i e 4 W o T g 6 n I J r k a C U 1 e o 1 T z B 1 S I E V x d M c D U S n L q m r e Y J r h Y h u L r c p q 1 G g F P X t N U 8 w N U i A F e X K y y r k d / U N X A 1 z 2 + 1 C L / V x f I b z F E q q 6 2 B e 3 j q z M i 7 W G D k 3 X c p 9 m Q O K P j 3 2 i o 4 4 A 3 / I G L 4 h 7 G G / / / / G g q g y d 9 r a 9 q A V / m D i M o f x q r 8 p / w O n k / a X l v p A r w J H k R M 8 F C u C R 5 w V w e v r V s F f l s H E N n W A f R v 6 w C 9 5 F 9 b n w a 8 5 R 9 E L P 9 w M M v / C 4 4 W s U t b b w a 8 z R 9 E b P 4 w 1 u Y / 4 T d q t P x 7 b b U Z 8 J p / E N H 8 w 1 j N / x S O Z j w H a 6 v H g P f 5 g 4 j P H 8 b 6 / K c w W i R q b T U Y 8 O J + E B H 3 w 1 h x / w R G i 4 L + o K 7 u 4 g X 9 I C L o h 3 I F / Y C C / q C u 7 e I F / S A i 6 A f 9 g n 5 A Q X 9 Q 1 3 b x g n 4 Q E f T D W E H / l I / m j F 1 B X f X B + / l B x M 8 P B / P z v + D R n L E r q C s y e Q 0 / i G j 4 4 W A a / g k c z u j n D + r q L t 7 P D y J + f i j Y z w / o 5 w / q e j D e z w 8 i f n 4 Y 6 + e f 9 M y R 1 N Q V Y b y g H 0 Q E / T B W 0 D 9 h U k N x f 1 B X k P H i f h A R 9 8 N Y c f + U R 4 4 E p 6 4 4 4 4 X + I C L 0 B / 1 C f 0 C h f 1 R X n P F C f x A R + o N + o T + g 0 D + q K 8 h 4 o T + I C P 3 h Y E L / F x w t 7 j K u r i D j v f 0 g 4 u 2 H s d 7 + K Y w 2 4 1 V U V 4 T x f n 4 Q 8 f O D f j 8 / o J 8 / q i v C e D 8 / i P j 5 o V w / P 6 C f P 6 r r w X g / P 4 j 4 + e F g f v 6 X O 5 p R w x / V 1 V 2 8 h h 9 E N P w w V s M / w a P 5 5 3 X 7 t d k C O + T H / 4 / L T f d l 6 / b k P i + 5 w r U Y H X u f 4 U I s v I 3 f D F J 0 X w 1 S X L R F 0 / 4 + 0 k G K 1 e s g R U o c p P m n p U G a f 1 p N U 7 y t A u a D G F / c 4 N U N 9 l U n M d 1 6 m 8 R 0 d + Y + H u z s S 2 K 6 + S u J 6 Q a h J K a b S 5 K Y b k z Y x 4 N N 7 U h M N 0 Q j M d 0 z i 8 R 0 X y U S 0 z 1 5 + n i w b w u J 6 d Y e J K b b Q p C Y b i n Q x w P r P H k 0 N Z a T R 1 O r N Y m p + Z j E 1 I 5 L Y m p W 7 e O B l Z P E 1 N x I Y m r 9 I z E 1 w 5 G Y W s X 6 e G C e I j G 1 E 5 G Y C m x I T B 0 n J K Y a j D 4 e q B J I T J f T k 5 i u u C Y x X Z V L Y r p y E + P h 6 j 4 S 0 w V g J K a L h 0 h M F 5 i Q m C 5 C 6 O P B D e w k p j c / k 5 j e I E t i e n M l i e m N e X 0 8 u K m L x P T G H x L T m 0 Z I T G 8 s I D G 9 K N 3 H g + u W J K a X t k h M r 3 6 Q m D b k J K Y t a h 8 P G j g S 0 / a G x P Q 3 f x L T 3 x p J T H / j 6 O M B l Z K Y E g 0 9 N z 6 e 7 F 7 9 A 1 B L A Q I t A B Q A A g A I A L y Z v F g a K B X H p A A A A P Y A A A A S A A A A A A A A A A A A A A A A A A A A A A B D b 2 5 m a W c v U G F j a 2 F n Z S 5 4 b W x Q S w E C L Q A U A A I A C A C 8 m b x Y D 8 r p q 6 Q A A A D p A A A A E w A A A A A A A A A A A A A A A A D w A A A A W 0 N v b n R l b n R f V H l w Z X N d L n h t b F B L A Q I t A B Q A A g A I A L y Z v F h z d t G Y x w c A A G W Y A A A T A A A A A A A A A A A A A A A A A O E B A A B G b 3 J t d W x h c y 9 T Z W N 0 a W 9 u M S 5 t U E s F B g A A A A A D A A M A w g A A A P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X Z A g A A A A A A 4 9 g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0 O D Z k Y j V j L W U x N z M t N D k w N C 1 h M 2 F m L W M 2 M W Z i M z V i M T E 5 N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Q u O D M 1 M z Y x M 1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1 R p c G 8 g Y 2 F t Y m l h Z G 8 u e 0 N v b H V t b j E s M H 0 m c X V v d D s s J n F 1 b 3 Q 7 U 2 V j d G l v b j E v V G F i b G U w M D I g K F B h Z 2 U g M S k v V G l w b y B j Y W 1 i a W F k b y 5 7 Q 2 9 s d W 1 u M i w x f S Z x d W 9 0 O y w m c X V v d D t T Z W N 0 a W 9 u M S 9 U Y W J s Z T A w M i A o U G F n Z S A x K S 9 U a X B v I G N h b W J p Y W R v L n t D b 2 x 1 b W 4 z L D J 9 J n F 1 b 3 Q 7 L C Z x d W 9 0 O 1 N l Y 3 R p b 2 4 x L 1 R h Y m x l M D A y I C h Q Y W d l I D E p L 1 R p c G 8 g Y 2 F t Y m l h Z G 8 u e 0 N v b H V t b j Q s M 3 0 m c X V v d D s s J n F 1 b 3 Q 7 U 2 V j d G l v b j E v V G F i b G U w M D I g K F B h Z 2 U g M S k v V G l w b y B j Y W 1 i a W F k b y 5 7 Q 2 9 s d W 1 u N S w 0 f S Z x d W 9 0 O y w m c X V v d D t T Z W N 0 a W 9 u M S 9 U Y W J s Z T A w M i A o U G F n Z S A x K S 9 U a X B v I G N h b W J p Y W R v L n t D b 2 x 1 b W 4 2 L D V 9 J n F 1 b 3 Q 7 L C Z x d W 9 0 O 1 N l Y 3 R p b 2 4 x L 1 R h Y m x l M D A y I C h Q Y W d l I D E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k v V G l w b y B j Y W 1 i a W F k b y 5 7 Q 2 9 s d W 1 u M S w w f S Z x d W 9 0 O y w m c X V v d D t T Z W N 0 a W 9 u M S 9 U Y W J s Z T A w M i A o U G F n Z S A x K S 9 U a X B v I G N h b W J p Y W R v L n t D b 2 x 1 b W 4 y L D F 9 J n F 1 b 3 Q 7 L C Z x d W 9 0 O 1 N l Y 3 R p b 2 4 x L 1 R h Y m x l M D A y I C h Q Y W d l I D E p L 1 R p c G 8 g Y 2 F t Y m l h Z G 8 u e 0 N v b H V t b j M s M n 0 m c X V v d D s s J n F 1 b 3 Q 7 U 2 V j d G l v b j E v V G F i b G U w M D I g K F B h Z 2 U g M S k v V G l w b y B j Y W 1 i a W F k b y 5 7 Q 2 9 s d W 1 u N C w z f S Z x d W 9 0 O y w m c X V v d D t T Z W N 0 a W 9 u M S 9 U Y W J s Z T A w M i A o U G F n Z S A x K S 9 U a X B v I G N h b W J p Y W R v L n t D b 2 x 1 b W 4 1 L D R 9 J n F 1 b 3 Q 7 L C Z x d W 9 0 O 1 N l Y 3 R p b 2 4 x L 1 R h Y m x l M D A y I C h Q Y W d l I D E p L 1 R p c G 8 g Y 2 F t Y m l h Z G 8 u e 0 N v b H V t b j Y s N X 0 m c X V v d D s s J n F 1 b 3 Q 7 U 2 V j d G l v b j E v V G F i b G U w M D I g K F B h Z 2 U g M S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Y 4 Z D g 2 Z T Q t O W V l Z i 0 0 N z k 4 L W E 5 Z T E t M z U z M m Q x Y T U 4 Z m N m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C 4 4 O T c 4 N j c 0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V G l w b y B j Y W 1 i a W F k b y 5 7 Q 2 9 s d W 1 u M S w w f S Z x d W 9 0 O y w m c X V v d D t T Z W N 0 a W 9 u M S 9 U Y W J s Z T A w N C A o U G F n Z S A y K S 9 U a X B v I G N h b W J p Y W R v L n t D b 2 x 1 b W 4 y L D F 9 J n F 1 b 3 Q 7 L C Z x d W 9 0 O 1 N l Y 3 R p b 2 4 x L 1 R h Y m x l M D A 0 I C h Q Y W d l I D I p L 1 R p c G 8 g Y 2 F t Y m l h Z G 8 u e 0 N v b H V t b j M s M n 0 m c X V v d D s s J n F 1 b 3 Q 7 U 2 V j d G l v b j E v V G F i b G U w M D Q g K F B h Z 2 U g M i k v V G l w b y B j Y W 1 i a W F k b y 5 7 Q 2 9 s d W 1 u N C w z f S Z x d W 9 0 O y w m c X V v d D t T Z W N 0 a W 9 u M S 9 U Y W J s Z T A w N C A o U G F n Z S A y K S 9 U a X B v I G N h b W J p Y W R v L n t D b 2 x 1 b W 4 1 L D R 9 J n F 1 b 3 Q 7 L C Z x d W 9 0 O 1 N l Y 3 R p b 2 4 x L 1 R h Y m x l M D A 0 I C h Q Y W d l I D I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Q g K F B h Z 2 U g M i k v V G l w b y B j Y W 1 i a W F k b y 5 7 Q 2 9 s d W 1 u M S w w f S Z x d W 9 0 O y w m c X V v d D t T Z W N 0 a W 9 u M S 9 U Y W J s Z T A w N C A o U G F n Z S A y K S 9 U a X B v I G N h b W J p Y W R v L n t D b 2 x 1 b W 4 y L D F 9 J n F 1 b 3 Q 7 L C Z x d W 9 0 O 1 N l Y 3 R p b 2 4 x L 1 R h Y m x l M D A 0 I C h Q Y W d l I D I p L 1 R p c G 8 g Y 2 F t Y m l h Z G 8 u e 0 N v b H V t b j M s M n 0 m c X V v d D s s J n F 1 b 3 Q 7 U 2 V j d G l v b j E v V G F i b G U w M D Q g K F B h Z 2 U g M i k v V G l w b y B j Y W 1 i a W F k b y 5 7 Q 2 9 s d W 1 u N C w z f S Z x d W 9 0 O y w m c X V v d D t T Z W N 0 a W 9 u M S 9 U Y W J s Z T A w N C A o U G F n Z S A y K S 9 U a X B v I G N h b W J p Y W R v L n t D b 2 x 1 b W 4 1 L D R 9 J n F 1 b 3 Q 7 L C Z x d W 9 0 O 1 N l Y 3 R p b 2 4 x L 1 R h Y m x l M D A 0 I C h Q Y W d l I D I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Z W E 5 M D Z i L T c w N z I t N D l k Y y 0 4 M 2 Q 1 L T c w O G M x M j M 5 Y j E 2 M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Q u O T E z N D g 3 O F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M p L 1 R p c G 8 g Y 2 F t Y m l h Z G 8 u e 0 N v b H V t b j E s M H 0 m c X V v d D s s J n F 1 b 3 Q 7 U 2 V j d G l v b j E v V G F i b G U w M D Y g K F B h Z 2 U g M y k v V G l w b y B j Y W 1 i a W F k b y 5 7 Q 2 9 s d W 1 u M i w x f S Z x d W 9 0 O y w m c X V v d D t T Z W N 0 a W 9 u M S 9 U Y W J s Z T A w N i A o U G F n Z S A z K S 9 U a X B v I G N h b W J p Y W R v L n t D b 2 x 1 b W 4 z L D J 9 J n F 1 b 3 Q 7 L C Z x d W 9 0 O 1 N l Y 3 R p b 2 4 x L 1 R h Y m x l M D A 2 I C h Q Y W d l I D M p L 1 R p c G 8 g Y 2 F t Y m l h Z G 8 u e 0 N v b H V t b j Q s M 3 0 m c X V v d D s s J n F 1 b 3 Q 7 U 2 V j d G l v b j E v V G F i b G U w M D Y g K F B h Z 2 U g M y k v V G l w b y B j Y W 1 i a W F k b y 5 7 Q 2 9 s d W 1 u N S w 0 f S Z x d W 9 0 O y w m c X V v d D t T Z W N 0 a W 9 u M S 9 U Y W J s Z T A w N i A o U G F n Z S A z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2 I C h Q Y W d l I D M p L 1 R p c G 8 g Y 2 F t Y m l h Z G 8 u e 0 N v b H V t b j E s M H 0 m c X V v d D s s J n F 1 b 3 Q 7 U 2 V j d G l v b j E v V G F i b G U w M D Y g K F B h Z 2 U g M y k v V G l w b y B j Y W 1 i a W F k b y 5 7 Q 2 9 s d W 1 u M i w x f S Z x d W 9 0 O y w m c X V v d D t T Z W N 0 a W 9 u M S 9 U Y W J s Z T A w N i A o U G F n Z S A z K S 9 U a X B v I G N h b W J p Y W R v L n t D b 2 x 1 b W 4 z L D J 9 J n F 1 b 3 Q 7 L C Z x d W 9 0 O 1 N l Y 3 R p b 2 4 x L 1 R h Y m x l M D A 2 I C h Q Y W d l I D M p L 1 R p c G 8 g Y 2 F t Y m l h Z G 8 u e 0 N v b H V t b j Q s M 3 0 m c X V v d D s s J n F 1 b 3 Q 7 U 2 V j d G l v b j E v V G F i b G U w M D Y g K F B h Z 2 U g M y k v V G l w b y B j Y W 1 i a W F k b y 5 7 Q 2 9 s d W 1 u N S w 0 f S Z x d W 9 0 O y w m c X V v d D t T Z W N 0 a W 9 u M S 9 U Y W J s Z T A w N i A o U G F n Z S A z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D E x M T g 2 M i 0 x N T l h L T R l M D c t Y T F k Y y 0 x Y T U y O G Z l Y W U 1 M W M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0 L j k 2 M D M 1 N j N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0 K S 9 U a X B v I G N h b W J p Y W R v L n t D b 2 x 1 b W 4 x L D B 9 J n F 1 b 3 Q 7 L C Z x d W 9 0 O 1 N l Y 3 R p b 2 4 x L 1 R h Y m x l M D A 4 I C h Q Y W d l I D Q p L 1 R p c G 8 g Y 2 F t Y m l h Z G 8 u e 0 N v b H V t b j I s M X 0 m c X V v d D s s J n F 1 b 3 Q 7 U 2 V j d G l v b j E v V G F i b G U w M D g g K F B h Z 2 U g N C k v V G l w b y B j Y W 1 i a W F k b y 5 7 Q 2 9 s d W 1 u M y w y f S Z x d W 9 0 O y w m c X V v d D t T Z W N 0 a W 9 u M S 9 U Y W J s Z T A w O C A o U G F n Z S A 0 K S 9 U a X B v I G N h b W J p Y W R v L n t D b 2 x 1 b W 4 0 L D N 9 J n F 1 b 3 Q 7 L C Z x d W 9 0 O 1 N l Y 3 R p b 2 4 x L 1 R h Y m x l M D A 4 I C h Q Y W d l I D Q p L 1 R p c G 8 g Y 2 F t Y m l h Z G 8 u e 0 N v b H V t b j U s N H 0 m c X V v d D s s J n F 1 b 3 Q 7 U 2 V j d G l v b j E v V G F i b G U w M D g g K F B h Z 2 U g N C k v V G l w b y B j Y W 1 i a W F k b y 5 7 Q 2 9 s d W 1 u N i w 1 f S Z x d W 9 0 O y w m c X V v d D t T Z W N 0 a W 9 u M S 9 U Y W J s Z T A w O C A o U G F n Z S A 0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4 I C h Q Y W d l I D Q p L 1 R p c G 8 g Y 2 F t Y m l h Z G 8 u e 0 N v b H V t b j E s M H 0 m c X V v d D s s J n F 1 b 3 Q 7 U 2 V j d G l v b j E v V G F i b G U w M D g g K F B h Z 2 U g N C k v V G l w b y B j Y W 1 i a W F k b y 5 7 Q 2 9 s d W 1 u M i w x f S Z x d W 9 0 O y w m c X V v d D t T Z W N 0 a W 9 u M S 9 U Y W J s Z T A w O C A o U G F n Z S A 0 K S 9 U a X B v I G N h b W J p Y W R v L n t D b 2 x 1 b W 4 z L D J 9 J n F 1 b 3 Q 7 L C Z x d W 9 0 O 1 N l Y 3 R p b 2 4 x L 1 R h Y m x l M D A 4 I C h Q Y W d l I D Q p L 1 R p c G 8 g Y 2 F t Y m l h Z G 8 u e 0 N v b H V t b j Q s M 3 0 m c X V v d D s s J n F 1 b 3 Q 7 U 2 V j d G l v b j E v V G F i b G U w M D g g K F B h Z 2 U g N C k v V G l w b y B j Y W 1 i a W F k b y 5 7 Q 2 9 s d W 1 u N S w 0 f S Z x d W 9 0 O y w m c X V v d D t T Z W N 0 a W 9 u M S 9 U Y W J s Z T A w O C A o U G F n Z S A 0 K S 9 U a X B v I G N h b W J p Y W R v L n t D b 2 x 1 b W 4 2 L D V 9 J n F 1 b 3 Q 7 L C Z x d W 9 0 O 1 N l Y 3 R p b 2 4 x L 1 R h Y m x l M D A 4 I C h Q Y W d l I D Q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Q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M D E 2 O G E 3 L W J l N D M t N D Q z N y 0 4 Y W V h L T c z Z T A z O T U z Y T c z O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Q u O T c 1 O T g 3 O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U p L 1 R p c G 8 g Y 2 F t Y m l h Z G 8 u e 0 N v b H V t b j E s M H 0 m c X V v d D s s J n F 1 b 3 Q 7 U 2 V j d G l v b j E v V G F i b G U w M T A g K F B h Z 2 U g N S k v V G l w b y B j Y W 1 i a W F k b y 5 7 Q 2 9 s d W 1 u M i w x f S Z x d W 9 0 O y w m c X V v d D t T Z W N 0 a W 9 u M S 9 U Y W J s Z T A x M C A o U G F n Z S A 1 K S 9 U a X B v I G N h b W J p Y W R v L n t D b 2 x 1 b W 4 z L D J 9 J n F 1 b 3 Q 7 L C Z x d W 9 0 O 1 N l Y 3 R p b 2 4 x L 1 R h Y m x l M D E w I C h Q Y W d l I D U p L 1 R p c G 8 g Y 2 F t Y m l h Z G 8 u e 0 N v b H V t b j Q s M 3 0 m c X V v d D s s J n F 1 b 3 Q 7 U 2 V j d G l v b j E v V G F i b G U w M T A g K F B h Z 2 U g N S k v V G l w b y B j Y W 1 i a W F k b y 5 7 Q 2 9 s d W 1 u N S w 0 f S Z x d W 9 0 O y w m c X V v d D t T Z W N 0 a W 9 u M S 9 U Y W J s Z T A x M C A o U G F n Z S A 1 K S 9 U a X B v I G N h b W J p Y W R v L n t D b 2 x 1 b W 4 2 L D V 9 J n F 1 b 3 Q 7 L C Z x d W 9 0 O 1 N l Y 3 R p b 2 4 x L 1 R h Y m x l M D E w I C h Q Y W d l I D U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A g K F B h Z 2 U g N S k v V G l w b y B j Y W 1 i a W F k b y 5 7 Q 2 9 s d W 1 u M S w w f S Z x d W 9 0 O y w m c X V v d D t T Z W N 0 a W 9 u M S 9 U Y W J s Z T A x M C A o U G F n Z S A 1 K S 9 U a X B v I G N h b W J p Y W R v L n t D b 2 x 1 b W 4 y L D F 9 J n F 1 b 3 Q 7 L C Z x d W 9 0 O 1 N l Y 3 R p b 2 4 x L 1 R h Y m x l M D E w I C h Q Y W d l I D U p L 1 R p c G 8 g Y 2 F t Y m l h Z G 8 u e 0 N v b H V t b j M s M n 0 m c X V v d D s s J n F 1 b 3 Q 7 U 2 V j d G l v b j E v V G F i b G U w M T A g K F B h Z 2 U g N S k v V G l w b y B j Y W 1 i a W F k b y 5 7 Q 2 9 s d W 1 u N C w z f S Z x d W 9 0 O y w m c X V v d D t T Z W N 0 a W 9 u M S 9 U Y W J s Z T A x M C A o U G F n Z S A 1 K S 9 U a X B v I G N h b W J p Y W R v L n t D b 2 x 1 b W 4 1 L D R 9 J n F 1 b 3 Q 7 L C Z x d W 9 0 O 1 N l Y 3 R p b 2 4 x L 1 R h Y m x l M D E w I C h Q Y W d l I D U p L 1 R p c G 8 g Y 2 F t Y m l h Z G 8 u e 0 N v b H V t b j Y s N X 0 m c X V v d D s s J n F 1 b 3 Q 7 U 2 V j d G l v b j E v V G F i b G U w M T A g K F B h Z 2 U g N S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S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N j N z E 1 N 2 E t O T l i N i 0 0 Z m I 5 L T h i Y T Y t M 2 M x Z m V m N z I 2 Y j Z m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w M D c z M j g 0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N i k v V G l w b y B j Y W 1 i a W F k b y 5 7 Q 2 9 s d W 1 u M S w w f S Z x d W 9 0 O y w m c X V v d D t T Z W N 0 a W 9 u M S 9 U Y W J s Z T A x M i A o U G F n Z S A 2 K S 9 U a X B v I G N h b W J p Y W R v L n t D b 2 x 1 b W 4 y L D F 9 J n F 1 b 3 Q 7 L C Z x d W 9 0 O 1 N l Y 3 R p b 2 4 x L 1 R h Y m x l M D E y I C h Q Y W d l I D Y p L 1 R p c G 8 g Y 2 F t Y m l h Z G 8 u e 0 N v b H V t b j M s M n 0 m c X V v d D s s J n F 1 b 3 Q 7 U 2 V j d G l v b j E v V G F i b G U w M T I g K F B h Z 2 U g N i k v V G l w b y B j Y W 1 i a W F k b y 5 7 Q 2 9 s d W 1 u N C w z f S Z x d W 9 0 O y w m c X V v d D t T Z W N 0 a W 9 u M S 9 U Y W J s Z T A x M i A o U G F n Z S A 2 K S 9 U a X B v I G N h b W J p Y W R v L n t D b 2 x 1 b W 4 1 L D R 9 J n F 1 b 3 Q 7 L C Z x d W 9 0 O 1 N l Y 3 R p b 2 4 x L 1 R h Y m x l M D E y I C h Q Y W d l I D Y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I g K F B h Z 2 U g N i k v V G l w b y B j Y W 1 i a W F k b y 5 7 Q 2 9 s d W 1 u M S w w f S Z x d W 9 0 O y w m c X V v d D t T Z W N 0 a W 9 u M S 9 U Y W J s Z T A x M i A o U G F n Z S A 2 K S 9 U a X B v I G N h b W J p Y W R v L n t D b 2 x 1 b W 4 y L D F 9 J n F 1 b 3 Q 7 L C Z x d W 9 0 O 1 N l Y 3 R p b 2 4 x L 1 R h Y m x l M D E y I C h Q Y W d l I D Y p L 1 R p c G 8 g Y 2 F t Y m l h Z G 8 u e 0 N v b H V t b j M s M n 0 m c X V v d D s s J n F 1 b 3 Q 7 U 2 V j d G l v b j E v V G F i b G U w M T I g K F B h Z 2 U g N i k v V G l w b y B j Y W 1 i a W F k b y 5 7 Q 2 9 s d W 1 u N C w z f S Z x d W 9 0 O y w m c X V v d D t T Z W N 0 a W 9 u M S 9 U Y W J s Z T A x M i A o U G F n Z S A 2 K S 9 U a X B v I G N h b W J p Y W R v L n t D b 2 x 1 b W 4 1 L D R 9 J n F 1 b 3 Q 7 L C Z x d W 9 0 O 1 N l Y 3 R p b 2 4 x L 1 R h Y m x l M D E y I C h Q Y W d l I D Y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Y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Z T Q 1 Z j Q y L W J i N z A t N D Y z M C 1 i N j N i L T M 0 O G E 0 N 2 J h M j U 0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M D I y O D Y z M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c p L 1 R p c G 8 g Y 2 F t Y m l h Z G 8 u e 0 N v b H V t b j E s M H 0 m c X V v d D s s J n F 1 b 3 Q 7 U 2 V j d G l v b j E v V G F i b G U w M T Q g K F B h Z 2 U g N y k v V G l w b y B j Y W 1 i a W F k b y 5 7 Q 2 9 s d W 1 u M i w x f S Z x d W 9 0 O y w m c X V v d D t T Z W N 0 a W 9 u M S 9 U Y W J s Z T A x N C A o U G F n Z S A 3 K S 9 U a X B v I G N h b W J p Y W R v L n t D b 2 x 1 b W 4 z L D J 9 J n F 1 b 3 Q 7 L C Z x d W 9 0 O 1 N l Y 3 R p b 2 4 x L 1 R h Y m x l M D E 0 I C h Q Y W d l I D c p L 1 R p c G 8 g Y 2 F t Y m l h Z G 8 u e 0 N v b H V t b j Q s M 3 0 m c X V v d D s s J n F 1 b 3 Q 7 U 2 V j d G l v b j E v V G F i b G U w M T Q g K F B h Z 2 U g N y k v V G l w b y B j Y W 1 i a W F k b y 5 7 Q 2 9 s d W 1 u N S w 0 f S Z x d W 9 0 O y w m c X V v d D t T Z W N 0 a W 9 u M S 9 U Y W J s Z T A x N C A o U G F n Z S A 3 K S 9 U a X B v I G N h b W J p Y W R v L n t D b 2 x 1 b W 4 2 L D V 9 J n F 1 b 3 Q 7 L C Z x d W 9 0 O 1 N l Y 3 R p b 2 4 x L 1 R h Y m x l M D E 0 I C h Q Y W d l I D c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Q g K F B h Z 2 U g N y k v V G l w b y B j Y W 1 i a W F k b y 5 7 Q 2 9 s d W 1 u M S w w f S Z x d W 9 0 O y w m c X V v d D t T Z W N 0 a W 9 u M S 9 U Y W J s Z T A x N C A o U G F n Z S A 3 K S 9 U a X B v I G N h b W J p Y W R v L n t D b 2 x 1 b W 4 y L D F 9 J n F 1 b 3 Q 7 L C Z x d W 9 0 O 1 N l Y 3 R p b 2 4 x L 1 R h Y m x l M D E 0 I C h Q Y W d l I D c p L 1 R p c G 8 g Y 2 F t Y m l h Z G 8 u e 0 N v b H V t b j M s M n 0 m c X V v d D s s J n F 1 b 3 Q 7 U 2 V j d G l v b j E v V G F i b G U w M T Q g K F B h Z 2 U g N y k v V G l w b y B j Y W 1 i a W F k b y 5 7 Q 2 9 s d W 1 u N C w z f S Z x d W 9 0 O y w m c X V v d D t T Z W N 0 a W 9 u M S 9 U Y W J s Z T A x N C A o U G F n Z S A 3 K S 9 U a X B v I G N h b W J p Y W R v L n t D b 2 x 1 b W 4 1 L D R 9 J n F 1 b 3 Q 7 L C Z x d W 9 0 O 1 N l Y 3 R p b 2 4 x L 1 R h Y m x l M D E 0 I C h Q Y W d l I D c p L 1 R p c G 8 g Y 2 F t Y m l h Z G 8 u e 0 N v b H V t b j Y s N X 0 m c X V v d D s s J n F 1 b 3 Q 7 U 2 V j d G l v b j E v V G F i b G U w M T Q g K F B h Z 2 U g N y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y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B m M T d j M D g t Y z Q 2 N y 0 0 Y W F h L W F j Y W I t M T c 0 Y W M y O W N j M T R h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w N T Q x N T I w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C k v V G l w b y B j Y W 1 i a W F k b y 5 7 Q 2 9 s d W 1 u M S w w f S Z x d W 9 0 O y w m c X V v d D t T Z W N 0 a W 9 u M S 9 U Y W J s Z T A x N i A o U G F n Z S A 4 K S 9 U a X B v I G N h b W J p Y W R v L n t D b 2 x 1 b W 4 y L D F 9 J n F 1 b 3 Q 7 L C Z x d W 9 0 O 1 N l Y 3 R p b 2 4 x L 1 R h Y m x l M D E 2 I C h Q Y W d l I D g p L 1 R p c G 8 g Y 2 F t Y m l h Z G 8 u e 0 N v b H V t b j M s M n 0 m c X V v d D s s J n F 1 b 3 Q 7 U 2 V j d G l v b j E v V G F i b G U w M T Y g K F B h Z 2 U g O C k v V G l w b y B j Y W 1 i a W F k b y 5 7 Q 2 9 s d W 1 u N C w z f S Z x d W 9 0 O y w m c X V v d D t T Z W N 0 a W 9 u M S 9 U Y W J s Z T A x N i A o U G F n Z S A 4 K S 9 U a X B v I G N h b W J p Y W R v L n t D b 2 x 1 b W 4 1 L D R 9 J n F 1 b 3 Q 7 L C Z x d W 9 0 O 1 N l Y 3 R p b 2 4 x L 1 R h Y m x l M D E 2 I C h Q Y W d l I D g p L 1 R p c G 8 g Y 2 F t Y m l h Z G 8 u e 0 N v b H V t b j Y s N X 0 m c X V v d D s s J n F 1 b 3 Q 7 U 2 V j d G l v b j E v V G F i b G U w M T Y g K F B h Z 2 U g O C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N i A o U G F n Z S A 4 K S 9 U a X B v I G N h b W J p Y W R v L n t D b 2 x 1 b W 4 x L D B 9 J n F 1 b 3 Q 7 L C Z x d W 9 0 O 1 N l Y 3 R p b 2 4 x L 1 R h Y m x l M D E 2 I C h Q Y W d l I D g p L 1 R p c G 8 g Y 2 F t Y m l h Z G 8 u e 0 N v b H V t b j I s M X 0 m c X V v d D s s J n F 1 b 3 Q 7 U 2 V j d G l v b j E v V G F i b G U w M T Y g K F B h Z 2 U g O C k v V G l w b y B j Y W 1 i a W F k b y 5 7 Q 2 9 s d W 1 u M y w y f S Z x d W 9 0 O y w m c X V v d D t T Z W N 0 a W 9 u M S 9 U Y W J s Z T A x N i A o U G F n Z S A 4 K S 9 U a X B v I G N h b W J p Y W R v L n t D b 2 x 1 b W 4 0 L D N 9 J n F 1 b 3 Q 7 L C Z x d W 9 0 O 1 N l Y 3 R p b 2 4 x L 1 R h Y m x l M D E 2 I C h Q Y W d l I D g p L 1 R p c G 8 g Y 2 F t Y m l h Z G 8 u e 0 N v b H V t b j U s N H 0 m c X V v d D s s J n F 1 b 3 Q 7 U 2 V j d G l v b j E v V G F i b G U w M T Y g K F B h Z 2 U g O C k v V G l w b y B j Y W 1 i a W F k b y 5 7 Q 2 9 s d W 1 u N i w 1 f S Z x d W 9 0 O y w m c X V v d D t T Z W N 0 a W 9 u M S 9 U Y W J s Z T A x N i A o U G F n Z S A 4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4 K S 9 U Y W J s Z T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W M y M D J k M i 0 1 Z D E x L T Q 2 M D M t O W Q 2 Y S 0 w N D k 4 Z T c z Z D Y 3 Z D g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A 4 O T A 1 N z Z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C A o U G F n Z S A 5 K S 9 U a X B v I G N h b W J p Y W R v L n t D b 2 x 1 b W 4 x L D B 9 J n F 1 b 3 Q 7 L C Z x d W 9 0 O 1 N l Y 3 R p b 2 4 x L 1 R h Y m x l M D E 4 I C h Q Y W d l I D k p L 1 R p c G 8 g Y 2 F t Y m l h Z G 8 u e 0 N v b H V t b j I s M X 0 m c X V v d D s s J n F 1 b 3 Q 7 U 2 V j d G l v b j E v V G F i b G U w M T g g K F B h Z 2 U g O S k v V G l w b y B j Y W 1 i a W F k b y 5 7 Q 2 9 s d W 1 u M y w y f S Z x d W 9 0 O y w m c X V v d D t T Z W N 0 a W 9 u M S 9 U Y W J s Z T A x O C A o U G F n Z S A 5 K S 9 U a X B v I G N h b W J p Y W R v L n t D b 2 x 1 b W 4 0 L D N 9 J n F 1 b 3 Q 7 L C Z x d W 9 0 O 1 N l Y 3 R p b 2 4 x L 1 R h Y m x l M D E 4 I C h Q Y W d l I D k p L 1 R p c G 8 g Y 2 F t Y m l h Z G 8 u e 0 N v b H V t b j U s N H 0 m c X V v d D s s J n F 1 b 3 Q 7 U 2 V j d G l v b j E v V G F i b G U w M T g g K F B h Z 2 U g O S k v V G l w b y B j Y W 1 i a W F k b y 5 7 Q 2 9 s d W 1 u N i w 1 f S Z x d W 9 0 O y w m c X V v d D t T Z W N 0 a W 9 u M S 9 U Y W J s Z T A x O C A o U G F n Z S A 5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E 4 I C h Q Y W d l I D k p L 1 R p c G 8 g Y 2 F t Y m l h Z G 8 u e 0 N v b H V t b j E s M H 0 m c X V v d D s s J n F 1 b 3 Q 7 U 2 V j d G l v b j E v V G F i b G U w M T g g K F B h Z 2 U g O S k v V G l w b y B j Y W 1 i a W F k b y 5 7 Q 2 9 s d W 1 u M i w x f S Z x d W 9 0 O y w m c X V v d D t T Z W N 0 a W 9 u M S 9 U Y W J s Z T A x O C A o U G F n Z S A 5 K S 9 U a X B v I G N h b W J p Y W R v L n t D b 2 x 1 b W 4 z L D J 9 J n F 1 b 3 Q 7 L C Z x d W 9 0 O 1 N l Y 3 R p b 2 4 x L 1 R h Y m x l M D E 4 I C h Q Y W d l I D k p L 1 R p c G 8 g Y 2 F t Y m l h Z G 8 u e 0 N v b H V t b j Q s M 3 0 m c X V v d D s s J n F 1 b 3 Q 7 U 2 V j d G l v b j E v V G F i b G U w M T g g K F B h Z 2 U g O S k v V G l w b y B j Y W 1 i a W F k b y 5 7 Q 2 9 s d W 1 u N S w 0 f S Z x d W 9 0 O y w m c X V v d D t T Z W N 0 a W 9 u M S 9 U Y W J s Z T A x O C A o U G F n Z S A 5 K S 9 U a X B v I G N h b W J p Y W R v L n t D b 2 x 1 b W 4 2 L D V 9 J n F 1 b 3 Q 7 L C Z x d W 9 0 O 1 N l Y 3 R p b 2 4 x L 1 R h Y m x l M D E 4 I C h Q Y W d l I D k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k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m U w O D g 1 N i 0 1 N D V l L T Q w O T Q t Y T h h M C 1 i M j J m Y z E x N W J l M z M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E x N z I z O T h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C k v V G l w b y B j Y W 1 i a W F k b y 5 7 Q 2 9 s d W 1 u M S w w f S Z x d W 9 0 O y w m c X V v d D t T Z W N 0 a W 9 u M S 9 U Y W J s Z T A y M C A o U G F n Z S A x M C k v V G l w b y B j Y W 1 i a W F k b y 5 7 Q 2 9 s d W 1 u M i w x f S Z x d W 9 0 O y w m c X V v d D t T Z W N 0 a W 9 u M S 9 U Y W J s Z T A y M C A o U G F n Z S A x M C k v V G l w b y B j Y W 1 i a W F k b y 5 7 Q 2 9 s d W 1 u M y w y f S Z x d W 9 0 O y w m c X V v d D t T Z W N 0 a W 9 u M S 9 U Y W J s Z T A y M C A o U G F n Z S A x M C k v V G l w b y B j Y W 1 i a W F k b y 5 7 Q 2 9 s d W 1 u N C w z f S Z x d W 9 0 O y w m c X V v d D t T Z W N 0 a W 9 u M S 9 U Y W J s Z T A y M C A o U G F n Z S A x M C k v V G l w b y B j Y W 1 i a W F k b y 5 7 Q 2 9 s d W 1 u N S w 0 f S Z x d W 9 0 O y w m c X V v d D t T Z W N 0 a W 9 u M S 9 U Y W J s Z T A y M C A o U G F n Z S A x M C k v V G l w b y B j Y W 1 i a W F k b y 5 7 Q 2 9 s d W 1 u N i w 1 f S Z x d W 9 0 O y w m c X V v d D t T Z W N 0 a W 9 u M S 9 U Y W J s Z T A y M C A o U G F n Z S A x M C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y M C A o U G F n Z S A x M C k v V G l w b y B j Y W 1 i a W F k b y 5 7 Q 2 9 s d W 1 u M S w w f S Z x d W 9 0 O y w m c X V v d D t T Z W N 0 a W 9 u M S 9 U Y W J s Z T A y M C A o U G F n Z S A x M C k v V G l w b y B j Y W 1 i a W F k b y 5 7 Q 2 9 s d W 1 u M i w x f S Z x d W 9 0 O y w m c X V v d D t T Z W N 0 a W 9 u M S 9 U Y W J s Z T A y M C A o U G F n Z S A x M C k v V G l w b y B j Y W 1 i a W F k b y 5 7 Q 2 9 s d W 1 u M y w y f S Z x d W 9 0 O y w m c X V v d D t T Z W N 0 a W 9 u M S 9 U Y W J s Z T A y M C A o U G F n Z S A x M C k v V G l w b y B j Y W 1 i a W F k b y 5 7 Q 2 9 s d W 1 u N C w z f S Z x d W 9 0 O y w m c X V v d D t T Z W N 0 a W 9 u M S 9 U Y W J s Z T A y M C A o U G F n Z S A x M C k v V G l w b y B j Y W 1 i a W F k b y 5 7 Q 2 9 s d W 1 u N S w 0 f S Z x d W 9 0 O y w m c X V v d D t T Z W N 0 a W 9 u M S 9 U Y W J s Z T A y M C A o U G F n Z S A x M C k v V G l w b y B j Y W 1 i a W F k b y 5 7 Q 2 9 s d W 1 u N i w 1 f S Z x d W 9 0 O y w m c X V v d D t T Z W N 0 a W 9 u M S 9 U Y W J s Z T A y M C A o U G F n Z S A x M C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w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O G M 0 Z D h m L T Z i N m U t N D Y 5 N C 1 i Z T c w L T d j Z G E 0 Y W M w M m U 4 O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M T M 2 N D I 1 N 1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E x K S 9 U a X B v I G N h b W J p Y W R v L n t D b 2 x 1 b W 4 x L D B 9 J n F 1 b 3 Q 7 L C Z x d W 9 0 O 1 N l Y 3 R p b 2 4 x L 1 R h Y m x l M D I y I C h Q Y W d l I D E x K S 9 U a X B v I G N h b W J p Y W R v L n t D b 2 x 1 b W 4 y L D F 9 J n F 1 b 3 Q 7 L C Z x d W 9 0 O 1 N l Y 3 R p b 2 4 x L 1 R h Y m x l M D I y I C h Q Y W d l I D E x K S 9 U a X B v I G N h b W J p Y W R v L n t D b 2 x 1 b W 4 z L D J 9 J n F 1 b 3 Q 7 L C Z x d W 9 0 O 1 N l Y 3 R p b 2 4 x L 1 R h Y m x l M D I y I C h Q Y W d l I D E x K S 9 U a X B v I G N h b W J p Y W R v L n t D b 2 x 1 b W 4 0 L D N 9 J n F 1 b 3 Q 7 L C Z x d W 9 0 O 1 N l Y 3 R p b 2 4 x L 1 R h Y m x l M D I y I C h Q Y W d l I D E x K S 9 U a X B v I G N h b W J p Y W R v L n t D b 2 x 1 b W 4 1 L D R 9 J n F 1 b 3 Q 7 L C Z x d W 9 0 O 1 N l Y 3 R p b 2 4 x L 1 R h Y m x l M D I y I C h Q Y W d l I D E x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y I C h Q Y W d l I D E x K S 9 U a X B v I G N h b W J p Y W R v L n t D b 2 x 1 b W 4 x L D B 9 J n F 1 b 3 Q 7 L C Z x d W 9 0 O 1 N l Y 3 R p b 2 4 x L 1 R h Y m x l M D I y I C h Q Y W d l I D E x K S 9 U a X B v I G N h b W J p Y W R v L n t D b 2 x 1 b W 4 y L D F 9 J n F 1 b 3 Q 7 L C Z x d W 9 0 O 1 N l Y 3 R p b 2 4 x L 1 R h Y m x l M D I y I C h Q Y W d l I D E x K S 9 U a X B v I G N h b W J p Y W R v L n t D b 2 x 1 b W 4 z L D J 9 J n F 1 b 3 Q 7 L C Z x d W 9 0 O 1 N l Y 3 R p b 2 4 x L 1 R h Y m x l M D I y I C h Q Y W d l I D E x K S 9 U a X B v I G N h b W J p Y W R v L n t D b 2 x 1 b W 4 0 L D N 9 J n F 1 b 3 Q 7 L C Z x d W 9 0 O 1 N l Y 3 R p b 2 4 x L 1 R h Y m x l M D I y I C h Q Y W d l I D E x K S 9 U a X B v I G N h b W J p Y W R v L n t D b 2 x 1 b W 4 1 L D R 9 J n F 1 b 3 Q 7 L C Z x d W 9 0 O 1 N l Y 3 R p b 2 4 x L 1 R h Y m x l M D I y I C h Q Y W d l I D E x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M j I l M j A o U G F n Z S U y M D E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M T E p L 1 R h Y m x l M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E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C U y M C h Q Y W d l J T I w M T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B k Y z k 2 N j c t O D E 0 O C 0 0 M W V h L T l m N G Q t N 2 I w M j g z M D k 1 Y z k y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x N D g 5 N D A w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Q g K F B h Z 2 U g M T I p L 1 R p c G 8 g Y 2 F t Y m l h Z G 8 u e 0 N v b H V t b j E s M H 0 m c X V v d D s s J n F 1 b 3 Q 7 U 2 V j d G l v b j E v V G F i b G U w M j Q g K F B h Z 2 U g M T I p L 1 R p c G 8 g Y 2 F t Y m l h Z G 8 u e 0 N v b H V t b j I s M X 0 m c X V v d D s s J n F 1 b 3 Q 7 U 2 V j d G l v b j E v V G F i b G U w M j Q g K F B h Z 2 U g M T I p L 1 R p c G 8 g Y 2 F t Y m l h Z G 8 u e 0 N v b H V t b j M s M n 0 m c X V v d D s s J n F 1 b 3 Q 7 U 2 V j d G l v b j E v V G F i b G U w M j Q g K F B h Z 2 U g M T I p L 1 R p c G 8 g Y 2 F t Y m l h Z G 8 u e 0 N v b H V t b j Q s M 3 0 m c X V v d D s s J n F 1 b 3 Q 7 U 2 V j d G l v b j E v V G F i b G U w M j Q g K F B h Z 2 U g M T I p L 1 R p c G 8 g Y 2 F t Y m l h Z G 8 u e 0 N v b H V t b j U s N H 0 m c X V v d D s s J n F 1 b 3 Q 7 U 2 V j d G l v b j E v V G F i b G U w M j Q g K F B h Z 2 U g M T I p L 1 R p c G 8 g Y 2 F t Y m l h Z G 8 u e 0 N v b H V t b j Y s N X 0 m c X V v d D s s J n F 1 b 3 Q 7 U 2 V j d G l v b j E v V G F i b G U w M j Q g K F B h Z 2 U g M T I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j Q g K F B h Z 2 U g M T I p L 1 R p c G 8 g Y 2 F t Y m l h Z G 8 u e 0 N v b H V t b j E s M H 0 m c X V v d D s s J n F 1 b 3 Q 7 U 2 V j d G l v b j E v V G F i b G U w M j Q g K F B h Z 2 U g M T I p L 1 R p c G 8 g Y 2 F t Y m l h Z G 8 u e 0 N v b H V t b j I s M X 0 m c X V v d D s s J n F 1 b 3 Q 7 U 2 V j d G l v b j E v V G F i b G U w M j Q g K F B h Z 2 U g M T I p L 1 R p c G 8 g Y 2 F t Y m l h Z G 8 u e 0 N v b H V t b j M s M n 0 m c X V v d D s s J n F 1 b 3 Q 7 U 2 V j d G l v b j E v V G F i b G U w M j Q g K F B h Z 2 U g M T I p L 1 R p c G 8 g Y 2 F t Y m l h Z G 8 u e 0 N v b H V t b j Q s M 3 0 m c X V v d D s s J n F 1 b 3 Q 7 U 2 V j d G l v b j E v V G F i b G U w M j Q g K F B h Z 2 U g M T I p L 1 R p c G 8 g Y 2 F t Y m l h Z G 8 u e 0 N v b H V t b j U s N H 0 m c X V v d D s s J n F 1 b 3 Q 7 U 2 V j d G l v b j E v V G F i b G U w M j Q g K F B h Z 2 U g M T I p L 1 R p c G 8 g Y 2 F t Y m l h Z G 8 u e 0 N v b H V t b j Y s N X 0 m c X V v d D s s J n F 1 b 3 Q 7 U 2 V j d G l v b j E v V G F i b G U w M j Q g K F B h Z 2 U g M T I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y N C U y M C h Q Y W d l J T I w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0 J T I w K F B h Z 2 U l M j A x M i k v V G F i b G U w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C U y M C h Q Y W d l J T I w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2 Z m Z m I z O C 0 x Z D c 3 L T Q 0 Z j g t Y W E 1 O C 1 h O D U 4 M D N i O T A 3 M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E 2 N D U 4 N D R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i A o U G F n Z S A x M y k v V G l w b y B j Y W 1 i a W F k b y 5 7 Q 2 9 s d W 1 u M S w w f S Z x d W 9 0 O y w m c X V v d D t T Z W N 0 a W 9 u M S 9 U Y W J s Z T A y N i A o U G F n Z S A x M y k v V G l w b y B j Y W 1 i a W F k b y 5 7 Q 2 9 s d W 1 u M i w x f S Z x d W 9 0 O y w m c X V v d D t T Z W N 0 a W 9 u M S 9 U Y W J s Z T A y N i A o U G F n Z S A x M y k v V G l w b y B j Y W 1 i a W F k b y 5 7 Q 2 9 s d W 1 u M y w y f S Z x d W 9 0 O y w m c X V v d D t T Z W N 0 a W 9 u M S 9 U Y W J s Z T A y N i A o U G F n Z S A x M y k v V G l w b y B j Y W 1 i a W F k b y 5 7 Q 2 9 s d W 1 u N C w z f S Z x d W 9 0 O y w m c X V v d D t T Z W N 0 a W 9 u M S 9 U Y W J s Z T A y N i A o U G F n Z S A x M y k v V G l w b y B j Y W 1 i a W F k b y 5 7 Q 2 9 s d W 1 u N S w 0 f S Z x d W 9 0 O y w m c X V v d D t T Z W N 0 a W 9 u M S 9 U Y W J s Z T A y N i A o U G F n Z S A x M y k v V G l w b y B j Y W 1 i a W F k b y 5 7 Q 2 9 s d W 1 u N i w 1 f S Z x d W 9 0 O y w m c X V v d D t T Z W N 0 a W 9 u M S 9 U Y W J s Z T A y N i A o U G F n Z S A x M y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y N i A o U G F n Z S A x M y k v V G l w b y B j Y W 1 i a W F k b y 5 7 Q 2 9 s d W 1 u M S w w f S Z x d W 9 0 O y w m c X V v d D t T Z W N 0 a W 9 u M S 9 U Y W J s Z T A y N i A o U G F n Z S A x M y k v V G l w b y B j Y W 1 i a W F k b y 5 7 Q 2 9 s d W 1 u M i w x f S Z x d W 9 0 O y w m c X V v d D t T Z W N 0 a W 9 u M S 9 U Y W J s Z T A y N i A o U G F n Z S A x M y k v V G l w b y B j Y W 1 i a W F k b y 5 7 Q 2 9 s d W 1 u M y w y f S Z x d W 9 0 O y w m c X V v d D t T Z W N 0 a W 9 u M S 9 U Y W J s Z T A y N i A o U G F n Z S A x M y k v V G l w b y B j Y W 1 i a W F k b y 5 7 Q 2 9 s d W 1 u N C w z f S Z x d W 9 0 O y w m c X V v d D t T Z W N 0 a W 9 u M S 9 U Y W J s Z T A y N i A o U G F n Z S A x M y k v V G l w b y B j Y W 1 i a W F k b y 5 7 Q 2 9 s d W 1 u N S w 0 f S Z x d W 9 0 O y w m c X V v d D t T Z W N 0 a W 9 u M S 9 U Y W J s Z T A y N i A o U G F n Z S A x M y k v V G l w b y B j Y W 1 i a W F k b y 5 7 Q 2 9 s d W 1 u N i w 1 f S Z x d W 9 0 O y w m c X V v d D t T Z W N 0 a W 9 u M S 9 U Y W J s Z T A y N i A o U G F n Z S A x M y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I 2 J T I w K F B h Z 2 U l M j A x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z K S 9 U Y W J s Z T A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x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E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N m U y Z D M w L W Y y M z Y t N D h m O S 0 4 Z G U w L T I x Y j B h N z J m M W Y z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M T k 2 M z U z N 1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4 I C h Q Y W d l I D E 0 K S 9 U a X B v I G N h b W J p Y W R v L n t D b 2 x 1 b W 4 x L D B 9 J n F 1 b 3 Q 7 L C Z x d W 9 0 O 1 N l Y 3 R p b 2 4 x L 1 R h Y m x l M D I 4 I C h Q Y W d l I D E 0 K S 9 U a X B v I G N h b W J p Y W R v L n t D b 2 x 1 b W 4 y L D F 9 J n F 1 b 3 Q 7 L C Z x d W 9 0 O 1 N l Y 3 R p b 2 4 x L 1 R h Y m x l M D I 4 I C h Q Y W d l I D E 0 K S 9 U a X B v I G N h b W J p Y W R v L n t D b 2 x 1 b W 4 z L D J 9 J n F 1 b 3 Q 7 L C Z x d W 9 0 O 1 N l Y 3 R p b 2 4 x L 1 R h Y m x l M D I 4 I C h Q Y W d l I D E 0 K S 9 U a X B v I G N h b W J p Y W R v L n t D b 2 x 1 b W 4 0 L D N 9 J n F 1 b 3 Q 7 L C Z x d W 9 0 O 1 N l Y 3 R p b 2 4 x L 1 R h Y m x l M D I 4 I C h Q Y W d l I D E 0 K S 9 U a X B v I G N h b W J p Y W R v L n t D b 2 x 1 b W 4 1 L D R 9 J n F 1 b 3 Q 7 L C Z x d W 9 0 O 1 N l Y 3 R p b 2 4 x L 1 R h Y m x l M D I 4 I C h Q Y W d l I D E 0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I 4 I C h Q Y W d l I D E 0 K S 9 U a X B v I G N h b W J p Y W R v L n t D b 2 x 1 b W 4 x L D B 9 J n F 1 b 3 Q 7 L C Z x d W 9 0 O 1 N l Y 3 R p b 2 4 x L 1 R h Y m x l M D I 4 I C h Q Y W d l I D E 0 K S 9 U a X B v I G N h b W J p Y W R v L n t D b 2 x 1 b W 4 y L D F 9 J n F 1 b 3 Q 7 L C Z x d W 9 0 O 1 N l Y 3 R p b 2 4 x L 1 R h Y m x l M D I 4 I C h Q Y W d l I D E 0 K S 9 U a X B v I G N h b W J p Y W R v L n t D b 2 x 1 b W 4 z L D J 9 J n F 1 b 3 Q 7 L C Z x d W 9 0 O 1 N l Y 3 R p b 2 4 x L 1 R h Y m x l M D I 4 I C h Q Y W d l I D E 0 K S 9 U a X B v I G N h b W J p Y W R v L n t D b 2 x 1 b W 4 0 L D N 9 J n F 1 b 3 Q 7 L C Z x d W 9 0 O 1 N l Y 3 R p b 2 4 x L 1 R h Y m x l M D I 4 I C h Q Y W d l I D E 0 K S 9 U a X B v I G N h b W J p Y W R v L n t D b 2 x 1 b W 4 1 L D R 9 J n F 1 b 3 Q 7 L C Z x d W 9 0 O 1 N l Y 3 R p b 2 4 x L 1 R h Y m x l M D I 4 I C h Q Y W d l I D E 0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M j g l M j A o U G F n Z S U y M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C U y M C h Q Y W d l J T I w M T Q p L 1 R h Y m x l M D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E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T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I 0 Z T k 1 N j k t Z j c 1 N i 0 0 Z j g 0 L T l k Y 2 E t M W J l Z j M 2 M 2 I 3 O G V k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y M T E 5 O T g w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A g K F B h Z 2 U g M T U p L 1 R p c G 8 g Y 2 F t Y m l h Z G 8 u e 0 N v b H V t b j E s M H 0 m c X V v d D s s J n F 1 b 3 Q 7 U 2 V j d G l v b j E v V G F i b G U w M z A g K F B h Z 2 U g M T U p L 1 R p c G 8 g Y 2 F t Y m l h Z G 8 u e 0 N v b H V t b j I s M X 0 m c X V v d D s s J n F 1 b 3 Q 7 U 2 V j d G l v b j E v V G F i b G U w M z A g K F B h Z 2 U g M T U p L 1 R p c G 8 g Y 2 F t Y m l h Z G 8 u e 0 N v b H V t b j M s M n 0 m c X V v d D s s J n F 1 b 3 Q 7 U 2 V j d G l v b j E v V G F i b G U w M z A g K F B h Z 2 U g M T U p L 1 R p c G 8 g Y 2 F t Y m l h Z G 8 u e 0 N v b H V t b j Q s M 3 0 m c X V v d D s s J n F 1 b 3 Q 7 U 2 V j d G l v b j E v V G F i b G U w M z A g K F B h Z 2 U g M T U p L 1 R p c G 8 g Y 2 F t Y m l h Z G 8 u e 0 N v b H V t b j U s N H 0 m c X V v d D s s J n F 1 b 3 Q 7 U 2 V j d G l v b j E v V G F i b G U w M z A g K F B h Z 2 U g M T U p L 1 R p c G 8 g Y 2 F t Y m l h Z G 8 u e 0 N v b H V t b j Y s N X 0 m c X V v d D s s J n F 1 b 3 Q 7 U 2 V j d G l v b j E v V G F i b G U w M z A g K F B h Z 2 U g M T U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z A g K F B h Z 2 U g M T U p L 1 R p c G 8 g Y 2 F t Y m l h Z G 8 u e 0 N v b H V t b j E s M H 0 m c X V v d D s s J n F 1 b 3 Q 7 U 2 V j d G l v b j E v V G F i b G U w M z A g K F B h Z 2 U g M T U p L 1 R p c G 8 g Y 2 F t Y m l h Z G 8 u e 0 N v b H V t b j I s M X 0 m c X V v d D s s J n F 1 b 3 Q 7 U 2 V j d G l v b j E v V G F i b G U w M z A g K F B h Z 2 U g M T U p L 1 R p c G 8 g Y 2 F t Y m l h Z G 8 u e 0 N v b H V t b j M s M n 0 m c X V v d D s s J n F 1 b 3 Q 7 U 2 V j d G l v b j E v V G F i b G U w M z A g K F B h Z 2 U g M T U p L 1 R p c G 8 g Y 2 F t Y m l h Z G 8 u e 0 N v b H V t b j Q s M 3 0 m c X V v d D s s J n F 1 b 3 Q 7 U 2 V j d G l v b j E v V G F i b G U w M z A g K F B h Z 2 U g M T U p L 1 R p c G 8 g Y 2 F t Y m l h Z G 8 u e 0 N v b H V t b j U s N H 0 m c X V v d D s s J n F 1 b 3 Q 7 U 2 V j d G l v b j E v V G F i b G U w M z A g K F B h Z 2 U g M T U p L 1 R p c G 8 g Y 2 F t Y m l h Z G 8 u e 0 N v b H V t b j Y s N X 0 m c X V v d D s s J n F 1 b 3 Q 7 U 2 V j d G l v b j E v V G F i b G U w M z A g K F B h Z 2 U g M T U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z M C U y M C h Q Y W d l J T I w M T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x N S k v V G F i b G U w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T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y J T I w K F B h Z 2 U l M j A x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j h h O D R i Y y 0 y O T J m L T Q x Y m U t Y T Q y Z i 1 k Y 2 J i Y j d j M m F j M z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I 0 M z U 5 N T J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i A o U G F n Z S A x N i k v V G l w b y B j Y W 1 i a W F k b y 5 7 Q 2 9 s d W 1 u M S w w f S Z x d W 9 0 O y w m c X V v d D t T Z W N 0 a W 9 u M S 9 U Y W J s Z T A z M i A o U G F n Z S A x N i k v V G l w b y B j Y W 1 i a W F k b y 5 7 Q 2 9 s d W 1 u M i w x f S Z x d W 9 0 O y w m c X V v d D t T Z W N 0 a W 9 u M S 9 U Y W J s Z T A z M i A o U G F n Z S A x N i k v V G l w b y B j Y W 1 i a W F k b y 5 7 Q 2 9 s d W 1 u M y w y f S Z x d W 9 0 O y w m c X V v d D t T Z W N 0 a W 9 u M S 9 U Y W J s Z T A z M i A o U G F n Z S A x N i k v V G l w b y B j Y W 1 i a W F k b y 5 7 Q 2 9 s d W 1 u N C w z f S Z x d W 9 0 O y w m c X V v d D t T Z W N 0 a W 9 u M S 9 U Y W J s Z T A z M i A o U G F n Z S A x N i k v V G l w b y B j Y W 1 i a W F k b y 5 7 Q 2 9 s d W 1 u N S w 0 f S Z x d W 9 0 O y w m c X V v d D t T Z W N 0 a W 9 u M S 9 U Y W J s Z T A z M i A o U G F n Z S A x N i k v V G l w b y B j Y W 1 i a W F k b y 5 7 Q 2 9 s d W 1 u N i w 1 f S Z x d W 9 0 O y w m c X V v d D t T Z W N 0 a W 9 u M S 9 U Y W J s Z T A z M i A o U G F n Z S A x N i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z M i A o U G F n Z S A x N i k v V G l w b y B j Y W 1 i a W F k b y 5 7 Q 2 9 s d W 1 u M S w w f S Z x d W 9 0 O y w m c X V v d D t T Z W N 0 a W 9 u M S 9 U Y W J s Z T A z M i A o U G F n Z S A x N i k v V G l w b y B j Y W 1 i a W F k b y 5 7 Q 2 9 s d W 1 u M i w x f S Z x d W 9 0 O y w m c X V v d D t T Z W N 0 a W 9 u M S 9 U Y W J s Z T A z M i A o U G F n Z S A x N i k v V G l w b y B j Y W 1 i a W F k b y 5 7 Q 2 9 s d W 1 u M y w y f S Z x d W 9 0 O y w m c X V v d D t T Z W N 0 a W 9 u M S 9 U Y W J s Z T A z M i A o U G F n Z S A x N i k v V G l w b y B j Y W 1 i a W F k b y 5 7 Q 2 9 s d W 1 u N C w z f S Z x d W 9 0 O y w m c X V v d D t T Z W N 0 a W 9 u M S 9 U Y W J s Z T A z M i A o U G F n Z S A x N i k v V G l w b y B j Y W 1 i a W F k b y 5 7 Q 2 9 s d W 1 u N S w 0 f S Z x d W 9 0 O y w m c X V v d D t T Z W N 0 a W 9 u M S 9 U Y W J s Z T A z M i A o U G F n Z S A x N i k v V G l w b y B j Y W 1 i a W F k b y 5 7 Q 2 9 s d W 1 u N i w 1 f S Z x d W 9 0 O y w m c X V v d D t T Z W N 0 a W 9 u M S 9 U Y W J s Z T A z M i A o U G F n Z S A x N i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M y J T I w K F B h Z 2 U l M j A x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I l M j A o U G F n Z S U y M D E 2 K S 9 U Y W J s Z T A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y J T I w K F B h Z 2 U l M j A x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Q l M j A o U G F n Z S U y M D E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D N l Z T Q x L W Z i N T E t N G E 5 N C 0 5 N W Q 0 L T Y 2 N j A 3 Z m I x N 2 J h Z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M j c 1 M T k 2 M V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0 I C h Q Y W d l I D E 3 K S 9 U a X B v I G N h b W J p Y W R v L n t D b 2 x 1 b W 4 x L D B 9 J n F 1 b 3 Q 7 L C Z x d W 9 0 O 1 N l Y 3 R p b 2 4 x L 1 R h Y m x l M D M 0 I C h Q Y W d l I D E 3 K S 9 U a X B v I G N h b W J p Y W R v L n t D b 2 x 1 b W 4 y L D F 9 J n F 1 b 3 Q 7 L C Z x d W 9 0 O 1 N l Y 3 R p b 2 4 x L 1 R h Y m x l M D M 0 I C h Q Y W d l I D E 3 K S 9 U a X B v I G N h b W J p Y W R v L n t D b 2 x 1 b W 4 z L D J 9 J n F 1 b 3 Q 7 L C Z x d W 9 0 O 1 N l Y 3 R p b 2 4 x L 1 R h Y m x l M D M 0 I C h Q Y W d l I D E 3 K S 9 U a X B v I G N h b W J p Y W R v L n t D b 2 x 1 b W 4 0 L D N 9 J n F 1 b 3 Q 7 L C Z x d W 9 0 O 1 N l Y 3 R p b 2 4 x L 1 R h Y m x l M D M 0 I C h Q Y W d l I D E 3 K S 9 U a X B v I G N h b W J p Y W R v L n t D b 2 x 1 b W 4 1 L D R 9 J n F 1 b 3 Q 7 L C Z x d W 9 0 O 1 N l Y 3 R p b 2 4 x L 1 R h Y m x l M D M 0 I C h Q Y W d l I D E 3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M 0 I C h Q Y W d l I D E 3 K S 9 U a X B v I G N h b W J p Y W R v L n t D b 2 x 1 b W 4 x L D B 9 J n F 1 b 3 Q 7 L C Z x d W 9 0 O 1 N l Y 3 R p b 2 4 x L 1 R h Y m x l M D M 0 I C h Q Y W d l I D E 3 K S 9 U a X B v I G N h b W J p Y W R v L n t D b 2 x 1 b W 4 y L D F 9 J n F 1 b 3 Q 7 L C Z x d W 9 0 O 1 N l Y 3 R p b 2 4 x L 1 R h Y m x l M D M 0 I C h Q Y W d l I D E 3 K S 9 U a X B v I G N h b W J p Y W R v L n t D b 2 x 1 b W 4 z L D J 9 J n F 1 b 3 Q 7 L C Z x d W 9 0 O 1 N l Y 3 R p b 2 4 x L 1 R h Y m x l M D M 0 I C h Q Y W d l I D E 3 K S 9 U a X B v I G N h b W J p Y W R v L n t D b 2 x 1 b W 4 0 L D N 9 J n F 1 b 3 Q 7 L C Z x d W 9 0 O 1 N l Y 3 R p b 2 4 x L 1 R h Y m x l M D M 0 I C h Q Y W d l I D E 3 K S 9 U a X B v I G N h b W J p Y W R v L n t D b 2 x 1 b W 4 1 L D R 9 J n F 1 b 3 Q 7 L C Z x d W 9 0 O 1 N l Y 3 R p b 2 4 x L 1 R h Y m x l M D M 0 I C h Q Y W d l I D E 3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M z Q l M j A o U G F n Z S U y M D E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C U y M C h Q Y W d l J T I w M T c p L 1 R h Y m x l M D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Q l M j A o U G F n Z S U y M D E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M T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U 2 M D U 5 O T Y t N T l j N S 0 0 M G J k L T k w Y z E t O W N m N 2 U z Y W F l M z U 2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z M T M z M D g 1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Y g K F B h Z 2 U g M T g p L 1 R p c G 8 g Y 2 F t Y m l h Z G 8 u e 0 N v b H V t b j E s M H 0 m c X V v d D s s J n F 1 b 3 Q 7 U 2 V j d G l v b j E v V G F i b G U w M z Y g K F B h Z 2 U g M T g p L 1 R p c G 8 g Y 2 F t Y m l h Z G 8 u e 0 N v b H V t b j I s M X 0 m c X V v d D s s J n F 1 b 3 Q 7 U 2 V j d G l v b j E v V G F i b G U w M z Y g K F B h Z 2 U g M T g p L 1 R p c G 8 g Y 2 F t Y m l h Z G 8 u e 0 N v b H V t b j M s M n 0 m c X V v d D s s J n F 1 b 3 Q 7 U 2 V j d G l v b j E v V G F i b G U w M z Y g K F B h Z 2 U g M T g p L 1 R p c G 8 g Y 2 F t Y m l h Z G 8 u e 0 N v b H V t b j Q s M 3 0 m c X V v d D s s J n F 1 b 3 Q 7 U 2 V j d G l v b j E v V G F i b G U w M z Y g K F B h Z 2 U g M T g p L 1 R p c G 8 g Y 2 F t Y m l h Z G 8 u e 0 N v b H V t b j U s N H 0 m c X V v d D s s J n F 1 b 3 Q 7 U 2 V j d G l v b j E v V G F i b G U w M z Y g K F B h Z 2 U g M T g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z Y g K F B h Z 2 U g M T g p L 1 R p c G 8 g Y 2 F t Y m l h Z G 8 u e 0 N v b H V t b j E s M H 0 m c X V v d D s s J n F 1 b 3 Q 7 U 2 V j d G l v b j E v V G F i b G U w M z Y g K F B h Z 2 U g M T g p L 1 R p c G 8 g Y 2 F t Y m l h Z G 8 u e 0 N v b H V t b j I s M X 0 m c X V v d D s s J n F 1 b 3 Q 7 U 2 V j d G l v b j E v V G F i b G U w M z Y g K F B h Z 2 U g M T g p L 1 R p c G 8 g Y 2 F t Y m l h Z G 8 u e 0 N v b H V t b j M s M n 0 m c X V v d D s s J n F 1 b 3 Q 7 U 2 V j d G l v b j E v V G F i b G U w M z Y g K F B h Z 2 U g M T g p L 1 R p c G 8 g Y 2 F t Y m l h Z G 8 u e 0 N v b H V t b j Q s M 3 0 m c X V v d D s s J n F 1 b 3 Q 7 U 2 V j d G l v b j E v V G F i b G U w M z Y g K F B h Z 2 U g M T g p L 1 R p c G 8 g Y 2 F t Y m l h Z G 8 u e 0 N v b H V t b j U s N H 0 m c X V v d D s s J n F 1 b 3 Q 7 U 2 V j d G l v b j E v V G F i b G U w M z Y g K F B h Z 2 U g M T g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z N i U y M C h Q Y W d l J T I w M T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2 J T I w K F B h Z 2 U l M j A x O C k v V G F i b G U w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M T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x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I z M z h m M C 1 m M m R l L T R l O G I t O G Y 5 Y S 0 w Z T B j Y 2 F j M G E y M j k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M y M j g x O D R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O C A o U G F n Z S A x O S k v V G l w b y B j Y W 1 i a W F k b y 5 7 Q 2 9 s d W 1 u M S w w f S Z x d W 9 0 O y w m c X V v d D t T Z W N 0 a W 9 u M S 9 U Y W J s Z T A z O C A o U G F n Z S A x O S k v V G l w b y B j Y W 1 i a W F k b y 5 7 Q 2 9 s d W 1 u M i w x f S Z x d W 9 0 O y w m c X V v d D t T Z W N 0 a W 9 u M S 9 U Y W J s Z T A z O C A o U G F n Z S A x O S k v V G l w b y B j Y W 1 i a W F k b y 5 7 Q 2 9 s d W 1 u M y w y f S Z x d W 9 0 O y w m c X V v d D t T Z W N 0 a W 9 u M S 9 U Y W J s Z T A z O C A o U G F n Z S A x O S k v V G l w b y B j Y W 1 i a W F k b y 5 7 Q 2 9 s d W 1 u N C w z f S Z x d W 9 0 O y w m c X V v d D t T Z W N 0 a W 9 u M S 9 U Y W J s Z T A z O C A o U G F n Z S A x O S k v V G l w b y B j Y W 1 i a W F k b y 5 7 Q 2 9 s d W 1 u N S w 0 f S Z x d W 9 0 O y w m c X V v d D t T Z W N 0 a W 9 u M S 9 U Y W J s Z T A z O C A o U G F n Z S A x O S k v V G l w b y B j Y W 1 i a W F k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z O C A o U G F n Z S A x O S k v V G l w b y B j Y W 1 i a W F k b y 5 7 Q 2 9 s d W 1 u M S w w f S Z x d W 9 0 O y w m c X V v d D t T Z W N 0 a W 9 u M S 9 U Y W J s Z T A z O C A o U G F n Z S A x O S k v V G l w b y B j Y W 1 i a W F k b y 5 7 Q 2 9 s d W 1 u M i w x f S Z x d W 9 0 O y w m c X V v d D t T Z W N 0 a W 9 u M S 9 U Y W J s Z T A z O C A o U G F n Z S A x O S k v V G l w b y B j Y W 1 i a W F k b y 5 7 Q 2 9 s d W 1 u M y w y f S Z x d W 9 0 O y w m c X V v d D t T Z W N 0 a W 9 u M S 9 U Y W J s Z T A z O C A o U G F n Z S A x O S k v V G l w b y B j Y W 1 i a W F k b y 5 7 Q 2 9 s d W 1 u N C w z f S Z x d W 9 0 O y w m c X V v d D t T Z W N 0 a W 9 u M S 9 U Y W J s Z T A z O C A o U G F n Z S A x O S k v V G l w b y B j Y W 1 i a W F k b y 5 7 Q 2 9 s d W 1 u N S w 0 f S Z x d W 9 0 O y w m c X V v d D t T Z W N 0 a W 9 u M S 9 U Y W J s Z T A z O C A o U G F n Z S A x O S k v V G l w b y B j Y W 1 i a W F k b y 5 7 Q 2 9 s d W 1 u N i w 1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M 4 J T I w K F B h Z 2 U l M j A x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5 K S 9 U Y W J s Z T A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x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A l M j A o U G F n Z S U y M D I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M D k z M z N h L T Z l O D A t N D Y z Z i 1 i Z T E 5 L W R l M j V i Z m M 3 M D N k Y y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M z U 0 N D k y N l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w I C h Q Y W d l I D I w K S 9 U a X B v I G N h b W J p Y W R v L n t D b 2 x 1 b W 4 x L D B 9 J n F 1 b 3 Q 7 L C Z x d W 9 0 O 1 N l Y 3 R p b 2 4 x L 1 R h Y m x l M D Q w I C h Q Y W d l I D I w K S 9 U a X B v I G N h b W J p Y W R v L n t D b 2 x 1 b W 4 y L D F 9 J n F 1 b 3 Q 7 L C Z x d W 9 0 O 1 N l Y 3 R p b 2 4 x L 1 R h Y m x l M D Q w I C h Q Y W d l I D I w K S 9 U a X B v I G N h b W J p Y W R v L n t D b 2 x 1 b W 4 z L D J 9 J n F 1 b 3 Q 7 L C Z x d W 9 0 O 1 N l Y 3 R p b 2 4 x L 1 R h Y m x l M D Q w I C h Q Y W d l I D I w K S 9 U a X B v I G N h b W J p Y W R v L n t D b 2 x 1 b W 4 0 L D N 9 J n F 1 b 3 Q 7 L C Z x d W 9 0 O 1 N l Y 3 R p b 2 4 x L 1 R h Y m x l M D Q w I C h Q Y W d l I D I w K S 9 U a X B v I G N h b W J p Y W R v L n t D b 2 x 1 b W 4 1 L D R 9 J n F 1 b 3 Q 7 L C Z x d W 9 0 O 1 N l Y 3 R p b 2 4 x L 1 R h Y m x l M D Q w I C h Q Y W d l I D I w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Q w I C h Q Y W d l I D I w K S 9 U a X B v I G N h b W J p Y W R v L n t D b 2 x 1 b W 4 x L D B 9 J n F 1 b 3 Q 7 L C Z x d W 9 0 O 1 N l Y 3 R p b 2 4 x L 1 R h Y m x l M D Q w I C h Q Y W d l I D I w K S 9 U a X B v I G N h b W J p Y W R v L n t D b 2 x 1 b W 4 y L D F 9 J n F 1 b 3 Q 7 L C Z x d W 9 0 O 1 N l Y 3 R p b 2 4 x L 1 R h Y m x l M D Q w I C h Q Y W d l I D I w K S 9 U a X B v I G N h b W J p Y W R v L n t D b 2 x 1 b W 4 z L D J 9 J n F 1 b 3 Q 7 L C Z x d W 9 0 O 1 N l Y 3 R p b 2 4 x L 1 R h Y m x l M D Q w I C h Q Y W d l I D I w K S 9 U a X B v I G N h b W J p Y W R v L n t D b 2 x 1 b W 4 0 L D N 9 J n F 1 b 3 Q 7 L C Z x d W 9 0 O 1 N l Y 3 R p b 2 4 x L 1 R h Y m x l M D Q w I C h Q Y W d l I D I w K S 9 U a X B v I G N h b W J p Y W R v L n t D b 2 x 1 b W 4 1 L D R 9 J n F 1 b 3 Q 7 L C Z x d W 9 0 O 1 N l Y 3 R p b 2 4 x L 1 R h Y m x l M D Q w I C h Q Y W d l I D I w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N D A l M j A o U G F n Z S U y M D I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M j A p L 1 R h Y m x l M D Q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A l M j A o U G F n Z S U y M D I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i U y M C h Q Y W d l J T I w M j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Q x O W Z m M z c t O D g 4 Z i 0 0 O T g w L W F m Z D E t M D Y z N D F k O D Z j Z T V k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z O D Y w O T Y 4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I g K F B h Z 2 U g M j E p L 1 R p c G 8 g Y 2 F t Y m l h Z G 8 u e 0 N v b H V t b j E s M H 0 m c X V v d D s s J n F 1 b 3 Q 7 U 2 V j d G l v b j E v V G F i b G U w N D I g K F B h Z 2 U g M j E p L 1 R p c G 8 g Y 2 F t Y m l h Z G 8 u e 0 N v b H V t b j I s M X 0 m c X V v d D s s J n F 1 b 3 Q 7 U 2 V j d G l v b j E v V G F i b G U w N D I g K F B h Z 2 U g M j E p L 1 R p c G 8 g Y 2 F t Y m l h Z G 8 u e 0 N v b H V t b j M s M n 0 m c X V v d D s s J n F 1 b 3 Q 7 U 2 V j d G l v b j E v V G F i b G U w N D I g K F B h Z 2 U g M j E p L 1 R p c G 8 g Y 2 F t Y m l h Z G 8 u e 0 N v b H V t b j Q s M 3 0 m c X V v d D s s J n F 1 b 3 Q 7 U 2 V j d G l v b j E v V G F i b G U w N D I g K F B h Z 2 U g M j E p L 1 R p c G 8 g Y 2 F t Y m l h Z G 8 u e 0 N v b H V t b j U s N H 0 m c X V v d D s s J n F 1 b 3 Q 7 U 2 V j d G l v b j E v V G F i b G U w N D I g K F B h Z 2 U g M j E p L 1 R p c G 8 g Y 2 F t Y m l h Z G 8 u e 0 N v b H V t b j Y s N X 0 m c X V v d D s s J n F 1 b 3 Q 7 U 2 V j d G l v b j E v V G F i b G U w N D I g K F B h Z 2 U g M j E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N D I g K F B h Z 2 U g M j E p L 1 R p c G 8 g Y 2 F t Y m l h Z G 8 u e 0 N v b H V t b j E s M H 0 m c X V v d D s s J n F 1 b 3 Q 7 U 2 V j d G l v b j E v V G F i b G U w N D I g K F B h Z 2 U g M j E p L 1 R p c G 8 g Y 2 F t Y m l h Z G 8 u e 0 N v b H V t b j I s M X 0 m c X V v d D s s J n F 1 b 3 Q 7 U 2 V j d G l v b j E v V G F i b G U w N D I g K F B h Z 2 U g M j E p L 1 R p c G 8 g Y 2 F t Y m l h Z G 8 u e 0 N v b H V t b j M s M n 0 m c X V v d D s s J n F 1 b 3 Q 7 U 2 V j d G l v b j E v V G F i b G U w N D I g K F B h Z 2 U g M j E p L 1 R p c G 8 g Y 2 F t Y m l h Z G 8 u e 0 N v b H V t b j Q s M 3 0 m c X V v d D s s J n F 1 b 3 Q 7 U 2 V j d G l v b j E v V G F i b G U w N D I g K F B h Z 2 U g M j E p L 1 R p c G 8 g Y 2 F t Y m l h Z G 8 u e 0 N v b H V t b j U s N H 0 m c X V v d D s s J n F 1 b 3 Q 7 U 2 V j d G l v b j E v V G F i b G U w N D I g K F B h Z 2 U g M j E p L 1 R p c G 8 g Y 2 F t Y m l h Z G 8 u e 0 N v b H V t b j Y s N X 0 m c X V v d D s s J n F 1 b 3 Q 7 U 2 V j d G l v b j E v V G F i b G U w N D I g K F B h Z 2 U g M j E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0 M i U y M C h Q Y W d l J T I w M j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y M S k v V G F i b G U w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i U y M C h Q Y W d l J T I w M j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y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k 2 N 2 M x M i 1 m Y T g y L T Q w Z m Q t Y m R k Y S 0 3 M m Y y O G Q y Z m M 2 M j c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Q w M T c z N T l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N C A o U G F n Z S A y M i k v V G l w b y B j Y W 1 i a W F k b y 5 7 Q 2 9 s d W 1 u M S w w f S Z x d W 9 0 O y w m c X V v d D t T Z W N 0 a W 9 u M S 9 U Y W J s Z T A 0 N C A o U G F n Z S A y M i k v V G l w b y B j Y W 1 i a W F k b y 5 7 Q 2 9 s d W 1 u M i w x f S Z x d W 9 0 O y w m c X V v d D t T Z W N 0 a W 9 u M S 9 U Y W J s Z T A 0 N C A o U G F n Z S A y M i k v V G l w b y B j Y W 1 i a W F k b y 5 7 Q 2 9 s d W 1 u M y w y f S Z x d W 9 0 O y w m c X V v d D t T Z W N 0 a W 9 u M S 9 U Y W J s Z T A 0 N C A o U G F n Z S A y M i k v V G l w b y B j Y W 1 i a W F k b y 5 7 Q 2 9 s d W 1 u N C w z f S Z x d W 9 0 O y w m c X V v d D t T Z W N 0 a W 9 u M S 9 U Y W J s Z T A 0 N C A o U G F n Z S A y M i k v V G l w b y B j Y W 1 i a W F k b y 5 7 Q 2 9 s d W 1 u N S w 0 f S Z x d W 9 0 O y w m c X V v d D t T Z W N 0 a W 9 u M S 9 U Y W J s Z T A 0 N C A o U G F n Z S A y M i k v V G l w b y B j Y W 1 i a W F k b y 5 7 Q 2 9 s d W 1 u N i w 1 f S Z x d W 9 0 O y w m c X V v d D t T Z W N 0 a W 9 u M S 9 U Y W J s Z T A 0 N C A o U G F n Z S A y M i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0 N C A o U G F n Z S A y M i k v V G l w b y B j Y W 1 i a W F k b y 5 7 Q 2 9 s d W 1 u M S w w f S Z x d W 9 0 O y w m c X V v d D t T Z W N 0 a W 9 u M S 9 U Y W J s Z T A 0 N C A o U G F n Z S A y M i k v V G l w b y B j Y W 1 i a W F k b y 5 7 Q 2 9 s d W 1 u M i w x f S Z x d W 9 0 O y w m c X V v d D t T Z W N 0 a W 9 u M S 9 U Y W J s Z T A 0 N C A o U G F n Z S A y M i k v V G l w b y B j Y W 1 i a W F k b y 5 7 Q 2 9 s d W 1 u M y w y f S Z x d W 9 0 O y w m c X V v d D t T Z W N 0 a W 9 u M S 9 U Y W J s Z T A 0 N C A o U G F n Z S A y M i k v V G l w b y B j Y W 1 i a W F k b y 5 7 Q 2 9 s d W 1 u N C w z f S Z x d W 9 0 O y w m c X V v d D t T Z W N 0 a W 9 u M S 9 U Y W J s Z T A 0 N C A o U G F n Z S A y M i k v V G l w b y B j Y W 1 i a W F k b y 5 7 Q 2 9 s d W 1 u N S w 0 f S Z x d W 9 0 O y w m c X V v d D t T Z W N 0 a W 9 u M S 9 U Y W J s Z T A 0 N C A o U G F n Z S A y M i k v V G l w b y B j Y W 1 i a W F k b y 5 7 Q 2 9 s d W 1 u N i w 1 f S Z x d W 9 0 O y w m c X V v d D t T Z W N 0 a W 9 u M S 9 U Y W J s Z T A 0 N C A o U G F n Z S A y M i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Q 0 J T I w K F B h Z 2 U l M j A y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Q l M j A o U G F n Z S U y M D I y K S 9 U Y W J s Z T A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0 J T I w K F B h Z 2 U l M j A y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Y l M j A o U G F n Z S U y M D I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O T k 2 Y z Y 2 L T l l Y W E t N D d m O S 0 5 N m E x L W F h Z D g w Y z B j Z j M z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N D E 3 M z Y 0 O V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2 I C h Q Y W d l I D I z K S 9 U a X B v I G N h b W J p Y W R v L n t D b 2 x 1 b W 4 x L D B 9 J n F 1 b 3 Q 7 L C Z x d W 9 0 O 1 N l Y 3 R p b 2 4 x L 1 R h Y m x l M D Q 2 I C h Q Y W d l I D I z K S 9 U a X B v I G N h b W J p Y W R v L n t D b 2 x 1 b W 4 y L D F 9 J n F 1 b 3 Q 7 L C Z x d W 9 0 O 1 N l Y 3 R p b 2 4 x L 1 R h Y m x l M D Q 2 I C h Q Y W d l I D I z K S 9 U a X B v I G N h b W J p Y W R v L n t D b 2 x 1 b W 4 z L D J 9 J n F 1 b 3 Q 7 L C Z x d W 9 0 O 1 N l Y 3 R p b 2 4 x L 1 R h Y m x l M D Q 2 I C h Q Y W d l I D I z K S 9 U a X B v I G N h b W J p Y W R v L n t D b 2 x 1 b W 4 0 L D N 9 J n F 1 b 3 Q 7 L C Z x d W 9 0 O 1 N l Y 3 R p b 2 4 x L 1 R h Y m x l M D Q 2 I C h Q Y W d l I D I z K S 9 U a X B v I G N h b W J p Y W R v L n t D b 2 x 1 b W 4 1 L D R 9 J n F 1 b 3 Q 7 L C Z x d W 9 0 O 1 N l Y 3 R p b 2 4 x L 1 R h Y m x l M D Q 2 I C h Q Y W d l I D I z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Q 2 I C h Q Y W d l I D I z K S 9 U a X B v I G N h b W J p Y W R v L n t D b 2 x 1 b W 4 x L D B 9 J n F 1 b 3 Q 7 L C Z x d W 9 0 O 1 N l Y 3 R p b 2 4 x L 1 R h Y m x l M D Q 2 I C h Q Y W d l I D I z K S 9 U a X B v I G N h b W J p Y W R v L n t D b 2 x 1 b W 4 y L D F 9 J n F 1 b 3 Q 7 L C Z x d W 9 0 O 1 N l Y 3 R p b 2 4 x L 1 R h Y m x l M D Q 2 I C h Q Y W d l I D I z K S 9 U a X B v I G N h b W J p Y W R v L n t D b 2 x 1 b W 4 z L D J 9 J n F 1 b 3 Q 7 L C Z x d W 9 0 O 1 N l Y 3 R p b 2 4 x L 1 R h Y m x l M D Q 2 I C h Q Y W d l I D I z K S 9 U a X B v I G N h b W J p Y W R v L n t D b 2 x 1 b W 4 0 L D N 9 J n F 1 b 3 Q 7 L C Z x d W 9 0 O 1 N l Y 3 R p b 2 4 x L 1 R h Y m x l M D Q 2 I C h Q Y W d l I D I z K S 9 U a X B v I G N h b W J p Y W R v L n t D b 2 x 1 b W 4 1 L D R 9 J n F 1 b 3 Q 7 L C Z x d W 9 0 O 1 N l Y 3 R p b 2 4 x L 1 R h Y m x l M D Q 2 I C h Q Y W d l I D I z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N D Y l M j A o U G F n Z S U y M D I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N i U y M C h Q Y W d l J T I w M j M p L 1 R h Y m x l M D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Y l M j A o U G F n Z S U y M D I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O C U y M C h Q Y W d l J T I w M j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I 1 M D k 2 Z m M t O D E z Y y 0 0 M T h l L T k 0 M T Q t Z W Q z Z T A 2 M z M 0 N 2 F j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0 N D g 2 M T A w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g g K F B h Z 2 U g M j Q p L 1 R p c G 8 g Y 2 F t Y m l h Z G 8 u e 0 N v b H V t b j E s M H 0 m c X V v d D s s J n F 1 b 3 Q 7 U 2 V j d G l v b j E v V G F i b G U w N D g g K F B h Z 2 U g M j Q p L 1 R p c G 8 g Y 2 F t Y m l h Z G 8 u e 0 N v b H V t b j I s M X 0 m c X V v d D s s J n F 1 b 3 Q 7 U 2 V j d G l v b j E v V G F i b G U w N D g g K F B h Z 2 U g M j Q p L 1 R p c G 8 g Y 2 F t Y m l h Z G 8 u e 0 N v b H V t b j M s M n 0 m c X V v d D s s J n F 1 b 3 Q 7 U 2 V j d G l v b j E v V G F i b G U w N D g g K F B h Z 2 U g M j Q p L 1 R p c G 8 g Y 2 F t Y m l h Z G 8 u e 0 N v b H V t b j Q s M 3 0 m c X V v d D s s J n F 1 b 3 Q 7 U 2 V j d G l v b j E v V G F i b G U w N D g g K F B h Z 2 U g M j Q p L 1 R p c G 8 g Y 2 F t Y m l h Z G 8 u e 0 N v b H V t b j U s N H 0 m c X V v d D s s J n F 1 b 3 Q 7 U 2 V j d G l v b j E v V G F i b G U w N D g g K F B h Z 2 U g M j Q p L 1 R p c G 8 g Y 2 F t Y m l h Z G 8 u e 0 N v b H V t b j Y s N X 0 m c X V v d D s s J n F 1 b 3 Q 7 U 2 V j d G l v b j E v V G F i b G U w N D g g K F B h Z 2 U g M j Q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N D g g K F B h Z 2 U g M j Q p L 1 R p c G 8 g Y 2 F t Y m l h Z G 8 u e 0 N v b H V t b j E s M H 0 m c X V v d D s s J n F 1 b 3 Q 7 U 2 V j d G l v b j E v V G F i b G U w N D g g K F B h Z 2 U g M j Q p L 1 R p c G 8 g Y 2 F t Y m l h Z G 8 u e 0 N v b H V t b j I s M X 0 m c X V v d D s s J n F 1 b 3 Q 7 U 2 V j d G l v b j E v V G F i b G U w N D g g K F B h Z 2 U g M j Q p L 1 R p c G 8 g Y 2 F t Y m l h Z G 8 u e 0 N v b H V t b j M s M n 0 m c X V v d D s s J n F 1 b 3 Q 7 U 2 V j d G l v b j E v V G F i b G U w N D g g K F B h Z 2 U g M j Q p L 1 R p c G 8 g Y 2 F t Y m l h Z G 8 u e 0 N v b H V t b j Q s M 3 0 m c X V v d D s s J n F 1 b 3 Q 7 U 2 V j d G l v b j E v V G F i b G U w N D g g K F B h Z 2 U g M j Q p L 1 R p c G 8 g Y 2 F t Y m l h Z G 8 u e 0 N v b H V t b j U s N H 0 m c X V v d D s s J n F 1 b 3 Q 7 U 2 V j d G l v b j E v V G F i b G U w N D g g K F B h Z 2 U g M j Q p L 1 R p c G 8 g Y 2 F t Y m l h Z G 8 u e 0 N v b H V t b j Y s N X 0 m c X V v d D s s J n F 1 b 3 Q 7 U 2 V j d G l v b j E v V G F i b G U w N D g g K F B h Z 2 U g M j Q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0 O C U y M C h Q Y W d l J T I w M j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4 J T I w K F B h Z 2 U l M j A y N C k v V G F i b G U w N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O C U y M C h Q Y W d l J T I w M j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w J T I w K F B h Z 2 U l M j A y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T F k Y z A w Z i 0 0 M T Z l L T Q 0 N T U t O T B h M S 0 3 N T N h Y m R j N z E 2 O G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U x M T c z O D R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M C A o U G F n Z S A y N S k v V G l w b y B j Y W 1 i a W F k b y 5 7 Q 2 9 s d W 1 u M S w w f S Z x d W 9 0 O y w m c X V v d D t T Z W N 0 a W 9 u M S 9 U Y W J s Z T A 1 M C A o U G F n Z S A y N S k v V G l w b y B j Y W 1 i a W F k b y 5 7 Q 2 9 s d W 1 u M i w x f S Z x d W 9 0 O y w m c X V v d D t T Z W N 0 a W 9 u M S 9 U Y W J s Z T A 1 M C A o U G F n Z S A y N S k v V G l w b y B j Y W 1 i a W F k b y 5 7 Q 2 9 s d W 1 u M y w y f S Z x d W 9 0 O y w m c X V v d D t T Z W N 0 a W 9 u M S 9 U Y W J s Z T A 1 M C A o U G F n Z S A y N S k v V G l w b y B j Y W 1 i a W F k b y 5 7 Q 2 9 s d W 1 u N C w z f S Z x d W 9 0 O y w m c X V v d D t T Z W N 0 a W 9 u M S 9 U Y W J s Z T A 1 M C A o U G F n Z S A y N S k v V G l w b y B j Y W 1 i a W F k b y 5 7 Q 2 9 s d W 1 u N S w 0 f S Z x d W 9 0 O y w m c X V v d D t T Z W N 0 a W 9 u M S 9 U Y W J s Z T A 1 M C A o U G F n Z S A y N S k v V G l w b y B j Y W 1 i a W F k b y 5 7 Q 2 9 s d W 1 u N i w 1 f S Z x d W 9 0 O y w m c X V v d D t T Z W N 0 a W 9 u M S 9 U Y W J s Z T A 1 M C A o U G F n Z S A y N S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1 M C A o U G F n Z S A y N S k v V G l w b y B j Y W 1 i a W F k b y 5 7 Q 2 9 s d W 1 u M S w w f S Z x d W 9 0 O y w m c X V v d D t T Z W N 0 a W 9 u M S 9 U Y W J s Z T A 1 M C A o U G F n Z S A y N S k v V G l w b y B j Y W 1 i a W F k b y 5 7 Q 2 9 s d W 1 u M i w x f S Z x d W 9 0 O y w m c X V v d D t T Z W N 0 a W 9 u M S 9 U Y W J s Z T A 1 M C A o U G F n Z S A y N S k v V G l w b y B j Y W 1 i a W F k b y 5 7 Q 2 9 s d W 1 u M y w y f S Z x d W 9 0 O y w m c X V v d D t T Z W N 0 a W 9 u M S 9 U Y W J s Z T A 1 M C A o U G F n Z S A y N S k v V G l w b y B j Y W 1 i a W F k b y 5 7 Q 2 9 s d W 1 u N C w z f S Z x d W 9 0 O y w m c X V v d D t T Z W N 0 a W 9 u M S 9 U Y W J s Z T A 1 M C A o U G F n Z S A y N S k v V G l w b y B j Y W 1 i a W F k b y 5 7 Q 2 9 s d W 1 u N S w 0 f S Z x d W 9 0 O y w m c X V v d D t T Z W N 0 a W 9 u M S 9 U Y W J s Z T A 1 M C A o U G F n Z S A y N S k v V G l w b y B j Y W 1 i a W F k b y 5 7 Q 2 9 s d W 1 u N i w 1 f S Z x d W 9 0 O y w m c X V v d D t T Z W N 0 a W 9 u M S 9 U Y W J s Z T A 1 M C A o U G F n Z S A y N S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U w J T I w K F B h Z 2 U l M j A y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A l M j A o U G F n Z S U y M D I 1 K S 9 U Y W J s Z T A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w J T I w K F B h Z 2 U l M j A y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I l M j A o U G F n Z S U y M D I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O T k 2 O T c y L T Y 1 Z m Y t N D V m O S 1 i Y z Q 4 L T E w O W M z Y 2 J k Z m E 2 Y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N T I 3 M z g 0 N 1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y I C h Q Y W d l I D I 2 K S 9 U a X B v I G N h b W J p Y W R v L n t D b 2 x 1 b W 4 x L D B 9 J n F 1 b 3 Q 7 L C Z x d W 9 0 O 1 N l Y 3 R p b 2 4 x L 1 R h Y m x l M D U y I C h Q Y W d l I D I 2 K S 9 U a X B v I G N h b W J p Y W R v L n t D b 2 x 1 b W 4 y L D F 9 J n F 1 b 3 Q 7 L C Z x d W 9 0 O 1 N l Y 3 R p b 2 4 x L 1 R h Y m x l M D U y I C h Q Y W d l I D I 2 K S 9 U a X B v I G N h b W J p Y W R v L n t D b 2 x 1 b W 4 z L D J 9 J n F 1 b 3 Q 7 L C Z x d W 9 0 O 1 N l Y 3 R p b 2 4 x L 1 R h Y m x l M D U y I C h Q Y W d l I D I 2 K S 9 U a X B v I G N h b W J p Y W R v L n t D b 2 x 1 b W 4 0 L D N 9 J n F 1 b 3 Q 7 L C Z x d W 9 0 O 1 N l Y 3 R p b 2 4 x L 1 R h Y m x l M D U y I C h Q Y W d l I D I 2 K S 9 U a X B v I G N h b W J p Y W R v L n t D b 2 x 1 b W 4 1 L D R 9 J n F 1 b 3 Q 7 L C Z x d W 9 0 O 1 N l Y 3 R p b 2 4 x L 1 R h Y m x l M D U y I C h Q Y W d l I D I 2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U y I C h Q Y W d l I D I 2 K S 9 U a X B v I G N h b W J p Y W R v L n t D b 2 x 1 b W 4 x L D B 9 J n F 1 b 3 Q 7 L C Z x d W 9 0 O 1 N l Y 3 R p b 2 4 x L 1 R h Y m x l M D U y I C h Q Y W d l I D I 2 K S 9 U a X B v I G N h b W J p Y W R v L n t D b 2 x 1 b W 4 y L D F 9 J n F 1 b 3 Q 7 L C Z x d W 9 0 O 1 N l Y 3 R p b 2 4 x L 1 R h Y m x l M D U y I C h Q Y W d l I D I 2 K S 9 U a X B v I G N h b W J p Y W R v L n t D b 2 x 1 b W 4 z L D J 9 J n F 1 b 3 Q 7 L C Z x d W 9 0 O 1 N l Y 3 R p b 2 4 x L 1 R h Y m x l M D U y I C h Q Y W d l I D I 2 K S 9 U a X B v I G N h b W J p Y W R v L n t D b 2 x 1 b W 4 0 L D N 9 J n F 1 b 3 Q 7 L C Z x d W 9 0 O 1 N l Y 3 R p b 2 4 x L 1 R h Y m x l M D U y I C h Q Y W d l I D I 2 K S 9 U a X B v I G N h b W J p Y W R v L n t D b 2 x 1 b W 4 1 L D R 9 J n F 1 b 3 Q 7 L C Z x d W 9 0 O 1 N l Y 3 R p b 2 4 x L 1 R h Y m x l M D U y I C h Q Y W d l I D I 2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N T I l M j A o U G F n Z S U y M D I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i U y M C h Q Y W d l J T I w M j Y p L 1 R h Y m x l M D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I l M j A o U G F n Z S U y M D I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C U y M C h Q Y W d l J T I w M j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B h M G U 0 Y T E t M G J m M S 0 0 Y j Y w L W F l Z W Y t Y T Q 3 M W M 1 Y j c 1 Y j I 0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1 N T E 2 O T c 3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c p L 1 R p c G 8 g Y 2 F t Y m l h Z G 8 u e 0 N v b H V t b j E s M H 0 m c X V v d D s s J n F 1 b 3 Q 7 U 2 V j d G l v b j E v V G F i b G U w N T Q g K F B h Z 2 U g M j c p L 1 R p c G 8 g Y 2 F t Y m l h Z G 8 u e 0 N v b H V t b j I s M X 0 m c X V v d D s s J n F 1 b 3 Q 7 U 2 V j d G l v b j E v V G F i b G U w N T Q g K F B h Z 2 U g M j c p L 1 R p c G 8 g Y 2 F t Y m l h Z G 8 u e 0 N v b H V t b j M s M n 0 m c X V v d D s s J n F 1 b 3 Q 7 U 2 V j d G l v b j E v V G F i b G U w N T Q g K F B h Z 2 U g M j c p L 1 R p c G 8 g Y 2 F t Y m l h Z G 8 u e 0 N v b H V t b j Q s M 3 0 m c X V v d D s s J n F 1 b 3 Q 7 U 2 V j d G l v b j E v V G F i b G U w N T Q g K F B h Z 2 U g M j c p L 1 R p c G 8 g Y 2 F t Y m l h Z G 8 u e 0 N v b H V t b j U s N H 0 m c X V v d D s s J n F 1 b 3 Q 7 U 2 V j d G l v b j E v V G F i b G U w N T Q g K F B h Z 2 U g M j c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T Q g K F B h Z 2 U g M j c p L 1 R p c G 8 g Y 2 F t Y m l h Z G 8 u e 0 N v b H V t b j E s M H 0 m c X V v d D s s J n F 1 b 3 Q 7 U 2 V j d G l v b j E v V G F i b G U w N T Q g K F B h Z 2 U g M j c p L 1 R p c G 8 g Y 2 F t Y m l h Z G 8 u e 0 N v b H V t b j I s M X 0 m c X V v d D s s J n F 1 b 3 Q 7 U 2 V j d G l v b j E v V G F i b G U w N T Q g K F B h Z 2 U g M j c p L 1 R p c G 8 g Y 2 F t Y m l h Z G 8 u e 0 N v b H V t b j M s M n 0 m c X V v d D s s J n F 1 b 3 Q 7 U 2 V j d G l v b j E v V G F i b G U w N T Q g K F B h Z 2 U g M j c p L 1 R p c G 8 g Y 2 F t Y m l h Z G 8 u e 0 N v b H V t b j Q s M 3 0 m c X V v d D s s J n F 1 b 3 Q 7 U 2 V j d G l v b j E v V G F i b G U w N T Q g K F B h Z 2 U g M j c p L 1 R p c G 8 g Y 2 F t Y m l h Z G 8 u e 0 N v b H V t b j U s N H 0 m c X V v d D s s J n F 1 b 3 Q 7 U 2 V j d G l v b j E v V G F i b G U w N T Q g K F B h Z 2 U g M j c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0 J T I w K F B h Z 2 U l M j A y N y k v V G F i b G U w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C U y M C h Q Y W d l J T I w M j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y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G Z j O T k 3 Z S 0 x O W J j L T Q z O T c t Y W F m M S 0 w N z U y M D E y N G M 3 N j Q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U 3 N D Y x N j B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i A o U G F n Z S A y O C k v V G l w b y B j Y W 1 i a W F k b y 5 7 Q 2 9 s d W 1 u M S w w f S Z x d W 9 0 O y w m c X V v d D t T Z W N 0 a W 9 u M S 9 U Y W J s Z T A 1 N i A o U G F n Z S A y O C k v V G l w b y B j Y W 1 i a W F k b y 5 7 Q 2 9 s d W 1 u M i w x f S Z x d W 9 0 O y w m c X V v d D t T Z W N 0 a W 9 u M S 9 U Y W J s Z T A 1 N i A o U G F n Z S A y O C k v V G l w b y B j Y W 1 i a W F k b y 5 7 Q 2 9 s d W 1 u M y w y f S Z x d W 9 0 O y w m c X V v d D t T Z W N 0 a W 9 u M S 9 U Y W J s Z T A 1 N i A o U G F n Z S A y O C k v V G l w b y B j Y W 1 i a W F k b y 5 7 Q 2 9 s d W 1 u N C w z f S Z x d W 9 0 O y w m c X V v d D t T Z W N 0 a W 9 u M S 9 U Y W J s Z T A 1 N i A o U G F n Z S A y O C k v V G l w b y B j Y W 1 i a W F k b y 5 7 Q 2 9 s d W 1 u N S w 0 f S Z x d W 9 0 O y w m c X V v d D t T Z W N 0 a W 9 u M S 9 U Y W J s Z T A 1 N i A o U G F n Z S A y O C k v V G l w b y B j Y W 1 i a W F k b y 5 7 Q 2 9 s d W 1 u N i w 1 f S Z x d W 9 0 O y w m c X V v d D t T Z W N 0 a W 9 u M S 9 U Y W J s Z T A 1 N i A o U G F n Z S A y O C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1 N i A o U G F n Z S A y O C k v V G l w b y B j Y W 1 i a W F k b y 5 7 Q 2 9 s d W 1 u M S w w f S Z x d W 9 0 O y w m c X V v d D t T Z W N 0 a W 9 u M S 9 U Y W J s Z T A 1 N i A o U G F n Z S A y O C k v V G l w b y B j Y W 1 i a W F k b y 5 7 Q 2 9 s d W 1 u M i w x f S Z x d W 9 0 O y w m c X V v d D t T Z W N 0 a W 9 u M S 9 U Y W J s Z T A 1 N i A o U G F n Z S A y O C k v V G l w b y B j Y W 1 i a W F k b y 5 7 Q 2 9 s d W 1 u M y w y f S Z x d W 9 0 O y w m c X V v d D t T Z W N 0 a W 9 u M S 9 U Y W J s Z T A 1 N i A o U G F n Z S A y O C k v V G l w b y B j Y W 1 i a W F k b y 5 7 Q 2 9 s d W 1 u N C w z f S Z x d W 9 0 O y w m c X V v d D t T Z W N 0 a W 9 u M S 9 U Y W J s Z T A 1 N i A o U G F n Z S A y O C k v V G l w b y B j Y W 1 i a W F k b y 5 7 Q 2 9 s d W 1 u N S w 0 f S Z x d W 9 0 O y w m c X V v d D t T Z W N 0 a W 9 u M S 9 U Y W J s Z T A 1 N i A o U G F n Z S A y O C k v V G l w b y B j Y W 1 i a W F k b y 5 7 Q 2 9 s d W 1 u N i w 1 f S Z x d W 9 0 O y w m c X V v d D t T Z W N 0 a W 9 u M S 9 U Y W J s Z T A 1 N i A o U G F n Z S A y O C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U 2 J T I w K F B h Z 2 U l M j A y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I 4 K S 9 U Y W J s Z T A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y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A l M j A o U G F n Z S U y M D M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M m N l N G U 3 L W U y M W I t N G F l N i 1 h M W U 2 L T Y 4 Z T Y w Z T R m N D J i M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N T k x N z g w M l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w I C h Q Y W d l I D M w K S 9 U a X B v I G N h b W J p Y W R v L n t D b 2 x 1 b W 4 x L D B 9 J n F 1 b 3 Q 7 L C Z x d W 9 0 O 1 N l Y 3 R p b 2 4 x L 1 R h Y m x l M D Y w I C h Q Y W d l I D M w K S 9 U a X B v I G N h b W J p Y W R v L n t D b 2 x 1 b W 4 y L D F 9 J n F 1 b 3 Q 7 L C Z x d W 9 0 O 1 N l Y 3 R p b 2 4 x L 1 R h Y m x l M D Y w I C h Q Y W d l I D M w K S 9 U a X B v I G N h b W J p Y W R v L n t D b 2 x 1 b W 4 z L D J 9 J n F 1 b 3 Q 7 L C Z x d W 9 0 O 1 N l Y 3 R p b 2 4 x L 1 R h Y m x l M D Y w I C h Q Y W d l I D M w K S 9 U a X B v I G N h b W J p Y W R v L n t D b 2 x 1 b W 4 0 L D N 9 J n F 1 b 3 Q 7 L C Z x d W 9 0 O 1 N l Y 3 R p b 2 4 x L 1 R h Y m x l M D Y w I C h Q Y W d l I D M w K S 9 U a X B v I G N h b W J p Y W R v L n t D b 2 x 1 b W 4 1 L D R 9 J n F 1 b 3 Q 7 L C Z x d W 9 0 O 1 N l Y 3 R p b 2 4 x L 1 R h Y m x l M D Y w I C h Q Y W d l I D M w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Y w I C h Q Y W d l I D M w K S 9 U a X B v I G N h b W J p Y W R v L n t D b 2 x 1 b W 4 x L D B 9 J n F 1 b 3 Q 7 L C Z x d W 9 0 O 1 N l Y 3 R p b 2 4 x L 1 R h Y m x l M D Y w I C h Q Y W d l I D M w K S 9 U a X B v I G N h b W J p Y W R v L n t D b 2 x 1 b W 4 y L D F 9 J n F 1 b 3 Q 7 L C Z x d W 9 0 O 1 N l Y 3 R p b 2 4 x L 1 R h Y m x l M D Y w I C h Q Y W d l I D M w K S 9 U a X B v I G N h b W J p Y W R v L n t D b 2 x 1 b W 4 z L D J 9 J n F 1 b 3 Q 7 L C Z x d W 9 0 O 1 N l Y 3 R p b 2 4 x L 1 R h Y m x l M D Y w I C h Q Y W d l I D M w K S 9 U a X B v I G N h b W J p Y W R v L n t D b 2 x 1 b W 4 0 L D N 9 J n F 1 b 3 Q 7 L C Z x d W 9 0 O 1 N l Y 3 R p b 2 4 x L 1 R h Y m x l M D Y w I C h Q Y W d l I D M w K S 9 U a X B v I G N h b W J p Y W R v L n t D b 2 x 1 b W 4 1 L D R 9 J n F 1 b 3 Q 7 L C Z x d W 9 0 O 1 N l Y 3 R p b 2 4 x L 1 R h Y m x l M D Y w I C h Q Y W d l I D M w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N j A l M j A o U G F n Z S U y M D M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C U y M C h Q Y W d l J T I w M z A p L 1 R h Y m x l M D Y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A l M j A o U G F n Z S U y M D M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C U y M C h Q Y W d l J T I w M j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B l M 2 I 5 M W Y t M G N h O S 0 0 O G M w L W I w N G E t Y T U 0 M T A 1 O T h j M j B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2 M D c 3 O D M 0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g g K F B h Z 2 U g M j k p L 1 R p c G 8 g Y 2 F t Y m l h Z G 8 u e 0 N v b H V t b j E s M H 0 m c X V v d D s s J n F 1 b 3 Q 7 U 2 V j d G l v b j E v V G F i b G U w N T g g K F B h Z 2 U g M j k p L 1 R p c G 8 g Y 2 F t Y m l h Z G 8 u e 0 N v b H V t b j I s M X 0 m c X V v d D s s J n F 1 b 3 Q 7 U 2 V j d G l v b j E v V G F i b G U w N T g g K F B h Z 2 U g M j k p L 1 R p c G 8 g Y 2 F t Y m l h Z G 8 u e 0 N v b H V t b j M s M n 0 m c X V v d D s s J n F 1 b 3 Q 7 U 2 V j d G l v b j E v V G F i b G U w N T g g K F B h Z 2 U g M j k p L 1 R p c G 8 g Y 2 F t Y m l h Z G 8 u e 0 N v b H V t b j Q s M 3 0 m c X V v d D s s J n F 1 b 3 Q 7 U 2 V j d G l v b j E v V G F i b G U w N T g g K F B h Z 2 U g M j k p L 1 R p c G 8 g Y 2 F t Y m l h Z G 8 u e 0 N v b H V t b j U s N H 0 m c X V v d D s s J n F 1 b 3 Q 7 U 2 V j d G l v b j E v V G F i b G U w N T g g K F B h Z 2 U g M j k p L 1 R p c G 8 g Y 2 F t Y m l h Z G 8 u e 0 N v b H V t b j Y s N X 0 m c X V v d D s s J n F 1 b 3 Q 7 U 2 V j d G l v b j E v V G F i b G U w N T g g K F B h Z 2 U g M j k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N T g g K F B h Z 2 U g M j k p L 1 R p c G 8 g Y 2 F t Y m l h Z G 8 u e 0 N v b H V t b j E s M H 0 m c X V v d D s s J n F 1 b 3 Q 7 U 2 V j d G l v b j E v V G F i b G U w N T g g K F B h Z 2 U g M j k p L 1 R p c G 8 g Y 2 F t Y m l h Z G 8 u e 0 N v b H V t b j I s M X 0 m c X V v d D s s J n F 1 b 3 Q 7 U 2 V j d G l v b j E v V G F i b G U w N T g g K F B h Z 2 U g M j k p L 1 R p c G 8 g Y 2 F t Y m l h Z G 8 u e 0 N v b H V t b j M s M n 0 m c X V v d D s s J n F 1 b 3 Q 7 U 2 V j d G l v b j E v V G F i b G U w N T g g K F B h Z 2 U g M j k p L 1 R p c G 8 g Y 2 F t Y m l h Z G 8 u e 0 N v b H V t b j Q s M 3 0 m c X V v d D s s J n F 1 b 3 Q 7 U 2 V j d G l v b j E v V G F i b G U w N T g g K F B h Z 2 U g M j k p L 1 R p c G 8 g Y 2 F t Y m l h Z G 8 u e 0 N v b H V t b j U s N H 0 m c X V v d D s s J n F 1 b 3 Q 7 U 2 V j d G l v b j E v V G F i b G U w N T g g K F B h Z 2 U g M j k p L 1 R p c G 8 g Y 2 F t Y m l h Z G 8 u e 0 N v b H V t b j Y s N X 0 m c X V v d D s s J n F 1 b 3 Q 7 U 2 V j d G l v b j E v V G F i b G U w N T g g K F B h Z 2 U g M j k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1 O C U y M C h Q Y W d l J T I w M j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4 J T I w K F B h Z 2 U l M j A y O S k v V G F i b G U w N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O C U y M C h Q Y W d l J T I w M j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y J T I w K F B h Z 2 U l M j A z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d h O D M 5 Z i 1 j M j Q 1 L T R i M W Y t O W N l N S 1 m N m Z h N D g 2 Y T R k Z W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Y z M T Y x M D J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i A o U G F n Z S A z M S k v V G l w b y B j Y W 1 i a W F k b y 5 7 Q 2 9 s d W 1 u M S w w f S Z x d W 9 0 O y w m c X V v d D t T Z W N 0 a W 9 u M S 9 U Y W J s Z T A 2 M i A o U G F n Z S A z M S k v V G l w b y B j Y W 1 i a W F k b y 5 7 Q 2 9 s d W 1 u M i w x f S Z x d W 9 0 O y w m c X V v d D t T Z W N 0 a W 9 u M S 9 U Y W J s Z T A 2 M i A o U G F n Z S A z M S k v V G l w b y B j Y W 1 i a W F k b y 5 7 Q 2 9 s d W 1 u M y w y f S Z x d W 9 0 O y w m c X V v d D t T Z W N 0 a W 9 u M S 9 U Y W J s Z T A 2 M i A o U G F n Z S A z M S k v V G l w b y B j Y W 1 i a W F k b y 5 7 Q 2 9 s d W 1 u N C w z f S Z x d W 9 0 O y w m c X V v d D t T Z W N 0 a W 9 u M S 9 U Y W J s Z T A 2 M i A o U G F n Z S A z M S k v V G l w b y B j Y W 1 i a W F k b y 5 7 Q 2 9 s d W 1 u N S w 0 f S Z x d W 9 0 O y w m c X V v d D t T Z W N 0 a W 9 u M S 9 U Y W J s Z T A 2 M i A o U G F n Z S A z M S k v V G l w b y B j Y W 1 i a W F k b y 5 7 Q 2 9 s d W 1 u N i w 1 f S Z x d W 9 0 O y w m c X V v d D t T Z W N 0 a W 9 u M S 9 U Y W J s Z T A 2 M i A o U G F n Z S A z M S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2 M i A o U G F n Z S A z M S k v V G l w b y B j Y W 1 i a W F k b y 5 7 Q 2 9 s d W 1 u M S w w f S Z x d W 9 0 O y w m c X V v d D t T Z W N 0 a W 9 u M S 9 U Y W J s Z T A 2 M i A o U G F n Z S A z M S k v V G l w b y B j Y W 1 i a W F k b y 5 7 Q 2 9 s d W 1 u M i w x f S Z x d W 9 0 O y w m c X V v d D t T Z W N 0 a W 9 u M S 9 U Y W J s Z T A 2 M i A o U G F n Z S A z M S k v V G l w b y B j Y W 1 i a W F k b y 5 7 Q 2 9 s d W 1 u M y w y f S Z x d W 9 0 O y w m c X V v d D t T Z W N 0 a W 9 u M S 9 U Y W J s Z T A 2 M i A o U G F n Z S A z M S k v V G l w b y B j Y W 1 i a W F k b y 5 7 Q 2 9 s d W 1 u N C w z f S Z x d W 9 0 O y w m c X V v d D t T Z W N 0 a W 9 u M S 9 U Y W J s Z T A 2 M i A o U G F n Z S A z M S k v V G l w b y B j Y W 1 i a W F k b y 5 7 Q 2 9 s d W 1 u N S w 0 f S Z x d W 9 0 O y w m c X V v d D t T Z W N 0 a W 9 u M S 9 U Y W J s Z T A 2 M i A o U G F n Z S A z M S k v V G l w b y B j Y W 1 i a W F k b y 5 7 Q 2 9 s d W 1 u N i w 1 f S Z x d W 9 0 O y w m c X V v d D t T Z W N 0 a W 9 u M S 9 U Y W J s Z T A 2 M i A o U G F n Z S A z M S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Y y J T I w K F B h Z 2 U l M j A z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I l M j A o U G F n Z S U y M D M x K S 9 U Y W J s Z T A 2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y J T I w K F B h Z 2 U l M j A z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Q l M j A o U G F n Z S U y M D M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Z G M 1 N G Z l L W I x Z D Q t N G V l Z C 1 h M T A 5 L T Q x N m E z M m Y 1 Z T B k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N j Q 3 N j A 3 O V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0 I C h Q Y W d l I D M y K S 9 U a X B v I G N h b W J p Y W R v L n t D b 2 x 1 b W 4 x L D B 9 J n F 1 b 3 Q 7 L C Z x d W 9 0 O 1 N l Y 3 R p b 2 4 x L 1 R h Y m x l M D Y 0 I C h Q Y W d l I D M y K S 9 U a X B v I G N h b W J p Y W R v L n t D b 2 x 1 b W 4 y L D F 9 J n F 1 b 3 Q 7 L C Z x d W 9 0 O 1 N l Y 3 R p b 2 4 x L 1 R h Y m x l M D Y 0 I C h Q Y W d l I D M y K S 9 U a X B v I G N h b W J p Y W R v L n t D b 2 x 1 b W 4 z L D J 9 J n F 1 b 3 Q 7 L C Z x d W 9 0 O 1 N l Y 3 R p b 2 4 x L 1 R h Y m x l M D Y 0 I C h Q Y W d l I D M y K S 9 U a X B v I G N h b W J p Y W R v L n t D b 2 x 1 b W 4 0 L D N 9 J n F 1 b 3 Q 7 L C Z x d W 9 0 O 1 N l Y 3 R p b 2 4 x L 1 R h Y m x l M D Y 0 I C h Q Y W d l I D M y K S 9 U a X B v I G N h b W J p Y W R v L n t D b 2 x 1 b W 4 1 L D R 9 J n F 1 b 3 Q 7 L C Z x d W 9 0 O 1 N l Y 3 R p b 2 4 x L 1 R h Y m x l M D Y 0 I C h Q Y W d l I D M y K S 9 U a X B v I G N h b W J p Y W R v L n t D b 2 x 1 b W 4 2 L D V 9 J n F 1 b 3 Q 7 L C Z x d W 9 0 O 1 N l Y 3 R p b 2 4 x L 1 R h Y m x l M D Y 0 I C h Q Y W d l I D M y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Y 0 I C h Q Y W d l I D M y K S 9 U a X B v I G N h b W J p Y W R v L n t D b 2 x 1 b W 4 x L D B 9 J n F 1 b 3 Q 7 L C Z x d W 9 0 O 1 N l Y 3 R p b 2 4 x L 1 R h Y m x l M D Y 0 I C h Q Y W d l I D M y K S 9 U a X B v I G N h b W J p Y W R v L n t D b 2 x 1 b W 4 y L D F 9 J n F 1 b 3 Q 7 L C Z x d W 9 0 O 1 N l Y 3 R p b 2 4 x L 1 R h Y m x l M D Y 0 I C h Q Y W d l I D M y K S 9 U a X B v I G N h b W J p Y W R v L n t D b 2 x 1 b W 4 z L D J 9 J n F 1 b 3 Q 7 L C Z x d W 9 0 O 1 N l Y 3 R p b 2 4 x L 1 R h Y m x l M D Y 0 I C h Q Y W d l I D M y K S 9 U a X B v I G N h b W J p Y W R v L n t D b 2 x 1 b W 4 0 L D N 9 J n F 1 b 3 Q 7 L C Z x d W 9 0 O 1 N l Y 3 R p b 2 4 x L 1 R h Y m x l M D Y 0 I C h Q Y W d l I D M y K S 9 U a X B v I G N h b W J p Y W R v L n t D b 2 x 1 b W 4 1 L D R 9 J n F 1 b 3 Q 7 L C Z x d W 9 0 O 1 N l Y 3 R p b 2 4 x L 1 R h Y m x l M D Y 0 I C h Q Y W d l I D M y K S 9 U a X B v I G N h b W J p Y W R v L n t D b 2 x 1 b W 4 2 L D V 9 J n F 1 b 3 Q 7 L C Z x d W 9 0 O 1 N l Y 3 R p b 2 4 x L 1 R h Y m x l M D Y 0 I C h Q Y W d l I D M y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N j Q l M j A o U G F n Z S U y M D M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C U y M C h Q Y W d l J T I w M z I p L 1 R h Y m x l M D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Q l M j A o U G F n Z S U y M D M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i U y M C h Q Y W d l J T I w M z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U z N D E 2 N T A t Z D V h M i 0 0 N m Z j L W F k Z G Y t Y T E x Y z Y 1 Y j M 1 Y 2 U z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2 N z E x O T E 0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j Y g K F B h Z 2 U g M z M p L 1 R p c G 8 g Y 2 F t Y m l h Z G 8 u e 0 N v b H V t b j E s M H 0 m c X V v d D s s J n F 1 b 3 Q 7 U 2 V j d G l v b j E v V G F i b G U w N j Y g K F B h Z 2 U g M z M p L 1 R p c G 8 g Y 2 F t Y m l h Z G 8 u e 0 N v b H V t b j I s M X 0 m c X V v d D s s J n F 1 b 3 Q 7 U 2 V j d G l v b j E v V G F i b G U w N j Y g K F B h Z 2 U g M z M p L 1 R p c G 8 g Y 2 F t Y m l h Z G 8 u e 0 N v b H V t b j M s M n 0 m c X V v d D s s J n F 1 b 3 Q 7 U 2 V j d G l v b j E v V G F i b G U w N j Y g K F B h Z 2 U g M z M p L 1 R p c G 8 g Y 2 F t Y m l h Z G 8 u e 0 N v b H V t b j Q s M 3 0 m c X V v d D s s J n F 1 b 3 Q 7 U 2 V j d G l v b j E v V G F i b G U w N j Y g K F B h Z 2 U g M z M p L 1 R p c G 8 g Y 2 F t Y m l h Z G 8 u e 0 N v b H V t b j U s N H 0 m c X V v d D s s J n F 1 b 3 Q 7 U 2 V j d G l v b j E v V G F i b G U w N j Y g K F B h Z 2 U g M z M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Y g K F B h Z 2 U g M z M p L 1 R p c G 8 g Y 2 F t Y m l h Z G 8 u e 0 N v b H V t b j E s M H 0 m c X V v d D s s J n F 1 b 3 Q 7 U 2 V j d G l v b j E v V G F i b G U w N j Y g K F B h Z 2 U g M z M p L 1 R p c G 8 g Y 2 F t Y m l h Z G 8 u e 0 N v b H V t b j I s M X 0 m c X V v d D s s J n F 1 b 3 Q 7 U 2 V j d G l v b j E v V G F i b G U w N j Y g K F B h Z 2 U g M z M p L 1 R p c G 8 g Y 2 F t Y m l h Z G 8 u e 0 N v b H V t b j M s M n 0 m c X V v d D s s J n F 1 b 3 Q 7 U 2 V j d G l v b j E v V G F i b G U w N j Y g K F B h Z 2 U g M z M p L 1 R p c G 8 g Y 2 F t Y m l h Z G 8 u e 0 N v b H V t b j Q s M 3 0 m c X V v d D s s J n F 1 b 3 Q 7 U 2 V j d G l v b j E v V G F i b G U w N j Y g K F B h Z 2 U g M z M p L 1 R p c G 8 g Y 2 F t Y m l h Z G 8 u e 0 N v b H V t b j U s N H 0 m c X V v d D s s J n F 1 b 3 Q 7 U 2 V j d G l v b j E v V G F i b G U w N j Y g K F B h Z 2 U g M z M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2 N i U y M C h Q Y W d l J T I w M z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2 J T I w K F B h Z 2 U l M j A z M y k v V G F i b G U w N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i U y M C h Q Y W d l J T I w M z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4 J T I w K F B h Z 2 U l M j A z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D g z Y 2 E 5 N S 0 0 O D Q z L T Q w Y 2 M t Y j A 1 M i 0 w N 2 F j M G V k M T R h O D c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c w N z g 5 N D J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O C A o U G F n Z S A z N C k v V G l w b y B j Y W 1 i a W F k b y 5 7 Q 2 9 s d W 1 u M S w w f S Z x d W 9 0 O y w m c X V v d D t T Z W N 0 a W 9 u M S 9 U Y W J s Z T A 2 O C A o U G F n Z S A z N C k v V G l w b y B j Y W 1 i a W F k b y 5 7 Q 2 9 s d W 1 u M i w x f S Z x d W 9 0 O y w m c X V v d D t T Z W N 0 a W 9 u M S 9 U Y W J s Z T A 2 O C A o U G F n Z S A z N C k v V G l w b y B j Y W 1 i a W F k b y 5 7 Q 2 9 s d W 1 u M y w y f S Z x d W 9 0 O y w m c X V v d D t T Z W N 0 a W 9 u M S 9 U Y W J s Z T A 2 O C A o U G F n Z S A z N C k v V G l w b y B j Y W 1 i a W F k b y 5 7 Q 2 9 s d W 1 u N C w z f S Z x d W 9 0 O y w m c X V v d D t T Z W N 0 a W 9 u M S 9 U Y W J s Z T A 2 O C A o U G F n Z S A z N C k v V G l w b y B j Y W 1 i a W F k b y 5 7 Q 2 9 s d W 1 u N S w 0 f S Z x d W 9 0 O y w m c X V v d D t T Z W N 0 a W 9 u M S 9 U Y W J s Z T A 2 O C A o U G F n Z S A z N C k v V G l w b y B j Y W 1 i a W F k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2 O C A o U G F n Z S A z N C k v V G l w b y B j Y W 1 i a W F k b y 5 7 Q 2 9 s d W 1 u M S w w f S Z x d W 9 0 O y w m c X V v d D t T Z W N 0 a W 9 u M S 9 U Y W J s Z T A 2 O C A o U G F n Z S A z N C k v V G l w b y B j Y W 1 i a W F k b y 5 7 Q 2 9 s d W 1 u M i w x f S Z x d W 9 0 O y w m c X V v d D t T Z W N 0 a W 9 u M S 9 U Y W J s Z T A 2 O C A o U G F n Z S A z N C k v V G l w b y B j Y W 1 i a W F k b y 5 7 Q 2 9 s d W 1 u M y w y f S Z x d W 9 0 O y w m c X V v d D t T Z W N 0 a W 9 u M S 9 U Y W J s Z T A 2 O C A o U G F n Z S A z N C k v V G l w b y B j Y W 1 i a W F k b y 5 7 Q 2 9 s d W 1 u N C w z f S Z x d W 9 0 O y w m c X V v d D t T Z W N 0 a W 9 u M S 9 U Y W J s Z T A 2 O C A o U G F n Z S A z N C k v V G l w b y B j Y W 1 i a W F k b y 5 7 Q 2 9 s d W 1 u N S w 0 f S Z x d W 9 0 O y w m c X V v d D t T Z W N 0 a W 9 u M S 9 U Y W J s Z T A 2 O C A o U G F n Z S A z N C k v V G l w b y B j Y W 1 i a W F k b y 5 7 Q 2 9 s d W 1 u N i w 1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Y 4 J T I w K F B h Z 2 U l M j A z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g l M j A o U G F n Z S U y M D M 0 K S 9 U Y W J s Z T A 2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4 J T I w K F B h Z 2 U l M j A z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A l M j A o U G F n Z S U y M D M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O D M 2 Y W I z L T I 4 M m E t N D I 4 N y 1 h M G E w L W N h O G U 2 O T N m M T Z m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N z E z M D E z N V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w I C h Q Y W d l I D M 1 K S 9 U a X B v I G N h b W J p Y W R v L n t D b 2 x 1 b W 4 x L D B 9 J n F 1 b 3 Q 7 L C Z x d W 9 0 O 1 N l Y 3 R p b 2 4 x L 1 R h Y m x l M D c w I C h Q Y W d l I D M 1 K S 9 U a X B v I G N h b W J p Y W R v L n t D b 2 x 1 b W 4 y L D F 9 J n F 1 b 3 Q 7 L C Z x d W 9 0 O 1 N l Y 3 R p b 2 4 x L 1 R h Y m x l M D c w I C h Q Y W d l I D M 1 K S 9 U a X B v I G N h b W J p Y W R v L n t D b 2 x 1 b W 4 z L D J 9 J n F 1 b 3 Q 7 L C Z x d W 9 0 O 1 N l Y 3 R p b 2 4 x L 1 R h Y m x l M D c w I C h Q Y W d l I D M 1 K S 9 U a X B v I G N h b W J p Y W R v L n t D b 2 x 1 b W 4 0 L D N 9 J n F 1 b 3 Q 7 L C Z x d W 9 0 O 1 N l Y 3 R p b 2 4 x L 1 R h Y m x l M D c w I C h Q Y W d l I D M 1 K S 9 U a X B v I G N h b W J p Y W R v L n t D b 2 x 1 b W 4 1 L D R 9 J n F 1 b 3 Q 7 L C Z x d W 9 0 O 1 N l Y 3 R p b 2 4 x L 1 R h Y m x l M D c w I C h Q Y W d l I D M 1 K S 9 U a X B v I G N h b W J p Y W R v L n t D b 2 x 1 b W 4 2 L D V 9 J n F 1 b 3 Q 7 L C Z x d W 9 0 O 1 N l Y 3 R p b 2 4 x L 1 R h Y m x l M D c w I C h Q Y W d l I D M 1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c w I C h Q Y W d l I D M 1 K S 9 U a X B v I G N h b W J p Y W R v L n t D b 2 x 1 b W 4 x L D B 9 J n F 1 b 3 Q 7 L C Z x d W 9 0 O 1 N l Y 3 R p b 2 4 x L 1 R h Y m x l M D c w I C h Q Y W d l I D M 1 K S 9 U a X B v I G N h b W J p Y W R v L n t D b 2 x 1 b W 4 y L D F 9 J n F 1 b 3 Q 7 L C Z x d W 9 0 O 1 N l Y 3 R p b 2 4 x L 1 R h Y m x l M D c w I C h Q Y W d l I D M 1 K S 9 U a X B v I G N h b W J p Y W R v L n t D b 2 x 1 b W 4 z L D J 9 J n F 1 b 3 Q 7 L C Z x d W 9 0 O 1 N l Y 3 R p b 2 4 x L 1 R h Y m x l M D c w I C h Q Y W d l I D M 1 K S 9 U a X B v I G N h b W J p Y W R v L n t D b 2 x 1 b W 4 0 L D N 9 J n F 1 b 3 Q 7 L C Z x d W 9 0 O 1 N l Y 3 R p b 2 4 x L 1 R h Y m x l M D c w I C h Q Y W d l I D M 1 K S 9 U a X B v I G N h b W J p Y W R v L n t D b 2 x 1 b W 4 1 L D R 9 J n F 1 b 3 Q 7 L C Z x d W 9 0 O 1 N l Y 3 R p b 2 4 x L 1 R h Y m x l M D c w I C h Q Y W d l I D M 1 K S 9 U a X B v I G N h b W J p Y W R v L n t D b 2 x 1 b W 4 2 L D V 9 J n F 1 b 3 Q 7 L C Z x d W 9 0 O 1 N l Y 3 R p b 2 4 x L 1 R h Y m x l M D c w I C h Q Y W d l I D M 1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N z A l M j A o U G F n Z S U y M D M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C U y M C h Q Y W d l J T I w M z U p L 1 R h Y m x l M D c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A l M j A o U G F n Z S U y M D M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i U y M C h Q Y W d l J T I w M z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M y O T h i M D g t O D B i O S 0 0 O D c 2 L W J m M W I t M m V l N T Q 5 N D l h N 2 Y z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3 N D A 2 N D Y 2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z I g K F B h Z 2 U g M z Y p L 1 R p c G 8 g Y 2 F t Y m l h Z G 8 u e 0 N v b H V t b j E s M H 0 m c X V v d D s s J n F 1 b 3 Q 7 U 2 V j d G l v b j E v V G F i b G U w N z I g K F B h Z 2 U g M z Y p L 1 R p c G 8 g Y 2 F t Y m l h Z G 8 u e 0 N v b H V t b j I s M X 0 m c X V v d D s s J n F 1 b 3 Q 7 U 2 V j d G l v b j E v V G F i b G U w N z I g K F B h Z 2 U g M z Y p L 1 R p c G 8 g Y 2 F t Y m l h Z G 8 u e 0 N v b H V t b j M s M n 0 m c X V v d D s s J n F 1 b 3 Q 7 U 2 V j d G l v b j E v V G F i b G U w N z I g K F B h Z 2 U g M z Y p L 1 R p c G 8 g Y 2 F t Y m l h Z G 8 u e 0 N v b H V t b j Q s M 3 0 m c X V v d D s s J n F 1 b 3 Q 7 U 2 V j d G l v b j E v V G F i b G U w N z I g K F B h Z 2 U g M z Y p L 1 R p c G 8 g Y 2 F t Y m l h Z G 8 u e 0 N v b H V t b j U s N H 0 m c X V v d D s s J n F 1 b 3 Q 7 U 2 V j d G l v b j E v V G F i b G U w N z I g K F B h Z 2 U g M z Y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z I g K F B h Z 2 U g M z Y p L 1 R p c G 8 g Y 2 F t Y m l h Z G 8 u e 0 N v b H V t b j E s M H 0 m c X V v d D s s J n F 1 b 3 Q 7 U 2 V j d G l v b j E v V G F i b G U w N z I g K F B h Z 2 U g M z Y p L 1 R p c G 8 g Y 2 F t Y m l h Z G 8 u e 0 N v b H V t b j I s M X 0 m c X V v d D s s J n F 1 b 3 Q 7 U 2 V j d G l v b j E v V G F i b G U w N z I g K F B h Z 2 U g M z Y p L 1 R p c G 8 g Y 2 F t Y m l h Z G 8 u e 0 N v b H V t b j M s M n 0 m c X V v d D s s J n F 1 b 3 Q 7 U 2 V j d G l v b j E v V G F i b G U w N z I g K F B h Z 2 U g M z Y p L 1 R p c G 8 g Y 2 F t Y m l h Z G 8 u e 0 N v b H V t b j Q s M 3 0 m c X V v d D s s J n F 1 b 3 Q 7 U 2 V j d G l v b j E v V G F i b G U w N z I g K F B h Z 2 U g M z Y p L 1 R p c G 8 g Y 2 F t Y m l h Z G 8 u e 0 N v b H V t b j U s N H 0 m c X V v d D s s J n F 1 b 3 Q 7 U 2 V j d G l v b j E v V G F i b G U w N z I g K F B h Z 2 U g M z Y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3 M i U y M C h Q Y W d l J T I w M z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y J T I w K F B h Z 2 U l M j A z N i k v V G F i b G U w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i U y M C h Q Y W d l J T I w M z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0 J T I w K F B h Z 2 U l M j A z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T V m N W V j M S 0 5 Z D M 4 L T R j N m M t O D Q 2 N S 1 i N D M x Z j B l Y m J j Y W I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c 1 N T I 4 N z J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3 N C A o U G F n Z S A z N y k v V G l w b y B j Y W 1 i a W F k b y 5 7 Q 2 9 s d W 1 u M S w w f S Z x d W 9 0 O y w m c X V v d D t T Z W N 0 a W 9 u M S 9 U Y W J s Z T A 3 N C A o U G F n Z S A z N y k v V G l w b y B j Y W 1 i a W F k b y 5 7 Q 2 9 s d W 1 u M i w x f S Z x d W 9 0 O y w m c X V v d D t T Z W N 0 a W 9 u M S 9 U Y W J s Z T A 3 N C A o U G F n Z S A z N y k v V G l w b y B j Y W 1 i a W F k b y 5 7 Q 2 9 s d W 1 u M y w y f S Z x d W 9 0 O y w m c X V v d D t T Z W N 0 a W 9 u M S 9 U Y W J s Z T A 3 N C A o U G F n Z S A z N y k v V G l w b y B j Y W 1 i a W F k b y 5 7 Q 2 9 s d W 1 u N C w z f S Z x d W 9 0 O y w m c X V v d D t T Z W N 0 a W 9 u M S 9 U Y W J s Z T A 3 N C A o U G F n Z S A z N y k v V G l w b y B j Y W 1 i a W F k b y 5 7 Q 2 9 s d W 1 u N S w 0 f S Z x d W 9 0 O y w m c X V v d D t T Z W N 0 a W 9 u M S 9 U Y W J s Z T A 3 N C A o U G F n Z S A z N y k v V G l w b y B j Y W 1 i a W F k b y 5 7 Q 2 9 s d W 1 u N i w 1 f S Z x d W 9 0 O y w m c X V v d D t T Z W N 0 a W 9 u M S 9 U Y W J s Z T A 3 N C A o U G F n Z S A z N y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3 N C A o U G F n Z S A z N y k v V G l w b y B j Y W 1 i a W F k b y 5 7 Q 2 9 s d W 1 u M S w w f S Z x d W 9 0 O y w m c X V v d D t T Z W N 0 a W 9 u M S 9 U Y W J s Z T A 3 N C A o U G F n Z S A z N y k v V G l w b y B j Y W 1 i a W F k b y 5 7 Q 2 9 s d W 1 u M i w x f S Z x d W 9 0 O y w m c X V v d D t T Z W N 0 a W 9 u M S 9 U Y W J s Z T A 3 N C A o U G F n Z S A z N y k v V G l w b y B j Y W 1 i a W F k b y 5 7 Q 2 9 s d W 1 u M y w y f S Z x d W 9 0 O y w m c X V v d D t T Z W N 0 a W 9 u M S 9 U Y W J s Z T A 3 N C A o U G F n Z S A z N y k v V G l w b y B j Y W 1 i a W F k b y 5 7 Q 2 9 s d W 1 u N C w z f S Z x d W 9 0 O y w m c X V v d D t T Z W N 0 a W 9 u M S 9 U Y W J s Z T A 3 N C A o U G F n Z S A z N y k v V G l w b y B j Y W 1 i a W F k b y 5 7 Q 2 9 s d W 1 u N S w 0 f S Z x d W 9 0 O y w m c X V v d D t T Z W N 0 a W 9 u M S 9 U Y W J s Z T A 3 N C A o U G F n Z S A z N y k v V G l w b y B j Y W 1 i a W F k b y 5 7 Q 2 9 s d W 1 u N i w 1 f S Z x d W 9 0 O y w m c X V v d D t T Z W N 0 a W 9 u M S 9 U Y W J s Z T A 3 N C A o U G F n Z S A z N y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c 0 J T I w K F B h Z 2 U l M j A z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Q l M j A o U G F n Z S U y M D M 3 K S 9 U Y W J s Z T A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0 J T I w K F B h Z 2 U l M j A z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Y l M j A o U G F n Z S U y M D M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y N m F h N j M 2 L T J k N z A t N G U 3 M S 0 4 M 2 F j L W N k Y j U 3 Y j M x Y m V k Z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N z c x M D Q z N V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2 I C h Q Y W d l I D M 4 K S 9 U a X B v I G N h b W J p Y W R v L n t D b 2 x 1 b W 4 x L D B 9 J n F 1 b 3 Q 7 L C Z x d W 9 0 O 1 N l Y 3 R p b 2 4 x L 1 R h Y m x l M D c 2 I C h Q Y W d l I D M 4 K S 9 U a X B v I G N h b W J p Y W R v L n t D b 2 x 1 b W 4 y L D F 9 J n F 1 b 3 Q 7 L C Z x d W 9 0 O 1 N l Y 3 R p b 2 4 x L 1 R h Y m x l M D c 2 I C h Q Y W d l I D M 4 K S 9 U a X B v I G N h b W J p Y W R v L n t D b 2 x 1 b W 4 z L D J 9 J n F 1 b 3 Q 7 L C Z x d W 9 0 O 1 N l Y 3 R p b 2 4 x L 1 R h Y m x l M D c 2 I C h Q Y W d l I D M 4 K S 9 U a X B v I G N h b W J p Y W R v L n t D b 2 x 1 b W 4 0 L D N 9 J n F 1 b 3 Q 7 L C Z x d W 9 0 O 1 N l Y 3 R p b 2 4 x L 1 R h Y m x l M D c 2 I C h Q Y W d l I D M 4 K S 9 U a X B v I G N h b W J p Y W R v L n t D b 2 x 1 b W 4 1 L D R 9 J n F 1 b 3 Q 7 L C Z x d W 9 0 O 1 N l Y 3 R p b 2 4 x L 1 R h Y m x l M D c 2 I C h Q Y W d l I D M 4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c 2 I C h Q Y W d l I D M 4 K S 9 U a X B v I G N h b W J p Y W R v L n t D b 2 x 1 b W 4 x L D B 9 J n F 1 b 3 Q 7 L C Z x d W 9 0 O 1 N l Y 3 R p b 2 4 x L 1 R h Y m x l M D c 2 I C h Q Y W d l I D M 4 K S 9 U a X B v I G N h b W J p Y W R v L n t D b 2 x 1 b W 4 y L D F 9 J n F 1 b 3 Q 7 L C Z x d W 9 0 O 1 N l Y 3 R p b 2 4 x L 1 R h Y m x l M D c 2 I C h Q Y W d l I D M 4 K S 9 U a X B v I G N h b W J p Y W R v L n t D b 2 x 1 b W 4 z L D J 9 J n F 1 b 3 Q 7 L C Z x d W 9 0 O 1 N l Y 3 R p b 2 4 x L 1 R h Y m x l M D c 2 I C h Q Y W d l I D M 4 K S 9 U a X B v I G N h b W J p Y W R v L n t D b 2 x 1 b W 4 0 L D N 9 J n F 1 b 3 Q 7 L C Z x d W 9 0 O 1 N l Y 3 R p b 2 4 x L 1 R h Y m x l M D c 2 I C h Q Y W d l I D M 4 K S 9 U a X B v I G N h b W J p Y W R v L n t D b 2 x 1 b W 4 1 L D R 9 J n F 1 b 3 Q 7 L C Z x d W 9 0 O 1 N l Y 3 R p b 2 4 x L 1 R h Y m x l M D c 2 I C h Q Y W d l I D M 4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N z Y l M j A o U G F n Z S U y M D M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N i U y M C h Q Y W d l J T I w M z g p L 1 R h Y m x l M D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Y l M j A o U G F n Z S U y M D M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M z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k 3 M G Q z Y T Q t M j B m Y S 0 0 N T g 2 L W E 5 M j A t N z c 4 O W U 1 N 2 U 1 N D J k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4 M D I 3 M T k y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z g g K F B h Z 2 U g M z k p L 1 R p c G 8 g Y 2 F t Y m l h Z G 8 u e 0 N v b H V t b j E s M H 0 m c X V v d D s s J n F 1 b 3 Q 7 U 2 V j d G l v b j E v V G F i b G U w N z g g K F B h Z 2 U g M z k p L 1 R p c G 8 g Y 2 F t Y m l h Z G 8 u e 0 N v b H V t b j I s M X 0 m c X V v d D s s J n F 1 b 3 Q 7 U 2 V j d G l v b j E v V G F i b G U w N z g g K F B h Z 2 U g M z k p L 1 R p c G 8 g Y 2 F t Y m l h Z G 8 u e 0 N v b H V t b j M s M n 0 m c X V v d D s s J n F 1 b 3 Q 7 U 2 V j d G l v b j E v V G F i b G U w N z g g K F B h Z 2 U g M z k p L 1 R p c G 8 g Y 2 F t Y m l h Z G 8 u e 0 N v b H V t b j Q s M 3 0 m c X V v d D s s J n F 1 b 3 Q 7 U 2 V j d G l v b j E v V G F i b G U w N z g g K F B h Z 2 U g M z k p L 1 R p c G 8 g Y 2 F t Y m l h Z G 8 u e 0 N v b H V t b j U s N H 0 m c X V v d D s s J n F 1 b 3 Q 7 U 2 V j d G l v b j E v V G F i b G U w N z g g K F B h Z 2 U g M z k p L 1 R p c G 8 g Y 2 F t Y m l h Z G 8 u e 0 N v b H V t b j Y s N X 0 m c X V v d D s s J n F 1 b 3 Q 7 U 2 V j d G l v b j E v V G F i b G U w N z g g K F B h Z 2 U g M z k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N z g g K F B h Z 2 U g M z k p L 1 R p c G 8 g Y 2 F t Y m l h Z G 8 u e 0 N v b H V t b j E s M H 0 m c X V v d D s s J n F 1 b 3 Q 7 U 2 V j d G l v b j E v V G F i b G U w N z g g K F B h Z 2 U g M z k p L 1 R p c G 8 g Y 2 F t Y m l h Z G 8 u e 0 N v b H V t b j I s M X 0 m c X V v d D s s J n F 1 b 3 Q 7 U 2 V j d G l v b j E v V G F i b G U w N z g g K F B h Z 2 U g M z k p L 1 R p c G 8 g Y 2 F t Y m l h Z G 8 u e 0 N v b H V t b j M s M n 0 m c X V v d D s s J n F 1 b 3 Q 7 U 2 V j d G l v b j E v V G F i b G U w N z g g K F B h Z 2 U g M z k p L 1 R p c G 8 g Y 2 F t Y m l h Z G 8 u e 0 N v b H V t b j Q s M 3 0 m c X V v d D s s J n F 1 b 3 Q 7 U 2 V j d G l v b j E v V G F i b G U w N z g g K F B h Z 2 U g M z k p L 1 R p c G 8 g Y 2 F t Y m l h Z G 8 u e 0 N v b H V t b j U s N H 0 m c X V v d D s s J n F 1 b 3 Q 7 U 2 V j d G l v b j E v V G F i b G U w N z g g K F B h Z 2 U g M z k p L 1 R p c G 8 g Y 2 F t Y m l h Z G 8 u e 0 N v b H V t b j Y s N X 0 m c X V v d D s s J n F 1 b 3 Q 7 U 2 V j d G l v b j E v V G F i b G U w N z g g K F B h Z 2 U g M z k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3 O C U y M C h Q Y W d l J T I w M z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4 J T I w K F B h Z 2 U l M j A z O S k v V G F i b G U w N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C U y M C h Q Y W d l J T I w M z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w J T I w K F B h Z 2 U l M j A 0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U 1 M z F l N i 1 j N m R l L T Q w N D Y t O D g 0 M y 1 j O T R i O D g y M W Y 2 N m I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g 0 O T g y M D V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4 M C A o U G F n Z S A 0 M C k v V G l w b y B j Y W 1 i a W F k b y 5 7 Q 2 9 s d W 1 u M S w w f S Z x d W 9 0 O y w m c X V v d D t T Z W N 0 a W 9 u M S 9 U Y W J s Z T A 4 M C A o U G F n Z S A 0 M C k v V G l w b y B j Y W 1 i a W F k b y 5 7 Q 2 9 s d W 1 u M i w x f S Z x d W 9 0 O y w m c X V v d D t T Z W N 0 a W 9 u M S 9 U Y W J s Z T A 4 M C A o U G F n Z S A 0 M C k v V G l w b y B j Y W 1 i a W F k b y 5 7 Q 2 9 s d W 1 u M y w y f S Z x d W 9 0 O y w m c X V v d D t T Z W N 0 a W 9 u M S 9 U Y W J s Z T A 4 M C A o U G F n Z S A 0 M C k v V G l w b y B j Y W 1 i a W F k b y 5 7 Q 2 9 s d W 1 u N C w z f S Z x d W 9 0 O y w m c X V v d D t T Z W N 0 a W 9 u M S 9 U Y W J s Z T A 4 M C A o U G F n Z S A 0 M C k v V G l w b y B j Y W 1 i a W F k b y 5 7 Q 2 9 s d W 1 u N S w 0 f S Z x d W 9 0 O y w m c X V v d D t T Z W N 0 a W 9 u M S 9 U Y W J s Z T A 4 M C A o U G F n Z S A 0 M C k v V G l w b y B j Y W 1 i a W F k b y 5 7 Q 2 9 s d W 1 u N i w 1 f S Z x d W 9 0 O y w m c X V v d D t T Z W N 0 a W 9 u M S 9 U Y W J s Z T A 4 M C A o U G F n Z S A 0 M C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4 M C A o U G F n Z S A 0 M C k v V G l w b y B j Y W 1 i a W F k b y 5 7 Q 2 9 s d W 1 u M S w w f S Z x d W 9 0 O y w m c X V v d D t T Z W N 0 a W 9 u M S 9 U Y W J s Z T A 4 M C A o U G F n Z S A 0 M C k v V G l w b y B j Y W 1 i a W F k b y 5 7 Q 2 9 s d W 1 u M i w x f S Z x d W 9 0 O y w m c X V v d D t T Z W N 0 a W 9 u M S 9 U Y W J s Z T A 4 M C A o U G F n Z S A 0 M C k v V G l w b y B j Y W 1 i a W F k b y 5 7 Q 2 9 s d W 1 u M y w y f S Z x d W 9 0 O y w m c X V v d D t T Z W N 0 a W 9 u M S 9 U Y W J s Z T A 4 M C A o U G F n Z S A 0 M C k v V G l w b y B j Y W 1 i a W F k b y 5 7 Q 2 9 s d W 1 u N C w z f S Z x d W 9 0 O y w m c X V v d D t T Z W N 0 a W 9 u M S 9 U Y W J s Z T A 4 M C A o U G F n Z S A 0 M C k v V G l w b y B j Y W 1 i a W F k b y 5 7 Q 2 9 s d W 1 u N S w 0 f S Z x d W 9 0 O y w m c X V v d D t T Z W N 0 a W 9 u M S 9 U Y W J s Z T A 4 M C A o U G F n Z S A 0 M C k v V G l w b y B j Y W 1 i a W F k b y 5 7 Q 2 9 s d W 1 u N i w 1 f S Z x d W 9 0 O y w m c X V v d D t T Z W N 0 a W 9 u M S 9 U Y W J s Z T A 4 M C A o U G F n Z S A 0 M C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g w J T I w K F B h Z 2 U l M j A 0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A l M j A o U G F n Z S U y M D Q w K S 9 U Y W J s Z T A 4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w J T I w K F B h Z 2 U l M j A 0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I l M j A o U G F n Z S U y M D Q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0 N G F k N m I 0 L T g 3 O G M t N D g x Y y 0 5 N T Y x L W I z Y m J k Z m N k M D N m Z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O D Y 1 O T A y O V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y I C h Q Y W d l I D Q x K S 9 U a X B v I G N h b W J p Y W R v L n t D b 2 x 1 b W 4 x L D B 9 J n F 1 b 3 Q 7 L C Z x d W 9 0 O 1 N l Y 3 R p b 2 4 x L 1 R h Y m x l M D g y I C h Q Y W d l I D Q x K S 9 U a X B v I G N h b W J p Y W R v L n t D b 2 x 1 b W 4 y L D F 9 J n F 1 b 3 Q 7 L C Z x d W 9 0 O 1 N l Y 3 R p b 2 4 x L 1 R h Y m x l M D g y I C h Q Y W d l I D Q x K S 9 U a X B v I G N h b W J p Y W R v L n t D b 2 x 1 b W 4 z L D J 9 J n F 1 b 3 Q 7 L C Z x d W 9 0 O 1 N l Y 3 R p b 2 4 x L 1 R h Y m x l M D g y I C h Q Y W d l I D Q x K S 9 U a X B v I G N h b W J p Y W R v L n t D b 2 x 1 b W 4 0 L D N 9 J n F 1 b 3 Q 7 L C Z x d W 9 0 O 1 N l Y 3 R p b 2 4 x L 1 R h Y m x l M D g y I C h Q Y W d l I D Q x K S 9 U a X B v I G N h b W J p Y W R v L n t D b 2 x 1 b W 4 1 L D R 9 J n F 1 b 3 Q 7 L C Z x d W 9 0 O 1 N l Y 3 R p b 2 4 x L 1 R h Y m x l M D g y I C h Q Y W d l I D Q x K S 9 U a X B v I G N h b W J p Y W R v L n t D b 2 x 1 b W 4 2 L D V 9 J n F 1 b 3 Q 7 L C Z x d W 9 0 O 1 N l Y 3 R p b 2 4 x L 1 R h Y m x l M D g y I C h Q Y W d l I D Q x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g y I C h Q Y W d l I D Q x K S 9 U a X B v I G N h b W J p Y W R v L n t D b 2 x 1 b W 4 x L D B 9 J n F 1 b 3 Q 7 L C Z x d W 9 0 O 1 N l Y 3 R p b 2 4 x L 1 R h Y m x l M D g y I C h Q Y W d l I D Q x K S 9 U a X B v I G N h b W J p Y W R v L n t D b 2 x 1 b W 4 y L D F 9 J n F 1 b 3 Q 7 L C Z x d W 9 0 O 1 N l Y 3 R p b 2 4 x L 1 R h Y m x l M D g y I C h Q Y W d l I D Q x K S 9 U a X B v I G N h b W J p Y W R v L n t D b 2 x 1 b W 4 z L D J 9 J n F 1 b 3 Q 7 L C Z x d W 9 0 O 1 N l Y 3 R p b 2 4 x L 1 R h Y m x l M D g y I C h Q Y W d l I D Q x K S 9 U a X B v I G N h b W J p Y W R v L n t D b 2 x 1 b W 4 0 L D N 9 J n F 1 b 3 Q 7 L C Z x d W 9 0 O 1 N l Y 3 R p b 2 4 x L 1 R h Y m x l M D g y I C h Q Y W d l I D Q x K S 9 U a X B v I G N h b W J p Y W R v L n t D b 2 x 1 b W 4 1 L D R 9 J n F 1 b 3 Q 7 L C Z x d W 9 0 O 1 N l Y 3 R p b 2 4 x L 1 R h Y m x l M D g y I C h Q Y W d l I D Q x K S 9 U a X B v I G N h b W J p Y W R v L n t D b 2 x 1 b W 4 2 L D V 9 J n F 1 b 3 Q 7 L C Z x d W 9 0 O 1 N l Y 3 R p b 2 4 x L 1 R h Y m x l M D g y I C h Q Y W d l I D Q x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O D I l M j A o U G F n Z S U y M D Q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M i U y M C h Q Y W d l J T I w N D E p L 1 R h Y m x l M D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I l M j A o U G F n Z S U y M D Q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C U y M C h Q Y W d l J T I w N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R h M j M 0 M 2 U t O D A w M S 0 0 N G I 5 L W F j Z G Q t Y 2 E w M G U x N T k y Z D N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4 O T c x N z k 2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D Q g K F B h Z 2 U g N D I p L 1 R p c G 8 g Y 2 F t Y m l h Z G 8 u e 0 N v b H V t b j E s M H 0 m c X V v d D s s J n F 1 b 3 Q 7 U 2 V j d G l v b j E v V G F i b G U w O D Q g K F B h Z 2 U g N D I p L 1 R p c G 8 g Y 2 F t Y m l h Z G 8 u e 0 N v b H V t b j I s M X 0 m c X V v d D s s J n F 1 b 3 Q 7 U 2 V j d G l v b j E v V G F i b G U w O D Q g K F B h Z 2 U g N D I p L 1 R p c G 8 g Y 2 F t Y m l h Z G 8 u e 0 N v b H V t b j M s M n 0 m c X V v d D s s J n F 1 b 3 Q 7 U 2 V j d G l v b j E v V G F i b G U w O D Q g K F B h Z 2 U g N D I p L 1 R p c G 8 g Y 2 F t Y m l h Z G 8 u e 0 N v b H V t b j Q s M 3 0 m c X V v d D s s J n F 1 b 3 Q 7 U 2 V j d G l v b j E v V G F i b G U w O D Q g K F B h Z 2 U g N D I p L 1 R p c G 8 g Y 2 F t Y m l h Z G 8 u e 0 N v b H V t b j U s N H 0 m c X V v d D s s J n F 1 b 3 Q 7 U 2 V j d G l v b j E v V G F i b G U w O D Q g K F B h Z 2 U g N D I p L 1 R p c G 8 g Y 2 F t Y m l h Z G 8 u e 0 N v b H V t b j Y s N X 0 m c X V v d D s s J n F 1 b 3 Q 7 U 2 V j d G l v b j E v V G F i b G U w O D Q g K F B h Z 2 U g N D I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O D Q g K F B h Z 2 U g N D I p L 1 R p c G 8 g Y 2 F t Y m l h Z G 8 u e 0 N v b H V t b j E s M H 0 m c X V v d D s s J n F 1 b 3 Q 7 U 2 V j d G l v b j E v V G F i b G U w O D Q g K F B h Z 2 U g N D I p L 1 R p c G 8 g Y 2 F t Y m l h Z G 8 u e 0 N v b H V t b j I s M X 0 m c X V v d D s s J n F 1 b 3 Q 7 U 2 V j d G l v b j E v V G F i b G U w O D Q g K F B h Z 2 U g N D I p L 1 R p c G 8 g Y 2 F t Y m l h Z G 8 u e 0 N v b H V t b j M s M n 0 m c X V v d D s s J n F 1 b 3 Q 7 U 2 V j d G l v b j E v V G F i b G U w O D Q g K F B h Z 2 U g N D I p L 1 R p c G 8 g Y 2 F t Y m l h Z G 8 u e 0 N v b H V t b j Q s M 3 0 m c X V v d D s s J n F 1 b 3 Q 7 U 2 V j d G l v b j E v V G F i b G U w O D Q g K F B h Z 2 U g N D I p L 1 R p c G 8 g Y 2 F t Y m l h Z G 8 u e 0 N v b H V t b j U s N H 0 m c X V v d D s s J n F 1 b 3 Q 7 U 2 V j d G l v b j E v V G F i b G U w O D Q g K F B h Z 2 U g N D I p L 1 R p c G 8 g Y 2 F t Y m l h Z G 8 u e 0 N v b H V t b j Y s N X 0 m c X V v d D s s J n F 1 b 3 Q 7 U 2 V j d G l v b j E v V G F i b G U w O D Q g K F B h Z 2 U g N D I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4 N C U y M C h Q Y W d l J T I w N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0 J T I w K F B h Z 2 U l M j A 0 M i k v V G F i b G U w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N C U y M C h Q Y W d l J T I w N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2 J T I w K F B h Z 2 U l M j A 0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F h O W I 5 Y i 1 l Y j k 3 L T R k Y j Q t Y W F m N S 1 i N 2 R i O D Q 3 N 2 E 3 N T c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k x M z Y y M D l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4 N i A o U G F n Z S A 0 M y k v V G l w b y B j Y W 1 i a W F k b y 5 7 Q 2 9 s d W 1 u M S w w f S Z x d W 9 0 O y w m c X V v d D t T Z W N 0 a W 9 u M S 9 U Y W J s Z T A 4 N i A o U G F n Z S A 0 M y k v V G l w b y B j Y W 1 i a W F k b y 5 7 Q 2 9 s d W 1 u M i w x f S Z x d W 9 0 O y w m c X V v d D t T Z W N 0 a W 9 u M S 9 U Y W J s Z T A 4 N i A o U G F n Z S A 0 M y k v V G l w b y B j Y W 1 i a W F k b y 5 7 Q 2 9 s d W 1 u M y w y f S Z x d W 9 0 O y w m c X V v d D t T Z W N 0 a W 9 u M S 9 U Y W J s Z T A 4 N i A o U G F n Z S A 0 M y k v V G l w b y B j Y W 1 i a W F k b y 5 7 Q 2 9 s d W 1 u N C w z f S Z x d W 9 0 O y w m c X V v d D t T Z W N 0 a W 9 u M S 9 U Y W J s Z T A 4 N i A o U G F n Z S A 0 M y k v V G l w b y B j Y W 1 i a W F k b y 5 7 Q 2 9 s d W 1 u N S w 0 f S Z x d W 9 0 O y w m c X V v d D t T Z W N 0 a W 9 u M S 9 U Y W J s Z T A 4 N i A o U G F n Z S A 0 M y k v V G l w b y B j Y W 1 i a W F k b y 5 7 Q 2 9 s d W 1 u N i w 1 f S Z x d W 9 0 O y w m c X V v d D t T Z W N 0 a W 9 u M S 9 U Y W J s Z T A 4 N i A o U G F n Z S A 0 M y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4 N i A o U G F n Z S A 0 M y k v V G l w b y B j Y W 1 i a W F k b y 5 7 Q 2 9 s d W 1 u M S w w f S Z x d W 9 0 O y w m c X V v d D t T Z W N 0 a W 9 u M S 9 U Y W J s Z T A 4 N i A o U G F n Z S A 0 M y k v V G l w b y B j Y W 1 i a W F k b y 5 7 Q 2 9 s d W 1 u M i w x f S Z x d W 9 0 O y w m c X V v d D t T Z W N 0 a W 9 u M S 9 U Y W J s Z T A 4 N i A o U G F n Z S A 0 M y k v V G l w b y B j Y W 1 i a W F k b y 5 7 Q 2 9 s d W 1 u M y w y f S Z x d W 9 0 O y w m c X V v d D t T Z W N 0 a W 9 u M S 9 U Y W J s Z T A 4 N i A o U G F n Z S A 0 M y k v V G l w b y B j Y W 1 i a W F k b y 5 7 Q 2 9 s d W 1 u N C w z f S Z x d W 9 0 O y w m c X V v d D t T Z W N 0 a W 9 u M S 9 U Y W J s Z T A 4 N i A o U G F n Z S A 0 M y k v V G l w b y B j Y W 1 i a W F k b y 5 7 Q 2 9 s d W 1 u N S w 0 f S Z x d W 9 0 O y w m c X V v d D t T Z W N 0 a W 9 u M S 9 U Y W J s Z T A 4 N i A o U G F n Z S A 0 M y k v V G l w b y B j Y W 1 i a W F k b y 5 7 Q 2 9 s d W 1 u N i w 1 f S Z x d W 9 0 O y w m c X V v d D t T Z W N 0 a W 9 u M S 9 U Y W J s Z T A 4 N i A o U G F n Z S A 0 M y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g 2 J T I w K F B h Z 2 U l M j A 0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Y l M j A o U G F n Z S U y M D Q z K S 9 U Y W J s Z T A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2 J T I w K F B h Z 2 U l M j A 0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g l M j A o U G F n Z S U y M D Q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4 Y z A z Y T g w L W J h M z g t N D U w Z S 0 5 N D V m L T E x O D A w N m U 3 M D g w M y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U u O T M w M T Q y M V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4 I C h Q Y W d l I D Q 0 K S 9 U a X B v I G N h b W J p Y W R v L n t D b 2 x 1 b W 4 x L D B 9 J n F 1 b 3 Q 7 L C Z x d W 9 0 O 1 N l Y 3 R p b 2 4 x L 1 R h Y m x l M D g 4 I C h Q Y W d l I D Q 0 K S 9 U a X B v I G N h b W J p Y W R v L n t D b 2 x 1 b W 4 y L D F 9 J n F 1 b 3 Q 7 L C Z x d W 9 0 O 1 N l Y 3 R p b 2 4 x L 1 R h Y m x l M D g 4 I C h Q Y W d l I D Q 0 K S 9 U a X B v I G N h b W J p Y W R v L n t D b 2 x 1 b W 4 z L D J 9 J n F 1 b 3 Q 7 L C Z x d W 9 0 O 1 N l Y 3 R p b 2 4 x L 1 R h Y m x l M D g 4 I C h Q Y W d l I D Q 0 K S 9 U a X B v I G N h b W J p Y W R v L n t D b 2 x 1 b W 4 0 L D N 9 J n F 1 b 3 Q 7 L C Z x d W 9 0 O 1 N l Y 3 R p b 2 4 x L 1 R h Y m x l M D g 4 I C h Q Y W d l I D Q 0 K S 9 U a X B v I G N h b W J p Y W R v L n t D b 2 x 1 b W 4 1 L D R 9 J n F 1 b 3 Q 7 L C Z x d W 9 0 O 1 N l Y 3 R p b 2 4 x L 1 R h Y m x l M D g 4 I C h Q Y W d l I D Q 0 K S 9 U a X B v I G N h b W J p Y W R v L n t D b 2 x 1 b W 4 2 L D V 9 J n F 1 b 3 Q 7 L C Z x d W 9 0 O 1 N l Y 3 R p b 2 4 x L 1 R h Y m x l M D g 4 I C h Q Y W d l I D Q 0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g 4 I C h Q Y W d l I D Q 0 K S 9 U a X B v I G N h b W J p Y W R v L n t D b 2 x 1 b W 4 x L D B 9 J n F 1 b 3 Q 7 L C Z x d W 9 0 O 1 N l Y 3 R p b 2 4 x L 1 R h Y m x l M D g 4 I C h Q Y W d l I D Q 0 K S 9 U a X B v I G N h b W J p Y W R v L n t D b 2 x 1 b W 4 y L D F 9 J n F 1 b 3 Q 7 L C Z x d W 9 0 O 1 N l Y 3 R p b 2 4 x L 1 R h Y m x l M D g 4 I C h Q Y W d l I D Q 0 K S 9 U a X B v I G N h b W J p Y W R v L n t D b 2 x 1 b W 4 z L D J 9 J n F 1 b 3 Q 7 L C Z x d W 9 0 O 1 N l Y 3 R p b 2 4 x L 1 R h Y m x l M D g 4 I C h Q Y W d l I D Q 0 K S 9 U a X B v I G N h b W J p Y W R v L n t D b 2 x 1 b W 4 0 L D N 9 J n F 1 b 3 Q 7 L C Z x d W 9 0 O 1 N l Y 3 R p b 2 4 x L 1 R h Y m x l M D g 4 I C h Q Y W d l I D Q 0 K S 9 U a X B v I G N h b W J p Y W R v L n t D b 2 x 1 b W 4 1 L D R 9 J n F 1 b 3 Q 7 L C Z x d W 9 0 O 1 N l Y 3 R p b 2 4 x L 1 R h Y m x l M D g 4 I C h Q Y W d l I D Q 0 K S 9 U a X B v I G N h b W J p Y W R v L n t D b 2 x 1 b W 4 2 L D V 9 J n F 1 b 3 Q 7 L C Z x d W 9 0 O 1 N l Y 3 R p b 2 4 x L 1 R h Y m x l M D g 4 I C h Q Y W d l I D Q 0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O D g l M j A o U G F n Z S U y M D Q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O C U y M C h Q Y W d l J T I w N D Q p L 1 R h Y m x l M D g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g l M j A o U G F n Z S U y M D Q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C U y M C h Q Y W d l J T I w N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w Z j V m N T Q t Z G Z j M i 0 0 O D d m L T k 3 M z k t Z m R h M D A z M 2 I 0 N j N h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S 4 5 N j E 4 M D c 3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T A g K F B h Z 2 U g N D U p L 1 R p c G 8 g Y 2 F t Y m l h Z G 8 u e 0 N v b H V t b j E s M H 0 m c X V v d D s s J n F 1 b 3 Q 7 U 2 V j d G l v b j E v V G F i b G U w O T A g K F B h Z 2 U g N D U p L 1 R p c G 8 g Y 2 F t Y m l h Z G 8 u e 0 N v b H V t b j I s M X 0 m c X V v d D s s J n F 1 b 3 Q 7 U 2 V j d G l v b j E v V G F i b G U w O T A g K F B h Z 2 U g N D U p L 1 R p c G 8 g Y 2 F t Y m l h Z G 8 u e 0 N v b H V t b j M s M n 0 m c X V v d D s s J n F 1 b 3 Q 7 U 2 V j d G l v b j E v V G F i b G U w O T A g K F B h Z 2 U g N D U p L 1 R p c G 8 g Y 2 F t Y m l h Z G 8 u e 0 N v b H V t b j Q s M 3 0 m c X V v d D s s J n F 1 b 3 Q 7 U 2 V j d G l v b j E v V G F i b G U w O T A g K F B h Z 2 U g N D U p L 1 R p c G 8 g Y 2 F t Y m l h Z G 8 u e 0 N v b H V t b j U s N H 0 m c X V v d D s s J n F 1 b 3 Q 7 U 2 V j d G l v b j E v V G F i b G U w O T A g K F B h Z 2 U g N D U p L 1 R p c G 8 g Y 2 F t Y m l h Z G 8 u e 0 N v b H V t b j Y s N X 0 m c X V v d D s s J n F 1 b 3 Q 7 U 2 V j d G l v b j E v V G F i b G U w O T A g K F B h Z 2 U g N D U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O T A g K F B h Z 2 U g N D U p L 1 R p c G 8 g Y 2 F t Y m l h Z G 8 u e 0 N v b H V t b j E s M H 0 m c X V v d D s s J n F 1 b 3 Q 7 U 2 V j d G l v b j E v V G F i b G U w O T A g K F B h Z 2 U g N D U p L 1 R p c G 8 g Y 2 F t Y m l h Z G 8 u e 0 N v b H V t b j I s M X 0 m c X V v d D s s J n F 1 b 3 Q 7 U 2 V j d G l v b j E v V G F i b G U w O T A g K F B h Z 2 U g N D U p L 1 R p c G 8 g Y 2 F t Y m l h Z G 8 u e 0 N v b H V t b j M s M n 0 m c X V v d D s s J n F 1 b 3 Q 7 U 2 V j d G l v b j E v V G F i b G U w O T A g K F B h Z 2 U g N D U p L 1 R p c G 8 g Y 2 F t Y m l h Z G 8 u e 0 N v b H V t b j Q s M 3 0 m c X V v d D s s J n F 1 b 3 Q 7 U 2 V j d G l v b j E v V G F i b G U w O T A g K F B h Z 2 U g N D U p L 1 R p c G 8 g Y 2 F t Y m l h Z G 8 u e 0 N v b H V t b j U s N H 0 m c X V v d D s s J n F 1 b 3 Q 7 U 2 V j d G l v b j E v V G F i b G U w O T A g K F B h Z 2 U g N D U p L 1 R p c G 8 g Y 2 F t Y m l h Z G 8 u e 0 N v b H V t b j Y s N X 0 m c X V v d D s s J n F 1 b 3 Q 7 U 2 V j d G l v b j E v V G F i b G U w O T A g K F B h Z 2 U g N D U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5 M C U y M C h Q Y W d l J T I w N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w J T I w K F B h Z 2 U l M j A 0 N S k v V G F i b G U w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C U y M C h Q Y W d l J T I w N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y J T I w K F B h Z 2 U l M j A 0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M 0 M G J l M i 0 4 M m Q 3 L T Q x N z Y t Y W N l M S 0 1 N j E 2 Z G V h M m V k Y W Y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1 L j k 5 M j Y x O D d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5 M i A o U G F n Z S A 0 N i k v V G l w b y B j Y W 1 i a W F k b y 5 7 Q 2 9 s d W 1 u M S w w f S Z x d W 9 0 O y w m c X V v d D t T Z W N 0 a W 9 u M S 9 U Y W J s Z T A 5 M i A o U G F n Z S A 0 N i k v V G l w b y B j Y W 1 i a W F k b y 5 7 Q 2 9 s d W 1 u M i w x f S Z x d W 9 0 O y w m c X V v d D t T Z W N 0 a W 9 u M S 9 U Y W J s Z T A 5 M i A o U G F n Z S A 0 N i k v V G l w b y B j Y W 1 i a W F k b y 5 7 Q 2 9 s d W 1 u M y w y f S Z x d W 9 0 O y w m c X V v d D t T Z W N 0 a W 9 u M S 9 U Y W J s Z T A 5 M i A o U G F n Z S A 0 N i k v V G l w b y B j Y W 1 i a W F k b y 5 7 Q 2 9 s d W 1 u N C w z f S Z x d W 9 0 O y w m c X V v d D t T Z W N 0 a W 9 u M S 9 U Y W J s Z T A 5 M i A o U G F n Z S A 0 N i k v V G l w b y B j Y W 1 i a W F k b y 5 7 Q 2 9 s d W 1 u N S w 0 f S Z x d W 9 0 O y w m c X V v d D t T Z W N 0 a W 9 u M S 9 U Y W J s Z T A 5 M i A o U G F n Z S A 0 N i k v V G l w b y B j Y W 1 i a W F k b y 5 7 Q 2 9 s d W 1 u N i w 1 f S Z x d W 9 0 O y w m c X V v d D t T Z W N 0 a W 9 u M S 9 U Y W J s Z T A 5 M i A o U G F n Z S A 0 N i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5 M i A o U G F n Z S A 0 N i k v V G l w b y B j Y W 1 i a W F k b y 5 7 Q 2 9 s d W 1 u M S w w f S Z x d W 9 0 O y w m c X V v d D t T Z W N 0 a W 9 u M S 9 U Y W J s Z T A 5 M i A o U G F n Z S A 0 N i k v V G l w b y B j Y W 1 i a W F k b y 5 7 Q 2 9 s d W 1 u M i w x f S Z x d W 9 0 O y w m c X V v d D t T Z W N 0 a W 9 u M S 9 U Y W J s Z T A 5 M i A o U G F n Z S A 0 N i k v V G l w b y B j Y W 1 i a W F k b y 5 7 Q 2 9 s d W 1 u M y w y f S Z x d W 9 0 O y w m c X V v d D t T Z W N 0 a W 9 u M S 9 U Y W J s Z T A 5 M i A o U G F n Z S A 0 N i k v V G l w b y B j Y W 1 i a W F k b y 5 7 Q 2 9 s d W 1 u N C w z f S Z x d W 9 0 O y w m c X V v d D t T Z W N 0 a W 9 u M S 9 U Y W J s Z T A 5 M i A o U G F n Z S A 0 N i k v V G l w b y B j Y W 1 i a W F k b y 5 7 Q 2 9 s d W 1 u N S w 0 f S Z x d W 9 0 O y w m c X V v d D t T Z W N 0 a W 9 u M S 9 U Y W J s Z T A 5 M i A o U G F n Z S A 0 N i k v V G l w b y B j Y W 1 i a W F k b y 5 7 Q 2 9 s d W 1 u N i w 1 f S Z x d W 9 0 O y w m c X V v d D t T Z W N 0 a W 9 u M S 9 U Y W J s Z T A 5 M i A o U G F n Z S A 0 N i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k y J T I w K F B h Z 2 U l M j A 0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I l M j A o U G F n Z S U y M D Q 2 K S 9 U Y W J s Z T A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y J T I w K F B h Z 2 U l M j A 0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Q l M j A o U G F n Z S U y M D Q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Z m Q y O T I 3 L T E y O W U t N G V i Z C 0 5 Y T Q x L W V k Z j Y 0 Y m M y N T c 1 N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M D A 4 M j U 1 O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k 0 I C h Q Y W d l I D Q 3 K S 9 U a X B v I G N h b W J p Y W R v L n t D b 2 x 1 b W 4 x L D B 9 J n F 1 b 3 Q 7 L C Z x d W 9 0 O 1 N l Y 3 R p b 2 4 x L 1 R h Y m x l M D k 0 I C h Q Y W d l I D Q 3 K S 9 U a X B v I G N h b W J p Y W R v L n t D b 2 x 1 b W 4 y L D F 9 J n F 1 b 3 Q 7 L C Z x d W 9 0 O 1 N l Y 3 R p b 2 4 x L 1 R h Y m x l M D k 0 I C h Q Y W d l I D Q 3 K S 9 U a X B v I G N h b W J p Y W R v L n t D b 2 x 1 b W 4 z L D J 9 J n F 1 b 3 Q 7 L C Z x d W 9 0 O 1 N l Y 3 R p b 2 4 x L 1 R h Y m x l M D k 0 I C h Q Y W d l I D Q 3 K S 9 U a X B v I G N h b W J p Y W R v L n t D b 2 x 1 b W 4 0 L D N 9 J n F 1 b 3 Q 7 L C Z x d W 9 0 O 1 N l Y 3 R p b 2 4 x L 1 R h Y m x l M D k 0 I C h Q Y W d l I D Q 3 K S 9 U a X B v I G N h b W J p Y W R v L n t D b 2 x 1 b W 4 1 L D R 9 J n F 1 b 3 Q 7 L C Z x d W 9 0 O 1 N l Y 3 R p b 2 4 x L 1 R h Y m x l M D k 0 I C h Q Y W d l I D Q 3 K S 9 U a X B v I G N h b W J p Y W R v L n t D b 2 x 1 b W 4 2 L D V 9 J n F 1 b 3 Q 7 L C Z x d W 9 0 O 1 N l Y 3 R p b 2 4 x L 1 R h Y m x l M D k 0 I C h Q Y W d l I D Q 3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k 0 I C h Q Y W d l I D Q 3 K S 9 U a X B v I G N h b W J p Y W R v L n t D b 2 x 1 b W 4 x L D B 9 J n F 1 b 3 Q 7 L C Z x d W 9 0 O 1 N l Y 3 R p b 2 4 x L 1 R h Y m x l M D k 0 I C h Q Y W d l I D Q 3 K S 9 U a X B v I G N h b W J p Y W R v L n t D b 2 x 1 b W 4 y L D F 9 J n F 1 b 3 Q 7 L C Z x d W 9 0 O 1 N l Y 3 R p b 2 4 x L 1 R h Y m x l M D k 0 I C h Q Y W d l I D Q 3 K S 9 U a X B v I G N h b W J p Y W R v L n t D b 2 x 1 b W 4 z L D J 9 J n F 1 b 3 Q 7 L C Z x d W 9 0 O 1 N l Y 3 R p b 2 4 x L 1 R h Y m x l M D k 0 I C h Q Y W d l I D Q 3 K S 9 U a X B v I G N h b W J p Y W R v L n t D b 2 x 1 b W 4 0 L D N 9 J n F 1 b 3 Q 7 L C Z x d W 9 0 O 1 N l Y 3 R p b 2 4 x L 1 R h Y m x l M D k 0 I C h Q Y W d l I D Q 3 K S 9 U a X B v I G N h b W J p Y W R v L n t D b 2 x 1 b W 4 1 L D R 9 J n F 1 b 3 Q 7 L C Z x d W 9 0 O 1 N l Y 3 R p b 2 4 x L 1 R h Y m x l M D k 0 I C h Q Y W d l I D Q 3 K S 9 U a X B v I G N h b W J p Y W R v L n t D b 2 x 1 b W 4 2 L D V 9 J n F 1 b 3 Q 7 L C Z x d W 9 0 O 1 N l Y 3 R p b 2 4 x L 1 R h Y m x l M D k 0 I C h Q Y W d l I D Q 3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w O T Q l M j A o U G F n Z S U y M D Q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N C U y M C h Q Y W d l J T I w N D c p L 1 R h Y m x l M D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Q l M j A o U G F n Z S U y M D Q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N i U y M C h Q Y W d l J T I w N D g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R h N j N l M D k t O D Q x M y 0 0 N 2 M 2 L W I 2 M z A t M T d m Y j k w Z T Y 2 Y T F j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w M z I x N z Q z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T Y g K F B h Z 2 U g N D g p L 1 R p c G 8 g Y 2 F t Y m l h Z G 8 u e 0 N v b H V t b j E s M H 0 m c X V v d D s s J n F 1 b 3 Q 7 U 2 V j d G l v b j E v V G F i b G U w O T Y g K F B h Z 2 U g N D g p L 1 R p c G 8 g Y 2 F t Y m l h Z G 8 u e 0 N v b H V t b j I s M X 0 m c X V v d D s s J n F 1 b 3 Q 7 U 2 V j d G l v b j E v V G F i b G U w O T Y g K F B h Z 2 U g N D g p L 1 R p c G 8 g Y 2 F t Y m l h Z G 8 u e 0 N v b H V t b j M s M n 0 m c X V v d D s s J n F 1 b 3 Q 7 U 2 V j d G l v b j E v V G F i b G U w O T Y g K F B h Z 2 U g N D g p L 1 R p c G 8 g Y 2 F t Y m l h Z G 8 u e 0 N v b H V t b j Q s M 3 0 m c X V v d D s s J n F 1 b 3 Q 7 U 2 V j d G l v b j E v V G F i b G U w O T Y g K F B h Z 2 U g N D g p L 1 R p c G 8 g Y 2 F t Y m l h Z G 8 u e 0 N v b H V t b j U s N H 0 m c X V v d D s s J n F 1 b 3 Q 7 U 2 V j d G l v b j E v V G F i b G U w O T Y g K F B h Z 2 U g N D g p L 1 R p c G 8 g Y 2 F t Y m l h Z G 8 u e 0 N v b H V t b j Y s N X 0 m c X V v d D s s J n F 1 b 3 Q 7 U 2 V j d G l v b j E v V G F i b G U w O T Y g K F B h Z 2 U g N D g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O T Y g K F B h Z 2 U g N D g p L 1 R p c G 8 g Y 2 F t Y m l h Z G 8 u e 0 N v b H V t b j E s M H 0 m c X V v d D s s J n F 1 b 3 Q 7 U 2 V j d G l v b j E v V G F i b G U w O T Y g K F B h Z 2 U g N D g p L 1 R p c G 8 g Y 2 F t Y m l h Z G 8 u e 0 N v b H V t b j I s M X 0 m c X V v d D s s J n F 1 b 3 Q 7 U 2 V j d G l v b j E v V G F i b G U w O T Y g K F B h Z 2 U g N D g p L 1 R p c G 8 g Y 2 F t Y m l h Z G 8 u e 0 N v b H V t b j M s M n 0 m c X V v d D s s J n F 1 b 3 Q 7 U 2 V j d G l v b j E v V G F i b G U w O T Y g K F B h Z 2 U g N D g p L 1 R p c G 8 g Y 2 F t Y m l h Z G 8 u e 0 N v b H V t b j Q s M 3 0 m c X V v d D s s J n F 1 b 3 Q 7 U 2 V j d G l v b j E v V G F i b G U w O T Y g K F B h Z 2 U g N D g p L 1 R p c G 8 g Y 2 F t Y m l h Z G 8 u e 0 N v b H V t b j U s N H 0 m c X V v d D s s J n F 1 b 3 Q 7 U 2 V j d G l v b j E v V G F i b G U w O T Y g K F B h Z 2 U g N D g p L 1 R p c G 8 g Y 2 F t Y m l h Z G 8 u e 0 N v b H V t b j Y s N X 0 m c X V v d D s s J n F 1 b 3 Q 7 U 2 V j d G l v b j E v V G F i b G U w O T Y g K F B h Z 2 U g N D g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A 5 N i U y M C h Q Y W d l J T I w N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2 J T I w K F B h Z 2 U l M j A 0 O C k v V G F i b G U w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N i U y M C h Q Y W d l J T I w N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4 J T I w K F B h Z 2 U l M j A 0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2 J k M j R i O C 0 2 Y j Q x L T Q w Z j g t Y T c x N S 1 k Z j U z O D l j Z j M w O W I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A 2 M z c x O D h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5 O C A o U G F n Z S A 0 O S k v V G l w b y B j Y W 1 i a W F k b y 5 7 Q 2 9 s d W 1 u M S w w f S Z x d W 9 0 O y w m c X V v d D t T Z W N 0 a W 9 u M S 9 U Y W J s Z T A 5 O C A o U G F n Z S A 0 O S k v V G l w b y B j Y W 1 i a W F k b y 5 7 Q 2 9 s d W 1 u M i w x f S Z x d W 9 0 O y w m c X V v d D t T Z W N 0 a W 9 u M S 9 U Y W J s Z T A 5 O C A o U G F n Z S A 0 O S k v V G l w b y B j Y W 1 i a W F k b y 5 7 Q 2 9 s d W 1 u M y w y f S Z x d W 9 0 O y w m c X V v d D t T Z W N 0 a W 9 u M S 9 U Y W J s Z T A 5 O C A o U G F n Z S A 0 O S k v V G l w b y B j Y W 1 i a W F k b y 5 7 Q 2 9 s d W 1 u N C w z f S Z x d W 9 0 O y w m c X V v d D t T Z W N 0 a W 9 u M S 9 U Y W J s Z T A 5 O C A o U G F n Z S A 0 O S k v V G l w b y B j Y W 1 i a W F k b y 5 7 Q 2 9 s d W 1 u N S w 0 f S Z x d W 9 0 O y w m c X V v d D t T Z W N 0 a W 9 u M S 9 U Y W J s Z T A 5 O C A o U G F n Z S A 0 O S k v V G l w b y B j Y W 1 i a W F k b y 5 7 Q 2 9 s d W 1 u N i w 1 f S Z x d W 9 0 O y w m c X V v d D t T Z W N 0 a W 9 u M S 9 U Y W J s Z T A 5 O C A o U G F n Z S A 0 O S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5 O C A o U G F n Z S A 0 O S k v V G l w b y B j Y W 1 i a W F k b y 5 7 Q 2 9 s d W 1 u M S w w f S Z x d W 9 0 O y w m c X V v d D t T Z W N 0 a W 9 u M S 9 U Y W J s Z T A 5 O C A o U G F n Z S A 0 O S k v V G l w b y B j Y W 1 i a W F k b y 5 7 Q 2 9 s d W 1 u M i w x f S Z x d W 9 0 O y w m c X V v d D t T Z W N 0 a W 9 u M S 9 U Y W J s Z T A 5 O C A o U G F n Z S A 0 O S k v V G l w b y B j Y W 1 i a W F k b y 5 7 Q 2 9 s d W 1 u M y w y f S Z x d W 9 0 O y w m c X V v d D t T Z W N 0 a W 9 u M S 9 U Y W J s Z T A 5 O C A o U G F n Z S A 0 O S k v V G l w b y B j Y W 1 i a W F k b y 5 7 Q 2 9 s d W 1 u N C w z f S Z x d W 9 0 O y w m c X V v d D t T Z W N 0 a W 9 u M S 9 U Y W J s Z T A 5 O C A o U G F n Z S A 0 O S k v V G l w b y B j Y W 1 i a W F k b y 5 7 Q 2 9 s d W 1 u N S w 0 f S Z x d W 9 0 O y w m c X V v d D t T Z W N 0 a W 9 u M S 9 U Y W J s Z T A 5 O C A o U G F n Z S A 0 O S k v V G l w b y B j Y W 1 i a W F k b y 5 7 Q 2 9 s d W 1 u N i w 1 f S Z x d W 9 0 O y w m c X V v d D t T Z W N 0 a W 9 u M S 9 U Y W J s Z T A 5 O C A o U G F n Z S A 0 O S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D k 4 J T I w K F B h Z 2 U l M j A 0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g l M j A o U G F n Z S U y M D Q 5 K S 9 U Y W J s Z T A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4 J T I w K F B h Z 2 U l M j A 0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A l M j A o U G F n Z S U y M D U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Y z F i Y j A 2 L T E 3 M m Y t N D g 2 N y 1 h M z d k L W F l Y j c 0 M D l k Y j I z N i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M D g w M z Y 2 N 1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w I C h Q Y W d l I D U w K S 9 U a X B v I G N h b W J p Y W R v L n t D b 2 x 1 b W 4 x L D B 9 J n F 1 b 3 Q 7 L C Z x d W 9 0 O 1 N l Y 3 R p b 2 4 x L 1 R h Y m x l M T A w I C h Q Y W d l I D U w K S 9 U a X B v I G N h b W J p Y W R v L n t D b 2 x 1 b W 4 y L D F 9 J n F 1 b 3 Q 7 L C Z x d W 9 0 O 1 N l Y 3 R p b 2 4 x L 1 R h Y m x l M T A w I C h Q Y W d l I D U w K S 9 U a X B v I G N h b W J p Y W R v L n t D b 2 x 1 b W 4 z L D J 9 J n F 1 b 3 Q 7 L C Z x d W 9 0 O 1 N l Y 3 R p b 2 4 x L 1 R h Y m x l M T A w I C h Q Y W d l I D U w K S 9 U a X B v I G N h b W J p Y W R v L n t D b 2 x 1 b W 4 0 L D N 9 J n F 1 b 3 Q 7 L C Z x d W 9 0 O 1 N l Y 3 R p b 2 4 x L 1 R h Y m x l M T A w I C h Q Y W d l I D U w K S 9 U a X B v I G N h b W J p Y W R v L n t D b 2 x 1 b W 4 1 L D R 9 J n F 1 b 3 Q 7 L C Z x d W 9 0 O 1 N l Y 3 R p b 2 4 x L 1 R h Y m x l M T A w I C h Q Y W d l I D U w K S 9 U a X B v I G N h b W J p Y W R v L n t D b 2 x 1 b W 4 2 L D V 9 J n F 1 b 3 Q 7 L C Z x d W 9 0 O 1 N l Y 3 R p b 2 4 x L 1 R h Y m x l M T A w I C h Q Y W d l I D U w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A w I C h Q Y W d l I D U w K S 9 U a X B v I G N h b W J p Y W R v L n t D b 2 x 1 b W 4 x L D B 9 J n F 1 b 3 Q 7 L C Z x d W 9 0 O 1 N l Y 3 R p b 2 4 x L 1 R h Y m x l M T A w I C h Q Y W d l I D U w K S 9 U a X B v I G N h b W J p Y W R v L n t D b 2 x 1 b W 4 y L D F 9 J n F 1 b 3 Q 7 L C Z x d W 9 0 O 1 N l Y 3 R p b 2 4 x L 1 R h Y m x l M T A w I C h Q Y W d l I D U w K S 9 U a X B v I G N h b W J p Y W R v L n t D b 2 x 1 b W 4 z L D J 9 J n F 1 b 3 Q 7 L C Z x d W 9 0 O 1 N l Y 3 R p b 2 4 x L 1 R h Y m x l M T A w I C h Q Y W d l I D U w K S 9 U a X B v I G N h b W J p Y W R v L n t D b 2 x 1 b W 4 0 L D N 9 J n F 1 b 3 Q 7 L C Z x d W 9 0 O 1 N l Y 3 R p b 2 4 x L 1 R h Y m x l M T A w I C h Q Y W d l I D U w K S 9 U a X B v I G N h b W J p Y W R v L n t D b 2 x 1 b W 4 1 L D R 9 J n F 1 b 3 Q 7 L C Z x d W 9 0 O 1 N l Y 3 R p b 2 4 x L 1 R h Y m x l M T A w I C h Q Y W d l I D U w K S 9 U a X B v I G N h b W J p Y W R v L n t D b 2 x 1 b W 4 2 L D V 9 J n F 1 b 3 Q 7 L C Z x d W 9 0 O 1 N l Y 3 R p b 2 4 x L 1 R h Y m x l M T A w I C h Q Y W d l I D U w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x M D A l M j A o U G F n Z S U y M D U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M C U y M C h Q Y W d l J T I w N T A p L 1 R h Y m x l M T A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A l M j A o U G F n Z S U y M D U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M i U y M C h Q Y W d l J T I w N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w N D k 5 Y 2 U t Y j V m Y i 0 0 Z T g x L W J i N D Q t Y j F k N W N m Z T g y N 2 F j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x M D M 0 O T I 3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D I g K F B h Z 2 U g N T E p L 1 R p c G 8 g Y 2 F t Y m l h Z G 8 u e 0 N v b H V t b j E s M H 0 m c X V v d D s s J n F 1 b 3 Q 7 U 2 V j d G l v b j E v V G F i b G U x M D I g K F B h Z 2 U g N T E p L 1 R p c G 8 g Y 2 F t Y m l h Z G 8 u e 0 N v b H V t b j I s M X 0 m c X V v d D s s J n F 1 b 3 Q 7 U 2 V j d G l v b j E v V G F i b G U x M D I g K F B h Z 2 U g N T E p L 1 R p c G 8 g Y 2 F t Y m l h Z G 8 u e 0 N v b H V t b j M s M n 0 m c X V v d D s s J n F 1 b 3 Q 7 U 2 V j d G l v b j E v V G F i b G U x M D I g K F B h Z 2 U g N T E p L 1 R p c G 8 g Y 2 F t Y m l h Z G 8 u e 0 N v b H V t b j Q s M 3 0 m c X V v d D s s J n F 1 b 3 Q 7 U 2 V j d G l v b j E v V G F i b G U x M D I g K F B h Z 2 U g N T E p L 1 R p c G 8 g Y 2 F t Y m l h Z G 8 u e 0 N v b H V t b j U s N H 0 m c X V v d D s s J n F 1 b 3 Q 7 U 2 V j d G l v b j E v V G F i b G U x M D I g K F B h Z 2 U g N T E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D I g K F B h Z 2 U g N T E p L 1 R p c G 8 g Y 2 F t Y m l h Z G 8 u e 0 N v b H V t b j E s M H 0 m c X V v d D s s J n F 1 b 3 Q 7 U 2 V j d G l v b j E v V G F i b G U x M D I g K F B h Z 2 U g N T E p L 1 R p c G 8 g Y 2 F t Y m l h Z G 8 u e 0 N v b H V t b j I s M X 0 m c X V v d D s s J n F 1 b 3 Q 7 U 2 V j d G l v b j E v V G F i b G U x M D I g K F B h Z 2 U g N T E p L 1 R p c G 8 g Y 2 F t Y m l h Z G 8 u e 0 N v b H V t b j M s M n 0 m c X V v d D s s J n F 1 b 3 Q 7 U 2 V j d G l v b j E v V G F i b G U x M D I g K F B h Z 2 U g N T E p L 1 R p c G 8 g Y 2 F t Y m l h Z G 8 u e 0 N v b H V t b j Q s M 3 0 m c X V v d D s s J n F 1 b 3 Q 7 U 2 V j d G l v b j E v V G F i b G U x M D I g K F B h Z 2 U g N T E p L 1 R p c G 8 g Y 2 F t Y m l h Z G 8 u e 0 N v b H V t b j U s N H 0 m c X V v d D s s J n F 1 b 3 Q 7 U 2 V j d G l v b j E v V G F i b G U x M D I g K F B h Z 2 U g N T E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w M i U y M C h Q Y W d l J T I w N T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y J T I w K F B h Z 2 U l M j A 1 M S k v V G F i b G U x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M i U y M C h Q Y W d l J T I w N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0 J T I w K F B h Z 2 U l M j A 1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D V i Y z B l Z C 0 w M D Q 4 L T R m M m M t Y T N l N i 0 w Z j k 5 M m R i M m U 5 M T Q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E z N j k 3 M j h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N C A o U G F n Z S A 1 M i k v V G l w b y B j Y W 1 i a W F k b y 5 7 Q 2 9 s d W 1 u M S w w f S Z x d W 9 0 O y w m c X V v d D t T Z W N 0 a W 9 u M S 9 U Y W J s Z T E w N C A o U G F n Z S A 1 M i k v V G l w b y B j Y W 1 i a W F k b y 5 7 Q 2 9 s d W 1 u M i w x f S Z x d W 9 0 O y w m c X V v d D t T Z W N 0 a W 9 u M S 9 U Y W J s Z T E w N C A o U G F n Z S A 1 M i k v V G l w b y B j Y W 1 i a W F k b y 5 7 Q 2 9 s d W 1 u M y w y f S Z x d W 9 0 O y w m c X V v d D t T Z W N 0 a W 9 u M S 9 U Y W J s Z T E w N C A o U G F n Z S A 1 M i k v V G l w b y B j Y W 1 i a W F k b y 5 7 Q 2 9 s d W 1 u N C w z f S Z x d W 9 0 O y w m c X V v d D t T Z W N 0 a W 9 u M S 9 U Y W J s Z T E w N C A o U G F n Z S A 1 M i k v V G l w b y B j Y W 1 i a W F k b y 5 7 Q 2 9 s d W 1 u N S w 0 f S Z x d W 9 0 O y w m c X V v d D t T Z W N 0 a W 9 u M S 9 U Y W J s Z T E w N C A o U G F n Z S A 1 M i k v V G l w b y B j Y W 1 i a W F k b y 5 7 Q 2 9 s d W 1 u N i w 1 f S Z x d W 9 0 O y w m c X V v d D t T Z W N 0 a W 9 u M S 9 U Y W J s Z T E w N C A o U G F n Z S A 1 M i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N C A o U G F n Z S A 1 M i k v V G l w b y B j Y W 1 i a W F k b y 5 7 Q 2 9 s d W 1 u M S w w f S Z x d W 9 0 O y w m c X V v d D t T Z W N 0 a W 9 u M S 9 U Y W J s Z T E w N C A o U G F n Z S A 1 M i k v V G l w b y B j Y W 1 i a W F k b y 5 7 Q 2 9 s d W 1 u M i w x f S Z x d W 9 0 O y w m c X V v d D t T Z W N 0 a W 9 u M S 9 U Y W J s Z T E w N C A o U G F n Z S A 1 M i k v V G l w b y B j Y W 1 i a W F k b y 5 7 Q 2 9 s d W 1 u M y w y f S Z x d W 9 0 O y w m c X V v d D t T Z W N 0 a W 9 u M S 9 U Y W J s Z T E w N C A o U G F n Z S A 1 M i k v V G l w b y B j Y W 1 i a W F k b y 5 7 Q 2 9 s d W 1 u N C w z f S Z x d W 9 0 O y w m c X V v d D t T Z W N 0 a W 9 u M S 9 U Y W J s Z T E w N C A o U G F n Z S A 1 M i k v V G l w b y B j Y W 1 i a W F k b y 5 7 Q 2 9 s d W 1 u N S w 0 f S Z x d W 9 0 O y w m c X V v d D t T Z W N 0 a W 9 u M S 9 U Y W J s Z T E w N C A o U G F n Z S A 1 M i k v V G l w b y B j Y W 1 i a W F k b y 5 7 Q 2 9 s d W 1 u N i w 1 f S Z x d W 9 0 O y w m c X V v d D t T Z W N 0 a W 9 u M S 9 U Y W J s Z T E w N C A o U G F n Z S A 1 M i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T A 0 J T I w K F B h Z 2 U l M j A 1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Q l M j A o U G F n Z S U y M D U y K S 9 U Y W J s Z T E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0 J T I w K F B h Z 2 U l M j A 1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g l M j A o U G F n Z S U y M D U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Z T k 4 O G M 3 L T k 0 Y z Y t N G V l Z C 1 i N j d k L T R k Y 2 E 0 Y T Z k M z R l N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M T U x N D g 2 N l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4 I C h Q Y W d l I D U 0 K S 9 U a X B v I G N h b W J p Y W R v L n t D b 2 x 1 b W 4 x L D B 9 J n F 1 b 3 Q 7 L C Z x d W 9 0 O 1 N l Y 3 R p b 2 4 x L 1 R h Y m x l M T A 4 I C h Q Y W d l I D U 0 K S 9 U a X B v I G N h b W J p Y W R v L n t D b 2 x 1 b W 4 y L D F 9 J n F 1 b 3 Q 7 L C Z x d W 9 0 O 1 N l Y 3 R p b 2 4 x L 1 R h Y m x l M T A 4 I C h Q Y W d l I D U 0 K S 9 U a X B v I G N h b W J p Y W R v L n t D b 2 x 1 b W 4 z L D J 9 J n F 1 b 3 Q 7 L C Z x d W 9 0 O 1 N l Y 3 R p b 2 4 x L 1 R h Y m x l M T A 4 I C h Q Y W d l I D U 0 K S 9 U a X B v I G N h b W J p Y W R v L n t D b 2 x 1 b W 4 0 L D N 9 J n F 1 b 3 Q 7 L C Z x d W 9 0 O 1 N l Y 3 R p b 2 4 x L 1 R h Y m x l M T A 4 I C h Q Y W d l I D U 0 K S 9 U a X B v I G N h b W J p Y W R v L n t D b 2 x 1 b W 4 1 L D R 9 J n F 1 b 3 Q 7 L C Z x d W 9 0 O 1 N l Y 3 R p b 2 4 x L 1 R h Y m x l M T A 4 I C h Q Y W d l I D U 0 K S 9 U a X B v I G N h b W J p Y W R v L n t D b 2 x 1 b W 4 2 L D V 9 J n F 1 b 3 Q 7 L C Z x d W 9 0 O 1 N l Y 3 R p b 2 4 x L 1 R h Y m x l M T A 4 I C h Q Y W d l I D U 0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A 4 I C h Q Y W d l I D U 0 K S 9 U a X B v I G N h b W J p Y W R v L n t D b 2 x 1 b W 4 x L D B 9 J n F 1 b 3 Q 7 L C Z x d W 9 0 O 1 N l Y 3 R p b 2 4 x L 1 R h Y m x l M T A 4 I C h Q Y W d l I D U 0 K S 9 U a X B v I G N h b W J p Y W R v L n t D b 2 x 1 b W 4 y L D F 9 J n F 1 b 3 Q 7 L C Z x d W 9 0 O 1 N l Y 3 R p b 2 4 x L 1 R h Y m x l M T A 4 I C h Q Y W d l I D U 0 K S 9 U a X B v I G N h b W J p Y W R v L n t D b 2 x 1 b W 4 z L D J 9 J n F 1 b 3 Q 7 L C Z x d W 9 0 O 1 N l Y 3 R p b 2 4 x L 1 R h Y m x l M T A 4 I C h Q Y W d l I D U 0 K S 9 U a X B v I G N h b W J p Y W R v L n t D b 2 x 1 b W 4 0 L D N 9 J n F 1 b 3 Q 7 L C Z x d W 9 0 O 1 N l Y 3 R p b 2 4 x L 1 R h Y m x l M T A 4 I C h Q Y W d l I D U 0 K S 9 U a X B v I G N h b W J p Y W R v L n t D b 2 x 1 b W 4 1 L D R 9 J n F 1 b 3 Q 7 L C Z x d W 9 0 O 1 N l Y 3 R p b 2 4 x L 1 R h Y m x l M T A 4 I C h Q Y W d l I D U 0 K S 9 U a X B v I G N h b W J p Y W R v L n t D b 2 x 1 b W 4 2 L D V 9 J n F 1 b 3 Q 7 L C Z x d W 9 0 O 1 N l Y 3 R p b 2 4 x L 1 R h Y m x l M T A 4 I C h Q Y W d l I D U 0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x M D g l M j A o U G F n Z S U y M D U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O C U y M C h Q Y W d l J T I w N T Q p L 1 R h Y m x l M T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g l M j A o U G F n Z S U y M D U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N i U y M C h Q Y W d l J T I w N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2 Z W F k N T k t Z W Y w Y y 0 0 Y W M 1 L W E w Y z M t Y 2 J k M D E y M 2 J j N T g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x N j c x M j Y 2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D Y g K F B h Z 2 U g N T M p L 1 R p c G 8 g Y 2 F t Y m l h Z G 8 u e 0 N v b H V t b j E s M H 0 m c X V v d D s s J n F 1 b 3 Q 7 U 2 V j d G l v b j E v V G F i b G U x M D Y g K F B h Z 2 U g N T M p L 1 R p c G 8 g Y 2 F t Y m l h Z G 8 u e 0 N v b H V t b j I s M X 0 m c X V v d D s s J n F 1 b 3 Q 7 U 2 V j d G l v b j E v V G F i b G U x M D Y g K F B h Z 2 U g N T M p L 1 R p c G 8 g Y 2 F t Y m l h Z G 8 u e 0 N v b H V t b j M s M n 0 m c X V v d D s s J n F 1 b 3 Q 7 U 2 V j d G l v b j E v V G F i b G U x M D Y g K F B h Z 2 U g N T M p L 1 R p c G 8 g Y 2 F t Y m l h Z G 8 u e 0 N v b H V t b j Q s M 3 0 m c X V v d D s s J n F 1 b 3 Q 7 U 2 V j d G l v b j E v V G F i b G U x M D Y g K F B h Z 2 U g N T M p L 1 R p c G 8 g Y 2 F t Y m l h Z G 8 u e 0 N v b H V t b j U s N H 0 m c X V v d D s s J n F 1 b 3 Q 7 U 2 V j d G l v b j E v V G F i b G U x M D Y g K F B h Z 2 U g N T M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D Y g K F B h Z 2 U g N T M p L 1 R p c G 8 g Y 2 F t Y m l h Z G 8 u e 0 N v b H V t b j E s M H 0 m c X V v d D s s J n F 1 b 3 Q 7 U 2 V j d G l v b j E v V G F i b G U x M D Y g K F B h Z 2 U g N T M p L 1 R p c G 8 g Y 2 F t Y m l h Z G 8 u e 0 N v b H V t b j I s M X 0 m c X V v d D s s J n F 1 b 3 Q 7 U 2 V j d G l v b j E v V G F i b G U x M D Y g K F B h Z 2 U g N T M p L 1 R p c G 8 g Y 2 F t Y m l h Z G 8 u e 0 N v b H V t b j M s M n 0 m c X V v d D s s J n F 1 b 3 Q 7 U 2 V j d G l v b j E v V G F i b G U x M D Y g K F B h Z 2 U g N T M p L 1 R p c G 8 g Y 2 F t Y m l h Z G 8 u e 0 N v b H V t b j Q s M 3 0 m c X V v d D s s J n F 1 b 3 Q 7 U 2 V j d G l v b j E v V G F i b G U x M D Y g K F B h Z 2 U g N T M p L 1 R p c G 8 g Y 2 F t Y m l h Z G 8 u e 0 N v b H V t b j U s N H 0 m c X V v d D s s J n F 1 b 3 Q 7 U 2 V j d G l v b j E v V G F i b G U x M D Y g K F B h Z 2 U g N T M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w N i U y M C h Q Y W d l J T I w N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2 J T I w K F B h Z 2 U l M j A 1 M y k v V G F i b G U x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N i U y M C h Q Y W d l J T I w N T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w J T I w K F B h Z 2 U l M j A 1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T Y 4 M T I 3 N C 1 l M j l i L T R h N m Y t Y W E y Y S 0 2 N z N i M z A 2 O T d k Z W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E 5 O D U 1 M z R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M C A o U G F n Z S A 1 N S k v V G l w b y B j Y W 1 i a W F k b y 5 7 Q 2 9 s d W 1 u M S w w f S Z x d W 9 0 O y w m c X V v d D t T Z W N 0 a W 9 u M S 9 U Y W J s Z T E x M C A o U G F n Z S A 1 N S k v V G l w b y B j Y W 1 i a W F k b y 5 7 Q 2 9 s d W 1 u M i w x f S Z x d W 9 0 O y w m c X V v d D t T Z W N 0 a W 9 u M S 9 U Y W J s Z T E x M C A o U G F n Z S A 1 N S k v V G l w b y B j Y W 1 i a W F k b y 5 7 Q 2 9 s d W 1 u M y w y f S Z x d W 9 0 O y w m c X V v d D t T Z W N 0 a W 9 u M S 9 U Y W J s Z T E x M C A o U G F n Z S A 1 N S k v V G l w b y B j Y W 1 i a W F k b y 5 7 Q 2 9 s d W 1 u N C w z f S Z x d W 9 0 O y w m c X V v d D t T Z W N 0 a W 9 u M S 9 U Y W J s Z T E x M C A o U G F n Z S A 1 N S k v V G l w b y B j Y W 1 i a W F k b y 5 7 Q 2 9 s d W 1 u N S w 0 f S Z x d W 9 0 O y w m c X V v d D t T Z W N 0 a W 9 u M S 9 U Y W J s Z T E x M C A o U G F n Z S A 1 N S k v V G l w b y B j Y W 1 i a W F k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M C A o U G F n Z S A 1 N S k v V G l w b y B j Y W 1 i a W F k b y 5 7 Q 2 9 s d W 1 u M S w w f S Z x d W 9 0 O y w m c X V v d D t T Z W N 0 a W 9 u M S 9 U Y W J s Z T E x M C A o U G F n Z S A 1 N S k v V G l w b y B j Y W 1 i a W F k b y 5 7 Q 2 9 s d W 1 u M i w x f S Z x d W 9 0 O y w m c X V v d D t T Z W N 0 a W 9 u M S 9 U Y W J s Z T E x M C A o U G F n Z S A 1 N S k v V G l w b y B j Y W 1 i a W F k b y 5 7 Q 2 9 s d W 1 u M y w y f S Z x d W 9 0 O y w m c X V v d D t T Z W N 0 a W 9 u M S 9 U Y W J s Z T E x M C A o U G F n Z S A 1 N S k v V G l w b y B j Y W 1 i a W F k b y 5 7 Q 2 9 s d W 1 u N C w z f S Z x d W 9 0 O y w m c X V v d D t T Z W N 0 a W 9 u M S 9 U Y W J s Z T E x M C A o U G F n Z S A 1 N S k v V G l w b y B j Y W 1 i a W F k b y 5 7 Q 2 9 s d W 1 u N S w 0 f S Z x d W 9 0 O y w m c X V v d D t T Z W N 0 a W 9 u M S 9 U Y W J s Z T E x M C A o U G F n Z S A 1 N S k v V G l w b y B j Y W 1 i a W F k b y 5 7 Q 2 9 s d W 1 u N i w 1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T E w J T I w K F B h Z 2 U l M j A 1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A l M j A o U G F n Z S U y M D U 1 K S 9 U Y W J s Z T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w J T I w K F B h Z 2 U l M j A 1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I l M j A o U G F n Z S U y M D U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N W Y 4 M G F h L T U x Y T A t N D R j M C 1 h Z G I 5 L T Q 4 Y 2 I 5 Z m Y 5 N D I 3 Z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M j E 1 M z c 5 M 1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y I C h Q Y W d l I D U 2 K S 9 U a X B v I G N h b W J p Y W R v L n t D b 2 x 1 b W 4 x L D B 9 J n F 1 b 3 Q 7 L C Z x d W 9 0 O 1 N l Y 3 R p b 2 4 x L 1 R h Y m x l M T E y I C h Q Y W d l I D U 2 K S 9 U a X B v I G N h b W J p Y W R v L n t D b 2 x 1 b W 4 y L D F 9 J n F 1 b 3 Q 7 L C Z x d W 9 0 O 1 N l Y 3 R p b 2 4 x L 1 R h Y m x l M T E y I C h Q Y W d l I D U 2 K S 9 U a X B v I G N h b W J p Y W R v L n t D b 2 x 1 b W 4 z L D J 9 J n F 1 b 3 Q 7 L C Z x d W 9 0 O 1 N l Y 3 R p b 2 4 x L 1 R h Y m x l M T E y I C h Q Y W d l I D U 2 K S 9 U a X B v I G N h b W J p Y W R v L n t D b 2 x 1 b W 4 0 L D N 9 J n F 1 b 3 Q 7 L C Z x d W 9 0 O 1 N l Y 3 R p b 2 4 x L 1 R h Y m x l M T E y I C h Q Y W d l I D U 2 K S 9 U a X B v I G N h b W J p Y W R v L n t D b 2 x 1 b W 4 1 L D R 9 J n F 1 b 3 Q 7 L C Z x d W 9 0 O 1 N l Y 3 R p b 2 4 x L 1 R h Y m x l M T E y I C h Q Y W d l I D U 2 K S 9 U a X B v I G N h b W J p Y W R v L n t D b 2 x 1 b W 4 2 L D V 9 J n F 1 b 3 Q 7 L C Z x d W 9 0 O 1 N l Y 3 R p b 2 4 x L 1 R h Y m x l M T E y I C h Q Y W d l I D U 2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E y I C h Q Y W d l I D U 2 K S 9 U a X B v I G N h b W J p Y W R v L n t D b 2 x 1 b W 4 x L D B 9 J n F 1 b 3 Q 7 L C Z x d W 9 0 O 1 N l Y 3 R p b 2 4 x L 1 R h Y m x l M T E y I C h Q Y W d l I D U 2 K S 9 U a X B v I G N h b W J p Y W R v L n t D b 2 x 1 b W 4 y L D F 9 J n F 1 b 3 Q 7 L C Z x d W 9 0 O 1 N l Y 3 R p b 2 4 x L 1 R h Y m x l M T E y I C h Q Y W d l I D U 2 K S 9 U a X B v I G N h b W J p Y W R v L n t D b 2 x 1 b W 4 z L D J 9 J n F 1 b 3 Q 7 L C Z x d W 9 0 O 1 N l Y 3 R p b 2 4 x L 1 R h Y m x l M T E y I C h Q Y W d l I D U 2 K S 9 U a X B v I G N h b W J p Y W R v L n t D b 2 x 1 b W 4 0 L D N 9 J n F 1 b 3 Q 7 L C Z x d W 9 0 O 1 N l Y 3 R p b 2 4 x L 1 R h Y m x l M T E y I C h Q Y W d l I D U 2 K S 9 U a X B v I G N h b W J p Y W R v L n t D b 2 x 1 b W 4 1 L D R 9 J n F 1 b 3 Q 7 L C Z x d W 9 0 O 1 N l Y 3 R p b 2 4 x L 1 R h Y m x l M T E y I C h Q Y W d l I D U 2 K S 9 U a X B v I G N h b W J p Y W R v L n t D b 2 x 1 b W 4 2 L D V 9 J n F 1 b 3 Q 7 L C Z x d W 9 0 O 1 N l Y 3 R p b 2 4 x L 1 R h Y m x l M T E y I C h Q Y W d l I D U 2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x M T I l M j A o U G F n Z S U y M D U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i U y M C h Q Y W d l J T I w N T Y p L 1 R h Y m x l M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I l M j A o U G F n Z S U y M D U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N C U y M C h Q Y W d l J T I w N T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R i Y z Q w O W E t M G U w Z C 0 0 O D E z L W F i M z U t O D Y 0 M T h i M j A 5 N j F k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y M z A z O T A 0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T Q g K F B h Z 2 U g N T c p L 1 R p c G 8 g Y 2 F t Y m l h Z G 8 u e 0 N v b H V t b j E s M H 0 m c X V v d D s s J n F 1 b 3 Q 7 U 2 V j d G l v b j E v V G F i b G U x M T Q g K F B h Z 2 U g N T c p L 1 R p c G 8 g Y 2 F t Y m l h Z G 8 u e 0 N v b H V t b j I s M X 0 m c X V v d D s s J n F 1 b 3 Q 7 U 2 V j d G l v b j E v V G F i b G U x M T Q g K F B h Z 2 U g N T c p L 1 R p c G 8 g Y 2 F t Y m l h Z G 8 u e 0 N v b H V t b j M s M n 0 m c X V v d D s s J n F 1 b 3 Q 7 U 2 V j d G l v b j E v V G F i b G U x M T Q g K F B h Z 2 U g N T c p L 1 R p c G 8 g Y 2 F t Y m l h Z G 8 u e 0 N v b H V t b j Q s M 3 0 m c X V v d D s s J n F 1 b 3 Q 7 U 2 V j d G l v b j E v V G F i b G U x M T Q g K F B h Z 2 U g N T c p L 1 R p c G 8 g Y 2 F t Y m l h Z G 8 u e 0 N v b H V t b j U s N H 0 m c X V v d D s s J n F 1 b 3 Q 7 U 2 V j d G l v b j E v V G F i b G U x M T Q g K F B h Z 2 U g N T c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T Q g K F B h Z 2 U g N T c p L 1 R p c G 8 g Y 2 F t Y m l h Z G 8 u e 0 N v b H V t b j E s M H 0 m c X V v d D s s J n F 1 b 3 Q 7 U 2 V j d G l v b j E v V G F i b G U x M T Q g K F B h Z 2 U g N T c p L 1 R p c G 8 g Y 2 F t Y m l h Z G 8 u e 0 N v b H V t b j I s M X 0 m c X V v d D s s J n F 1 b 3 Q 7 U 2 V j d G l v b j E v V G F i b G U x M T Q g K F B h Z 2 U g N T c p L 1 R p c G 8 g Y 2 F t Y m l h Z G 8 u e 0 N v b H V t b j M s M n 0 m c X V v d D s s J n F 1 b 3 Q 7 U 2 V j d G l v b j E v V G F i b G U x M T Q g K F B h Z 2 U g N T c p L 1 R p c G 8 g Y 2 F t Y m l h Z G 8 u e 0 N v b H V t b j Q s M 3 0 m c X V v d D s s J n F 1 b 3 Q 7 U 2 V j d G l v b j E v V G F i b G U x M T Q g K F B h Z 2 U g N T c p L 1 R p c G 8 g Y 2 F t Y m l h Z G 8 u e 0 N v b H V t b j U s N H 0 m c X V v d D s s J n F 1 b 3 Q 7 U 2 V j d G l v b j E v V G F i b G U x M T Q g K F B h Z 2 U g N T c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x N C U y M C h Q Y W d l J T I w N T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0 J T I w K F B h Z 2 U l M j A 1 N y k v V G F i b G U x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N C U y M C h Q Y W d l J T I w N T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2 J T I w K F B h Z 2 U l M j A 1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k y O G I y Y S 0 w N z g 2 L T Q 2 M j A t Y m R h Y S 1 j O W Z h N 2 Y 0 N T B l M D Y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I 2 M z g w O D V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N i A o U G F n Z S A 1 O C k v V G l w b y B j Y W 1 i a W F k b y 5 7 Q 2 9 s d W 1 u M S w w f S Z x d W 9 0 O y w m c X V v d D t T Z W N 0 a W 9 u M S 9 U Y W J s Z T E x N i A o U G F n Z S A 1 O C k v V G l w b y B j Y W 1 i a W F k b y 5 7 Q 2 9 s d W 1 u M i w x f S Z x d W 9 0 O y w m c X V v d D t T Z W N 0 a W 9 u M S 9 U Y W J s Z T E x N i A o U G F n Z S A 1 O C k v V G l w b y B j Y W 1 i a W F k b y 5 7 Q 2 9 s d W 1 u M y w y f S Z x d W 9 0 O y w m c X V v d D t T Z W N 0 a W 9 u M S 9 U Y W J s Z T E x N i A o U G F n Z S A 1 O C k v V G l w b y B j Y W 1 i a W F k b y 5 7 Q 2 9 s d W 1 u N C w z f S Z x d W 9 0 O y w m c X V v d D t T Z W N 0 a W 9 u M S 9 U Y W J s Z T E x N i A o U G F n Z S A 1 O C k v V G l w b y B j Y W 1 i a W F k b y 5 7 Q 2 9 s d W 1 u N S w 0 f S Z x d W 9 0 O y w m c X V v d D t T Z W N 0 a W 9 u M S 9 U Y W J s Z T E x N i A o U G F n Z S A 1 O C k v V G l w b y B j Y W 1 i a W F k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N i A o U G F n Z S A 1 O C k v V G l w b y B j Y W 1 i a W F k b y 5 7 Q 2 9 s d W 1 u M S w w f S Z x d W 9 0 O y w m c X V v d D t T Z W N 0 a W 9 u M S 9 U Y W J s Z T E x N i A o U G F n Z S A 1 O C k v V G l w b y B j Y W 1 i a W F k b y 5 7 Q 2 9 s d W 1 u M i w x f S Z x d W 9 0 O y w m c X V v d D t T Z W N 0 a W 9 u M S 9 U Y W J s Z T E x N i A o U G F n Z S A 1 O C k v V G l w b y B j Y W 1 i a W F k b y 5 7 Q 2 9 s d W 1 u M y w y f S Z x d W 9 0 O y w m c X V v d D t T Z W N 0 a W 9 u M S 9 U Y W J s Z T E x N i A o U G F n Z S A 1 O C k v V G l w b y B j Y W 1 i a W F k b y 5 7 Q 2 9 s d W 1 u N C w z f S Z x d W 9 0 O y w m c X V v d D t T Z W N 0 a W 9 u M S 9 U Y W J s Z T E x N i A o U G F n Z S A 1 O C k v V G l w b y B j Y W 1 i a W F k b y 5 7 Q 2 9 s d W 1 u N S w 0 f S Z x d W 9 0 O y w m c X V v d D t T Z W N 0 a W 9 u M S 9 U Y W J s Z T E x N i A o U G F n Z S A 1 O C k v V G l w b y B j Y W 1 i a W F k b y 5 7 Q 2 9 s d W 1 u N i w 1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T E 2 J T I w K F B h Z 2 U l M j A 1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Y l M j A o U G F n Z S U y M D U 4 K S 9 U Y W J s Z T E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2 J T I w K F B h Z 2 U l M j A 1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g l M j A o U G F n Z S U y M D U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N W F k M j J j L T U 3 Y 2 U t N D U 1 Y y 0 5 M j k 4 L W N k N j c 3 N T g 2 O W Y 0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M j k 1 N j Y x O V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4 I C h Q Y W d l I D U 5 K S 9 U a X B v I G N h b W J p Y W R v L n t D b 2 x 1 b W 4 x L D B 9 J n F 1 b 3 Q 7 L C Z x d W 9 0 O 1 N l Y 3 R p b 2 4 x L 1 R h Y m x l M T E 4 I C h Q Y W d l I D U 5 K S 9 U a X B v I G N h b W J p Y W R v L n t D b 2 x 1 b W 4 y L D F 9 J n F 1 b 3 Q 7 L C Z x d W 9 0 O 1 N l Y 3 R p b 2 4 x L 1 R h Y m x l M T E 4 I C h Q Y W d l I D U 5 K S 9 U a X B v I G N h b W J p Y W R v L n t D b 2 x 1 b W 4 z L D J 9 J n F 1 b 3 Q 7 L C Z x d W 9 0 O 1 N l Y 3 R p b 2 4 x L 1 R h Y m x l M T E 4 I C h Q Y W d l I D U 5 K S 9 U a X B v I G N h b W J p Y W R v L n t D b 2 x 1 b W 4 0 L D N 9 J n F 1 b 3 Q 7 L C Z x d W 9 0 O 1 N l Y 3 R p b 2 4 x L 1 R h Y m x l M T E 4 I C h Q Y W d l I D U 5 K S 9 U a X B v I G N h b W J p Y W R v L n t D b 2 x 1 b W 4 1 L D R 9 J n F 1 b 3 Q 7 L C Z x d W 9 0 O 1 N l Y 3 R p b 2 4 x L 1 R h Y m x l M T E 4 I C h Q Y W d l I D U 5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T E 4 I C h Q Y W d l I D U 5 K S 9 U a X B v I G N h b W J p Y W R v L n t D b 2 x 1 b W 4 x L D B 9 J n F 1 b 3 Q 7 L C Z x d W 9 0 O 1 N l Y 3 R p b 2 4 x L 1 R h Y m x l M T E 4 I C h Q Y W d l I D U 5 K S 9 U a X B v I G N h b W J p Y W R v L n t D b 2 x 1 b W 4 y L D F 9 J n F 1 b 3 Q 7 L C Z x d W 9 0 O 1 N l Y 3 R p b 2 4 x L 1 R h Y m x l M T E 4 I C h Q Y W d l I D U 5 K S 9 U a X B v I G N h b W J p Y W R v L n t D b 2 x 1 b W 4 z L D J 9 J n F 1 b 3 Q 7 L C Z x d W 9 0 O 1 N l Y 3 R p b 2 4 x L 1 R h Y m x l M T E 4 I C h Q Y W d l I D U 5 K S 9 U a X B v I G N h b W J p Y W R v L n t D b 2 x 1 b W 4 0 L D N 9 J n F 1 b 3 Q 7 L C Z x d W 9 0 O 1 N l Y 3 R p b 2 4 x L 1 R h Y m x l M T E 4 I C h Q Y W d l I D U 5 K S 9 U a X B v I G N h b W J p Y W R v L n t D b 2 x 1 b W 4 1 L D R 9 J n F 1 b 3 Q 7 L C Z x d W 9 0 O 1 N l Y 3 R p b 2 4 x L 1 R h Y m x l M T E 4 I C h Q Y W d l I D U 5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x M T g l M j A o U G F n Z S U y M D U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C U y M C h Q Y W d l J T I w N T k p L 1 R h Y m x l M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g l M j A o U G F n Z S U y M D U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M C U y M C h Q Y W d l J T I w N j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F i Y j g 2 N m M t M z Q 5 N y 0 0 M z N l L T k 0 N W U t Y 2 E 2 N D c 0 Y W Y z M T A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z M T M 4 M T E 0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j A g K F B h Z 2 U g N j A p L 1 R p c G 8 g Y 2 F t Y m l h Z G 8 u e 0 N v b H V t b j E s M H 0 m c X V v d D s s J n F 1 b 3 Q 7 U 2 V j d G l v b j E v V G F i b G U x M j A g K F B h Z 2 U g N j A p L 1 R p c G 8 g Y 2 F t Y m l h Z G 8 u e 0 N v b H V t b j I s M X 0 m c X V v d D s s J n F 1 b 3 Q 7 U 2 V j d G l v b j E v V G F i b G U x M j A g K F B h Z 2 U g N j A p L 1 R p c G 8 g Y 2 F t Y m l h Z G 8 u e 0 N v b H V t b j M s M n 0 m c X V v d D s s J n F 1 b 3 Q 7 U 2 V j d G l v b j E v V G F i b G U x M j A g K F B h Z 2 U g N j A p L 1 R p c G 8 g Y 2 F t Y m l h Z G 8 u e 0 N v b H V t b j Q s M 3 0 m c X V v d D s s J n F 1 b 3 Q 7 U 2 V j d G l v b j E v V G F i b G U x M j A g K F B h Z 2 U g N j A p L 1 R p c G 8 g Y 2 F t Y m l h Z G 8 u e 0 N v b H V t b j U s N H 0 m c X V v d D s s J n F 1 b 3 Q 7 U 2 V j d G l v b j E v V G F i b G U x M j A g K F B h Z 2 U g N j A p L 1 R p c G 8 g Y 2 F t Y m l h Z G 8 u e 0 N v b H V t b j Y s N X 0 m c X V v d D s s J n F 1 b 3 Q 7 U 2 V j d G l v b j E v V G F i b G U x M j A g K F B h Z 2 U g N j A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M j A g K F B h Z 2 U g N j A p L 1 R p c G 8 g Y 2 F t Y m l h Z G 8 u e 0 N v b H V t b j E s M H 0 m c X V v d D s s J n F 1 b 3 Q 7 U 2 V j d G l v b j E v V G F i b G U x M j A g K F B h Z 2 U g N j A p L 1 R p c G 8 g Y 2 F t Y m l h Z G 8 u e 0 N v b H V t b j I s M X 0 m c X V v d D s s J n F 1 b 3 Q 7 U 2 V j d G l v b j E v V G F i b G U x M j A g K F B h Z 2 U g N j A p L 1 R p c G 8 g Y 2 F t Y m l h Z G 8 u e 0 N v b H V t b j M s M n 0 m c X V v d D s s J n F 1 b 3 Q 7 U 2 V j d G l v b j E v V G F i b G U x M j A g K F B h Z 2 U g N j A p L 1 R p c G 8 g Y 2 F t Y m l h Z G 8 u e 0 N v b H V t b j Q s M 3 0 m c X V v d D s s J n F 1 b 3 Q 7 U 2 V j d G l v b j E v V G F i b G U x M j A g K F B h Z 2 U g N j A p L 1 R p c G 8 g Y 2 F t Y m l h Z G 8 u e 0 N v b H V t b j U s N H 0 m c X V v d D s s J n F 1 b 3 Q 7 U 2 V j d G l v b j E v V G F i b G U x M j A g K F B h Z 2 U g N j A p L 1 R p c G 8 g Y 2 F t Y m l h Z G 8 u e 0 N v b H V t b j Y s N X 0 m c X V v d D s s J n F 1 b 3 Q 7 U 2 V j d G l v b j E v V G F i b G U x M j A g K F B h Z 2 U g N j A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y M C U y M C h Q Y W d l J T I w N j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w J T I w K F B h Z 2 U l M j A 2 M C k v V G F i b G U x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M C U y M C h Q Y W d l J T I w N j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y J T I w K F B h Z 2 U l M j A 2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G I 4 O D l j M i 0 z Y m U 2 L T Q 1 Y m E t Y T k y Z C 1 h Y j h i Z m M w M T I z O T I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M z M D U x N z J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y M i A o U G F n Z S A 2 M S k v V G l w b y B j Y W 1 i a W F k b y 5 7 Q 2 9 s d W 1 u M S w w f S Z x d W 9 0 O y w m c X V v d D t T Z W N 0 a W 9 u M S 9 U Y W J s Z T E y M i A o U G F n Z S A 2 M S k v V G l w b y B j Y W 1 i a W F k b y 5 7 Q 2 9 s d W 1 u M i w x f S Z x d W 9 0 O y w m c X V v d D t T Z W N 0 a W 9 u M S 9 U Y W J s Z T E y M i A o U G F n Z S A 2 M S k v V G l w b y B j Y W 1 i a W F k b y 5 7 Q 2 9 s d W 1 u M y w y f S Z x d W 9 0 O y w m c X V v d D t T Z W N 0 a W 9 u M S 9 U Y W J s Z T E y M i A o U G F n Z S A 2 M S k v V G l w b y B j Y W 1 i a W F k b y 5 7 Q 2 9 s d W 1 u N C w z f S Z x d W 9 0 O y w m c X V v d D t T Z W N 0 a W 9 u M S 9 U Y W J s Z T E y M i A o U G F n Z S A 2 M S k v V G l w b y B j Y W 1 i a W F k b y 5 7 Q 2 9 s d W 1 u N S w 0 f S Z x d W 9 0 O y w m c X V v d D t T Z W N 0 a W 9 u M S 9 U Y W J s Z T E y M i A o U G F n Z S A 2 M S k v V G l w b y B j Y W 1 i a W F k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y M i A o U G F n Z S A 2 M S k v V G l w b y B j Y W 1 i a W F k b y 5 7 Q 2 9 s d W 1 u M S w w f S Z x d W 9 0 O y w m c X V v d D t T Z W N 0 a W 9 u M S 9 U Y W J s Z T E y M i A o U G F n Z S A 2 M S k v V G l w b y B j Y W 1 i a W F k b y 5 7 Q 2 9 s d W 1 u M i w x f S Z x d W 9 0 O y w m c X V v d D t T Z W N 0 a W 9 u M S 9 U Y W J s Z T E y M i A o U G F n Z S A 2 M S k v V G l w b y B j Y W 1 i a W F k b y 5 7 Q 2 9 s d W 1 u M y w y f S Z x d W 9 0 O y w m c X V v d D t T Z W N 0 a W 9 u M S 9 U Y W J s Z T E y M i A o U G F n Z S A 2 M S k v V G l w b y B j Y W 1 i a W F k b y 5 7 Q 2 9 s d W 1 u N C w z f S Z x d W 9 0 O y w m c X V v d D t T Z W N 0 a W 9 u M S 9 U Y W J s Z T E y M i A o U G F n Z S A 2 M S k v V G l w b y B j Y W 1 i a W F k b y 5 7 Q 2 9 s d W 1 u N S w 0 f S Z x d W 9 0 O y w m c X V v d D t T Z W N 0 a W 9 u M S 9 U Y W J s Z T E y M i A o U G F n Z S A 2 M S k v V G l w b y B j Y W 1 i a W F k b y 5 7 Q 2 9 s d W 1 u N i w 1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T I y J T I w K F B h Z 2 U l M j A 2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j I l M j A o U G F n Z S U y M D Y x K S 9 U Y W J s Z T E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y J T I w K F B h Z 2 U l M j A 2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j Q l M j A o U G F n Z S U y M D Y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M G E x M G Y 3 L W M 0 O G E t N D E x O S 1 h N D N k L W Y 5 N z Q w N D Q w N m Q 4 Z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M z U 3 N T I 3 N 1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0 I C h Q Y W d l I D Y y K S 9 U a X B v I G N h b W J p Y W R v L n t D b 2 x 1 b W 4 x L D B 9 J n F 1 b 3 Q 7 L C Z x d W 9 0 O 1 N l Y 3 R p b 2 4 x L 1 R h Y m x l M T I 0 I C h Q Y W d l I D Y y K S 9 U a X B v I G N h b W J p Y W R v L n t D b 2 x 1 b W 4 y L D F 9 J n F 1 b 3 Q 7 L C Z x d W 9 0 O 1 N l Y 3 R p b 2 4 x L 1 R h Y m x l M T I 0 I C h Q Y W d l I D Y y K S 9 U a X B v I G N h b W J p Y W R v L n t D b 2 x 1 b W 4 z L D J 9 J n F 1 b 3 Q 7 L C Z x d W 9 0 O 1 N l Y 3 R p b 2 4 x L 1 R h Y m x l M T I 0 I C h Q Y W d l I D Y y K S 9 U a X B v I G N h b W J p Y W R v L n t D b 2 x 1 b W 4 0 L D N 9 J n F 1 b 3 Q 7 L C Z x d W 9 0 O 1 N l Y 3 R p b 2 4 x L 1 R h Y m x l M T I 0 I C h Q Y W d l I D Y y K S 9 U a X B v I G N h b W J p Y W R v L n t D b 2 x 1 b W 4 1 L D R 9 J n F 1 b 3 Q 7 L C Z x d W 9 0 O 1 N l Y 3 R p b 2 4 x L 1 R h Y m x l M T I 0 I C h Q Y W d l I D Y y K S 9 U a X B v I G N h b W J p Y W R v L n t D b 2 x 1 b W 4 2 L D V 9 J n F 1 b 3 Q 7 L C Z x d W 9 0 O 1 N l Y 3 R p b 2 4 x L 1 R h Y m x l M T I 0 I C h Q Y W d l I D Y y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I 0 I C h Q Y W d l I D Y y K S 9 U a X B v I G N h b W J p Y W R v L n t D b 2 x 1 b W 4 x L D B 9 J n F 1 b 3 Q 7 L C Z x d W 9 0 O 1 N l Y 3 R p b 2 4 x L 1 R h Y m x l M T I 0 I C h Q Y W d l I D Y y K S 9 U a X B v I G N h b W J p Y W R v L n t D b 2 x 1 b W 4 y L D F 9 J n F 1 b 3 Q 7 L C Z x d W 9 0 O 1 N l Y 3 R p b 2 4 x L 1 R h Y m x l M T I 0 I C h Q Y W d l I D Y y K S 9 U a X B v I G N h b W J p Y W R v L n t D b 2 x 1 b W 4 z L D J 9 J n F 1 b 3 Q 7 L C Z x d W 9 0 O 1 N l Y 3 R p b 2 4 x L 1 R h Y m x l M T I 0 I C h Q Y W d l I D Y y K S 9 U a X B v I G N h b W J p Y W R v L n t D b 2 x 1 b W 4 0 L D N 9 J n F 1 b 3 Q 7 L C Z x d W 9 0 O 1 N l Y 3 R p b 2 4 x L 1 R h Y m x l M T I 0 I C h Q Y W d l I D Y y K S 9 U a X B v I G N h b W J p Y W R v L n t D b 2 x 1 b W 4 1 L D R 9 J n F 1 b 3 Q 7 L C Z x d W 9 0 O 1 N l Y 3 R p b 2 4 x L 1 R h Y m x l M T I 0 I C h Q Y W d l I D Y y K S 9 U a X B v I G N h b W J p Y W R v L n t D b 2 x 1 b W 4 2 L D V 9 J n F 1 b 3 Q 7 L C Z x d W 9 0 O 1 N l Y 3 R p b 2 4 x L 1 R h Y m x l M T I 0 I C h Q Y W d l I D Y y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x M j Q l M j A o U G F n Z S U y M D Y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N C U y M C h Q Y W d l J T I w N j I p L 1 R h Y m x l M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j Q l M j A o U G F n Z S U y M D Y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N i U y M C h Q Y W d l J T I w N j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U 4 Y z Y y Y j Q t O W M x N i 0 0 N m Y 2 L W F i Y T g t M 2 M w Z T g 5 Z D k 2 Z T Z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z N z M x N z U z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j Y g K F B h Z 2 U g N j M p L 1 R p c G 8 g Y 2 F t Y m l h Z G 8 u e 0 N v b H V t b j E s M H 0 m c X V v d D s s J n F 1 b 3 Q 7 U 2 V j d G l v b j E v V G F i b G U x M j Y g K F B h Z 2 U g N j M p L 1 R p c G 8 g Y 2 F t Y m l h Z G 8 u e 0 N v b H V t b j I s M X 0 m c X V v d D s s J n F 1 b 3 Q 7 U 2 V j d G l v b j E v V G F i b G U x M j Y g K F B h Z 2 U g N j M p L 1 R p c G 8 g Y 2 F t Y m l h Z G 8 u e 0 N v b H V t b j M s M n 0 m c X V v d D s s J n F 1 b 3 Q 7 U 2 V j d G l v b j E v V G F i b G U x M j Y g K F B h Z 2 U g N j M p L 1 R p c G 8 g Y 2 F t Y m l h Z G 8 u e 0 N v b H V t b j Q s M 3 0 m c X V v d D s s J n F 1 b 3 Q 7 U 2 V j d G l v b j E v V G F i b G U x M j Y g K F B h Z 2 U g N j M p L 1 R p c G 8 g Y 2 F t Y m l h Z G 8 u e 0 N v b H V t b j U s N H 0 m c X V v d D s s J n F 1 b 3 Q 7 U 2 V j d G l v b j E v V G F i b G U x M j Y g K F B h Z 2 U g N j M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j Y g K F B h Z 2 U g N j M p L 1 R p c G 8 g Y 2 F t Y m l h Z G 8 u e 0 N v b H V t b j E s M H 0 m c X V v d D s s J n F 1 b 3 Q 7 U 2 V j d G l v b j E v V G F i b G U x M j Y g K F B h Z 2 U g N j M p L 1 R p c G 8 g Y 2 F t Y m l h Z G 8 u e 0 N v b H V t b j I s M X 0 m c X V v d D s s J n F 1 b 3 Q 7 U 2 V j d G l v b j E v V G F i b G U x M j Y g K F B h Z 2 U g N j M p L 1 R p c G 8 g Y 2 F t Y m l h Z G 8 u e 0 N v b H V t b j M s M n 0 m c X V v d D s s J n F 1 b 3 Q 7 U 2 V j d G l v b j E v V G F i b G U x M j Y g K F B h Z 2 U g N j M p L 1 R p c G 8 g Y 2 F t Y m l h Z G 8 u e 0 N v b H V t b j Q s M 3 0 m c X V v d D s s J n F 1 b 3 Q 7 U 2 V j d G l v b j E v V G F i b G U x M j Y g K F B h Z 2 U g N j M p L 1 R p c G 8 g Y 2 F t Y m l h Z G 8 u e 0 N v b H V t b j U s N H 0 m c X V v d D s s J n F 1 b 3 Q 7 U 2 V j d G l v b j E v V G F i b G U x M j Y g K F B h Z 2 U g N j M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y N i U y M C h Q Y W d l J T I w N j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2 J T I w K F B h Z 2 U l M j A 2 M y k v V G F i b G U x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N i U y M C h Q Y W d l J T I w N j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4 J T I w K F B h Z 2 U l M j A 2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j F k Z G V l M i 0 5 Y T Q x L T Q 3 O D Q t O D J i M C 0 4 O D J j N 2 J h Z W M 4 Y z I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M 4 O T E x M T B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y O C A o U G F n Z S A 2 N C k v V G l w b y B j Y W 1 i a W F k b y 5 7 Q 2 9 s d W 1 u M S w w f S Z x d W 9 0 O y w m c X V v d D t T Z W N 0 a W 9 u M S 9 U Y W J s Z T E y O C A o U G F n Z S A 2 N C k v V G l w b y B j Y W 1 i a W F k b y 5 7 Q 2 9 s d W 1 u M i w x f S Z x d W 9 0 O y w m c X V v d D t T Z W N 0 a W 9 u M S 9 U Y W J s Z T E y O C A o U G F n Z S A 2 N C k v V G l w b y B j Y W 1 i a W F k b y 5 7 Q 2 9 s d W 1 u M y w y f S Z x d W 9 0 O y w m c X V v d D t T Z W N 0 a W 9 u M S 9 U Y W J s Z T E y O C A o U G F n Z S A 2 N C k v V G l w b y B j Y W 1 i a W F k b y 5 7 Q 2 9 s d W 1 u N C w z f S Z x d W 9 0 O y w m c X V v d D t T Z W N 0 a W 9 u M S 9 U Y W J s Z T E y O C A o U G F n Z S A 2 N C k v V G l w b y B j Y W 1 i a W F k b y 5 7 Q 2 9 s d W 1 u N S w 0 f S Z x d W 9 0 O y w m c X V v d D t T Z W N 0 a W 9 u M S 9 U Y W J s Z T E y O C A o U G F n Z S A 2 N C k v V G l w b y B j Y W 1 i a W F k b y 5 7 Q 2 9 s d W 1 u N i w 1 f S Z x d W 9 0 O y w m c X V v d D t T Z W N 0 a W 9 u M S 9 U Y W J s Z T E y O C A o U G F n Z S A 2 N C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y O C A o U G F n Z S A 2 N C k v V G l w b y B j Y W 1 i a W F k b y 5 7 Q 2 9 s d W 1 u M S w w f S Z x d W 9 0 O y w m c X V v d D t T Z W N 0 a W 9 u M S 9 U Y W J s Z T E y O C A o U G F n Z S A 2 N C k v V G l w b y B j Y W 1 i a W F k b y 5 7 Q 2 9 s d W 1 u M i w x f S Z x d W 9 0 O y w m c X V v d D t T Z W N 0 a W 9 u M S 9 U Y W J s Z T E y O C A o U G F n Z S A 2 N C k v V G l w b y B j Y W 1 i a W F k b y 5 7 Q 2 9 s d W 1 u M y w y f S Z x d W 9 0 O y w m c X V v d D t T Z W N 0 a W 9 u M S 9 U Y W J s Z T E y O C A o U G F n Z S A 2 N C k v V G l w b y B j Y W 1 i a W F k b y 5 7 Q 2 9 s d W 1 u N C w z f S Z x d W 9 0 O y w m c X V v d D t T Z W N 0 a W 9 u M S 9 U Y W J s Z T E y O C A o U G F n Z S A 2 N C k v V G l w b y B j Y W 1 i a W F k b y 5 7 Q 2 9 s d W 1 u N S w 0 f S Z x d W 9 0 O y w m c X V v d D t T Z W N 0 a W 9 u M S 9 U Y W J s Z T E y O C A o U G F n Z S A 2 N C k v V G l w b y B j Y W 1 i a W F k b y 5 7 Q 2 9 s d W 1 u N i w 1 f S Z x d W 9 0 O y w m c X V v d D t T Z W N 0 a W 9 u M S 9 U Y W J s Z T E y O C A o U G F n Z S A 2 N C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T I 4 J T I w K F B h Z 2 U l M j A 2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j g l M j A o U G F n Z S U y M D Y 0 K S 9 U Y W J s Z T E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4 J T I w K F B h Z 2 U l M j A 2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A l M j A o U G F n Z S U y M D Y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4 Z T R m Y m J h L W M 3 Z D k t N D E 0 Z C 1 h Y 2 M 1 L T J l M D U z M 2 M 2 M D I 0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N D A 0 N D E 1 M 1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w I C h Q Y W d l I D Y 1 K S 9 U a X B v I G N h b W J p Y W R v L n t D b 2 x 1 b W 4 x L D B 9 J n F 1 b 3 Q 7 L C Z x d W 9 0 O 1 N l Y 3 R p b 2 4 x L 1 R h Y m x l M T M w I C h Q Y W d l I D Y 1 K S 9 U a X B v I G N h b W J p Y W R v L n t D b 2 x 1 b W 4 y L D F 9 J n F 1 b 3 Q 7 L C Z x d W 9 0 O 1 N l Y 3 R p b 2 4 x L 1 R h Y m x l M T M w I C h Q Y W d l I D Y 1 K S 9 U a X B v I G N h b W J p Y W R v L n t D b 2 x 1 b W 4 z L D J 9 J n F 1 b 3 Q 7 L C Z x d W 9 0 O 1 N l Y 3 R p b 2 4 x L 1 R h Y m x l M T M w I C h Q Y W d l I D Y 1 K S 9 U a X B v I G N h b W J p Y W R v L n t D b 2 x 1 b W 4 0 L D N 9 J n F 1 b 3 Q 7 L C Z x d W 9 0 O 1 N l Y 3 R p b 2 4 x L 1 R h Y m x l M T M w I C h Q Y W d l I D Y 1 K S 9 U a X B v I G N h b W J p Y W R v L n t D b 2 x 1 b W 4 1 L D R 9 J n F 1 b 3 Q 7 L C Z x d W 9 0 O 1 N l Y 3 R p b 2 4 x L 1 R h Y m x l M T M w I C h Q Y W d l I D Y 1 K S 9 U a X B v I G N h b W J p Y W R v L n t D b 2 x 1 b W 4 2 L D V 9 J n F 1 b 3 Q 7 L C Z x d W 9 0 O 1 N l Y 3 R p b 2 4 x L 1 R h Y m x l M T M w I C h Q Y W d l I D Y 1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M w I C h Q Y W d l I D Y 1 K S 9 U a X B v I G N h b W J p Y W R v L n t D b 2 x 1 b W 4 x L D B 9 J n F 1 b 3 Q 7 L C Z x d W 9 0 O 1 N l Y 3 R p b 2 4 x L 1 R h Y m x l M T M w I C h Q Y W d l I D Y 1 K S 9 U a X B v I G N h b W J p Y W R v L n t D b 2 x 1 b W 4 y L D F 9 J n F 1 b 3 Q 7 L C Z x d W 9 0 O 1 N l Y 3 R p b 2 4 x L 1 R h Y m x l M T M w I C h Q Y W d l I D Y 1 K S 9 U a X B v I G N h b W J p Y W R v L n t D b 2 x 1 b W 4 z L D J 9 J n F 1 b 3 Q 7 L C Z x d W 9 0 O 1 N l Y 3 R p b 2 4 x L 1 R h Y m x l M T M w I C h Q Y W d l I D Y 1 K S 9 U a X B v I G N h b W J p Y W R v L n t D b 2 x 1 b W 4 0 L D N 9 J n F 1 b 3 Q 7 L C Z x d W 9 0 O 1 N l Y 3 R p b 2 4 x L 1 R h Y m x l M T M w I C h Q Y W d l I D Y 1 K S 9 U a X B v I G N h b W J p Y W R v L n t D b 2 x 1 b W 4 1 L D R 9 J n F 1 b 3 Q 7 L C Z x d W 9 0 O 1 N l Y 3 R p b 2 4 x L 1 R h Y m x l M T M w I C h Q Y W d l I D Y 1 K S 9 U a X B v I G N h b W J p Y W R v L n t D b 2 x 1 b W 4 2 L D V 9 J n F 1 b 3 Q 7 L C Z x d W 9 0 O 1 N l Y 3 R p b 2 4 x L 1 R h Y m x l M T M w I C h Q Y W d l I D Y 1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x M z A l M j A o U G F n Z S U y M D Y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M C U y M C h Q Y W d l J T I w N j U p L 1 R h Y m x l M T M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A l M j A o U G F n Z S U y M D Y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M i U y M C h Q Y W d l J T I w N j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y O T V i N m M t Y 2 Y w O C 0 0 Y m I x L T g 1 M W Q t Y j c 4 N j c 4 M D c 0 M W Q 2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0 M j A y M D k y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z I g K F B h Z 2 U g N j Y p L 1 R p c G 8 g Y 2 F t Y m l h Z G 8 u e 0 N v b H V t b j E s M H 0 m c X V v d D s s J n F 1 b 3 Q 7 U 2 V j d G l v b j E v V G F i b G U x M z I g K F B h Z 2 U g N j Y p L 1 R p c G 8 g Y 2 F t Y m l h Z G 8 u e 0 N v b H V t b j I s M X 0 m c X V v d D s s J n F 1 b 3 Q 7 U 2 V j d G l v b j E v V G F i b G U x M z I g K F B h Z 2 U g N j Y p L 1 R p c G 8 g Y 2 F t Y m l h Z G 8 u e 0 N v b H V t b j M s M n 0 m c X V v d D s s J n F 1 b 3 Q 7 U 2 V j d G l v b j E v V G F i b G U x M z I g K F B h Z 2 U g N j Y p L 1 R p c G 8 g Y 2 F t Y m l h Z G 8 u e 0 N v b H V t b j Q s M 3 0 m c X V v d D s s J n F 1 b 3 Q 7 U 2 V j d G l v b j E v V G F i b G U x M z I g K F B h Z 2 U g N j Y p L 1 R p c G 8 g Y 2 F t Y m l h Z G 8 u e 0 N v b H V t b j U s N H 0 m c X V v d D s s J n F 1 b 3 Q 7 U 2 V j d G l v b j E v V G F i b G U x M z I g K F B h Z 2 U g N j Y p L 1 R p c G 8 g Y 2 F t Y m l h Z G 8 u e 0 N v b H V t b j Y s N X 0 m c X V v d D s s J n F 1 b 3 Q 7 U 2 V j d G l v b j E v V G F i b G U x M z I g K F B h Z 2 U g N j Y p L 1 R p c G 8 g Y 2 F t Y m l h Z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M z I g K F B h Z 2 U g N j Y p L 1 R p c G 8 g Y 2 F t Y m l h Z G 8 u e 0 N v b H V t b j E s M H 0 m c X V v d D s s J n F 1 b 3 Q 7 U 2 V j d G l v b j E v V G F i b G U x M z I g K F B h Z 2 U g N j Y p L 1 R p c G 8 g Y 2 F t Y m l h Z G 8 u e 0 N v b H V t b j I s M X 0 m c X V v d D s s J n F 1 b 3 Q 7 U 2 V j d G l v b j E v V G F i b G U x M z I g K F B h Z 2 U g N j Y p L 1 R p c G 8 g Y 2 F t Y m l h Z G 8 u e 0 N v b H V t b j M s M n 0 m c X V v d D s s J n F 1 b 3 Q 7 U 2 V j d G l v b j E v V G F i b G U x M z I g K F B h Z 2 U g N j Y p L 1 R p c G 8 g Y 2 F t Y m l h Z G 8 u e 0 N v b H V t b j Q s M 3 0 m c X V v d D s s J n F 1 b 3 Q 7 U 2 V j d G l v b j E v V G F i b G U x M z I g K F B h Z 2 U g N j Y p L 1 R p c G 8 g Y 2 F t Y m l h Z G 8 u e 0 N v b H V t b j U s N H 0 m c X V v d D s s J n F 1 b 3 Q 7 U 2 V j d G l v b j E v V G F i b G U x M z I g K F B h Z 2 U g N j Y p L 1 R p c G 8 g Y 2 F t Y m l h Z G 8 u e 0 N v b H V t b j Y s N X 0 m c X V v d D s s J n F 1 b 3 Q 7 U 2 V j d G l v b j E v V G F i b G U x M z I g K F B h Z 2 U g N j Y p L 1 R p c G 8 g Y 2 F t Y m l h Z G 8 u e 0 N v b H V t b j c s N n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z M i U y M C h Q Y W d l J T I w N j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y J T I w K F B h Z 2 U l M j A 2 N i k v V G F i b G U x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M i U y M C h Q Y W d l J T I w N j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0 J T I w K F B h Z 2 U l M j A 2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G E 2 M W U 0 M y 0 4 M j E 2 L T R j N m Y t O T Y z Z S 0 2 Y z I 1 Y j F j N D d h Z m I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Q 1 M z M 3 N T F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N C A o U G F n Z S A 2 N y k v V G l w b y B j Y W 1 i a W F k b y 5 7 Q 2 9 s d W 1 u M S w w f S Z x d W 9 0 O y w m c X V v d D t T Z W N 0 a W 9 u M S 9 U Y W J s Z T E z N C A o U G F n Z S A 2 N y k v V G l w b y B j Y W 1 i a W F k b y 5 7 Q 2 9 s d W 1 u M i w x f S Z x d W 9 0 O y w m c X V v d D t T Z W N 0 a W 9 u M S 9 U Y W J s Z T E z N C A o U G F n Z S A 2 N y k v V G l w b y B j Y W 1 i a W F k b y 5 7 Q 2 9 s d W 1 u M y w y f S Z x d W 9 0 O y w m c X V v d D t T Z W N 0 a W 9 u M S 9 U Y W J s Z T E z N C A o U G F n Z S A 2 N y k v V G l w b y B j Y W 1 i a W F k b y 5 7 Q 2 9 s d W 1 u N C w z f S Z x d W 9 0 O y w m c X V v d D t T Z W N 0 a W 9 u M S 9 U Y W J s Z T E z N C A o U G F n Z S A 2 N y k v V G l w b y B j Y W 1 i a W F k b y 5 7 Q 2 9 s d W 1 u N S w 0 f S Z x d W 9 0 O y w m c X V v d D t T Z W N 0 a W 9 u M S 9 U Y W J s Z T E z N C A o U G F n Z S A 2 N y k v V G l w b y B j Y W 1 i a W F k b y 5 7 Q 2 9 s d W 1 u N i w 1 f S Z x d W 9 0 O y w m c X V v d D t T Z W N 0 a W 9 u M S 9 U Y W J s Z T E z N C A o U G F n Z S A 2 N y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z N C A o U G F n Z S A 2 N y k v V G l w b y B j Y W 1 i a W F k b y 5 7 Q 2 9 s d W 1 u M S w w f S Z x d W 9 0 O y w m c X V v d D t T Z W N 0 a W 9 u M S 9 U Y W J s Z T E z N C A o U G F n Z S A 2 N y k v V G l w b y B j Y W 1 i a W F k b y 5 7 Q 2 9 s d W 1 u M i w x f S Z x d W 9 0 O y w m c X V v d D t T Z W N 0 a W 9 u M S 9 U Y W J s Z T E z N C A o U G F n Z S A 2 N y k v V G l w b y B j Y W 1 i a W F k b y 5 7 Q 2 9 s d W 1 u M y w y f S Z x d W 9 0 O y w m c X V v d D t T Z W N 0 a W 9 u M S 9 U Y W J s Z T E z N C A o U G F n Z S A 2 N y k v V G l w b y B j Y W 1 i a W F k b y 5 7 Q 2 9 s d W 1 u N C w z f S Z x d W 9 0 O y w m c X V v d D t T Z W N 0 a W 9 u M S 9 U Y W J s Z T E z N C A o U G F n Z S A 2 N y k v V G l w b y B j Y W 1 i a W F k b y 5 7 Q 2 9 s d W 1 u N S w 0 f S Z x d W 9 0 O y w m c X V v d D t T Z W N 0 a W 9 u M S 9 U Y W J s Z T E z N C A o U G F n Z S A 2 N y k v V G l w b y B j Y W 1 i a W F k b y 5 7 Q 2 9 s d W 1 u N i w 1 f S Z x d W 9 0 O y w m c X V v d D t T Z W N 0 a W 9 u M S 9 U Y W J s Z T E z N C A o U G F n Z S A 2 N y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T M 0 J T I w K F B h Z 2 U l M j A 2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Q l M j A o U G F n Z S U y M D Y 3 K S 9 U Y W J s Z T E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0 J T I w K F B h Z 2 U l M j A 2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Y l M j A o U G F n Z S U y M D Y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M z V m M j F i L T E 0 Z j A t N D h k M y 1 h M D R h L T M 3 M m I 3 Y z Y x N m Q 4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N D g z M D M z M 1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2 I C h Q Y W d l I D Y 4 K S 9 U a X B v I G N h b W J p Y W R v L n t D b 2 x 1 b W 4 x L D B 9 J n F 1 b 3 Q 7 L C Z x d W 9 0 O 1 N l Y 3 R p b 2 4 x L 1 R h Y m x l M T M 2 I C h Q Y W d l I D Y 4 K S 9 U a X B v I G N h b W J p Y W R v L n t D b 2 x 1 b W 4 y L D F 9 J n F 1 b 3 Q 7 L C Z x d W 9 0 O 1 N l Y 3 R p b 2 4 x L 1 R h Y m x l M T M 2 I C h Q Y W d l I D Y 4 K S 9 U a X B v I G N h b W J p Y W R v L n t D b 2 x 1 b W 4 z L D J 9 J n F 1 b 3 Q 7 L C Z x d W 9 0 O 1 N l Y 3 R p b 2 4 x L 1 R h Y m x l M T M 2 I C h Q Y W d l I D Y 4 K S 9 U a X B v I G N h b W J p Y W R v L n t D b 2 x 1 b W 4 0 L D N 9 J n F 1 b 3 Q 7 L C Z x d W 9 0 O 1 N l Y 3 R p b 2 4 x L 1 R h Y m x l M T M 2 I C h Q Y W d l I D Y 4 K S 9 U a X B v I G N h b W J p Y W R v L n t D b 2 x 1 b W 4 1 L D R 9 J n F 1 b 3 Q 7 L C Z x d W 9 0 O 1 N l Y 3 R p b 2 4 x L 1 R h Y m x l M T M 2 I C h Q Y W d l I D Y 4 K S 9 U a X B v I G N h b W J p Y W R v L n t D b 2 x 1 b W 4 2 L D V 9 J n F 1 b 3 Q 7 L C Z x d W 9 0 O 1 N l Y 3 R p b 2 4 x L 1 R h Y m x l M T M 2 I C h Q Y W d l I D Y 4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M 2 I C h Q Y W d l I D Y 4 K S 9 U a X B v I G N h b W J p Y W R v L n t D b 2 x 1 b W 4 x L D B 9 J n F 1 b 3 Q 7 L C Z x d W 9 0 O 1 N l Y 3 R p b 2 4 x L 1 R h Y m x l M T M 2 I C h Q Y W d l I D Y 4 K S 9 U a X B v I G N h b W J p Y W R v L n t D b 2 x 1 b W 4 y L D F 9 J n F 1 b 3 Q 7 L C Z x d W 9 0 O 1 N l Y 3 R p b 2 4 x L 1 R h Y m x l M T M 2 I C h Q Y W d l I D Y 4 K S 9 U a X B v I G N h b W J p Y W R v L n t D b 2 x 1 b W 4 z L D J 9 J n F 1 b 3 Q 7 L C Z x d W 9 0 O 1 N l Y 3 R p b 2 4 x L 1 R h Y m x l M T M 2 I C h Q Y W d l I D Y 4 K S 9 U a X B v I G N h b W J p Y W R v L n t D b 2 x 1 b W 4 0 L D N 9 J n F 1 b 3 Q 7 L C Z x d W 9 0 O 1 N l Y 3 R p b 2 4 x L 1 R h Y m x l M T M 2 I C h Q Y W d l I D Y 4 K S 9 U a X B v I G N h b W J p Y W R v L n t D b 2 x 1 b W 4 1 L D R 9 J n F 1 b 3 Q 7 L C Z x d W 9 0 O 1 N l Y 3 R p b 2 4 x L 1 R h Y m x l M T M 2 I C h Q Y W d l I D Y 4 K S 9 U a X B v I G N h b W J p Y W R v L n t D b 2 x 1 b W 4 2 L D V 9 J n F 1 b 3 Q 7 L C Z x d W 9 0 O 1 N l Y 3 R p b 2 4 x L 1 R h Y m x l M T M 2 I C h Q Y W d l I D Y 4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x M z Y l M j A o U G F n Z S U y M D Y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N i U y M C h Q Y W d l J T I w N j g p L 1 R h Y m x l M T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Y l M j A o U G F n Z S U y M D Y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O C U y M C h Q Y W d l J T I w N j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M 1 N j I 0 N m E t M G Q z M C 0 0 M T F k L T k w Y z c t Y j R m M m Q x Y j k z N 2 Z k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1 M T Q 0 M z U 5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z g g K F B h Z 2 U g N j k p L 1 R p c G 8 g Y 2 F t Y m l h Z G 8 u e 0 N v b H V t b j E s M H 0 m c X V v d D s s J n F 1 b 3 Q 7 U 2 V j d G l v b j E v V G F i b G U x M z g g K F B h Z 2 U g N j k p L 1 R p c G 8 g Y 2 F t Y m l h Z G 8 u e 0 N v b H V t b j I s M X 0 m c X V v d D s s J n F 1 b 3 Q 7 U 2 V j d G l v b j E v V G F i b G U x M z g g K F B h Z 2 U g N j k p L 1 R p c G 8 g Y 2 F t Y m l h Z G 8 u e 0 N v b H V t b j M s M n 0 m c X V v d D s s J n F 1 b 3 Q 7 U 2 V j d G l v b j E v V G F i b G U x M z g g K F B h Z 2 U g N j k p L 1 R p c G 8 g Y 2 F t Y m l h Z G 8 u e 0 N v b H V t b j Q s M 3 0 m c X V v d D s s J n F 1 b 3 Q 7 U 2 V j d G l v b j E v V G F i b G U x M z g g K F B h Z 2 U g N j k p L 1 R p c G 8 g Y 2 F t Y m l h Z G 8 u e 0 N v b H V t b j U s N H 0 m c X V v d D s s J n F 1 b 3 Q 7 U 2 V j d G l v b j E v V G F i b G U x M z g g K F B h Z 2 U g N j k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z g g K F B h Z 2 U g N j k p L 1 R p c G 8 g Y 2 F t Y m l h Z G 8 u e 0 N v b H V t b j E s M H 0 m c X V v d D s s J n F 1 b 3 Q 7 U 2 V j d G l v b j E v V G F i b G U x M z g g K F B h Z 2 U g N j k p L 1 R p c G 8 g Y 2 F t Y m l h Z G 8 u e 0 N v b H V t b j I s M X 0 m c X V v d D s s J n F 1 b 3 Q 7 U 2 V j d G l v b j E v V G F i b G U x M z g g K F B h Z 2 U g N j k p L 1 R p c G 8 g Y 2 F t Y m l h Z G 8 u e 0 N v b H V t b j M s M n 0 m c X V v d D s s J n F 1 b 3 Q 7 U 2 V j d G l v b j E v V G F i b G U x M z g g K F B h Z 2 U g N j k p L 1 R p c G 8 g Y 2 F t Y m l h Z G 8 u e 0 N v b H V t b j Q s M 3 0 m c X V v d D s s J n F 1 b 3 Q 7 U 2 V j d G l v b j E v V G F i b G U x M z g g K F B h Z 2 U g N j k p L 1 R p c G 8 g Y 2 F t Y m l h Z G 8 u e 0 N v b H V t b j U s N H 0 m c X V v d D s s J n F 1 b 3 Q 7 U 2 V j d G l v b j E v V G F i b G U x M z g g K F B h Z 2 U g N j k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z O C U y M C h Q Y W d l J T I w N j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4 J T I w K F B h Z 2 U l M j A 2 O S k v V G F i b G U x M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O C U y M C h Q Y W d l J T I w N j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w J T I w K F B h Z 2 U l M j A 3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m J k O G V l N i 1 h Y j h m L T R k M m U t O W E 5 Y S 1 k N j h j Y m M x M 2 Y 0 M D k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U y O T k x M j Z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0 M C A o U G F n Z S A 3 M C k v V G l w b y B j Y W 1 i a W F k b y 5 7 Q 2 9 s d W 1 u M S w w f S Z x d W 9 0 O y w m c X V v d D t T Z W N 0 a W 9 u M S 9 U Y W J s Z T E 0 M C A o U G F n Z S A 3 M C k v V G l w b y B j Y W 1 i a W F k b y 5 7 Q 2 9 s d W 1 u M i w x f S Z x d W 9 0 O y w m c X V v d D t T Z W N 0 a W 9 u M S 9 U Y W J s Z T E 0 M C A o U G F n Z S A 3 M C k v V G l w b y B j Y W 1 i a W F k b y 5 7 Q 2 9 s d W 1 u M y w y f S Z x d W 9 0 O y w m c X V v d D t T Z W N 0 a W 9 u M S 9 U Y W J s Z T E 0 M C A o U G F n Z S A 3 M C k v V G l w b y B j Y W 1 i a W F k b y 5 7 Q 2 9 s d W 1 u N C w z f S Z x d W 9 0 O y w m c X V v d D t T Z W N 0 a W 9 u M S 9 U Y W J s Z T E 0 M C A o U G F n Z S A 3 M C k v V G l w b y B j Y W 1 i a W F k b y 5 7 Q 2 9 s d W 1 u N S w 0 f S Z x d W 9 0 O y w m c X V v d D t T Z W N 0 a W 9 u M S 9 U Y W J s Z T E 0 M C A o U G F n Z S A 3 M C k v V G l w b y B j Y W 1 i a W F k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0 M C A o U G F n Z S A 3 M C k v V G l w b y B j Y W 1 i a W F k b y 5 7 Q 2 9 s d W 1 u M S w w f S Z x d W 9 0 O y w m c X V v d D t T Z W N 0 a W 9 u M S 9 U Y W J s Z T E 0 M C A o U G F n Z S A 3 M C k v V G l w b y B j Y W 1 i a W F k b y 5 7 Q 2 9 s d W 1 u M i w x f S Z x d W 9 0 O y w m c X V v d D t T Z W N 0 a W 9 u M S 9 U Y W J s Z T E 0 M C A o U G F n Z S A 3 M C k v V G l w b y B j Y W 1 i a W F k b y 5 7 Q 2 9 s d W 1 u M y w y f S Z x d W 9 0 O y w m c X V v d D t T Z W N 0 a W 9 u M S 9 U Y W J s Z T E 0 M C A o U G F n Z S A 3 M C k v V G l w b y B j Y W 1 i a W F k b y 5 7 Q 2 9 s d W 1 u N C w z f S Z x d W 9 0 O y w m c X V v d D t T Z W N 0 a W 9 u M S 9 U Y W J s Z T E 0 M C A o U G F n Z S A 3 M C k v V G l w b y B j Y W 1 i a W F k b y 5 7 Q 2 9 s d W 1 u N S w 0 f S Z x d W 9 0 O y w m c X V v d D t T Z W N 0 a W 9 u M S 9 U Y W J s Z T E 0 M C A o U G F n Z S A 3 M C k v V G l w b y B j Y W 1 i a W F k b y 5 7 Q 2 9 s d W 1 u N i w 1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T Q w J T I w K F B h Z 2 U l M j A 3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A l M j A o U G F n Z S U y M D c w K S 9 U Y W J s Z T E 0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w J T I w K F B h Z 2 U l M j A 3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I l M j A o U G F n Z S U y M D c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O T A y Y W V i L T Y 0 N G U t N G E y Y S 1 h Y T l i L T N l O W R i M T M 4 O D d m N y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N T Q 3 M j U w N V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Q y I C h Q Y W d l I D c x K S 9 U a X B v I G N h b W J p Y W R v L n t D b 2 x 1 b W 4 x L D B 9 J n F 1 b 3 Q 7 L C Z x d W 9 0 O 1 N l Y 3 R p b 2 4 x L 1 R h Y m x l M T Q y I C h Q Y W d l I D c x K S 9 U a X B v I G N h b W J p Y W R v L n t D b 2 x 1 b W 4 y L D F 9 J n F 1 b 3 Q 7 L C Z x d W 9 0 O 1 N l Y 3 R p b 2 4 x L 1 R h Y m x l M T Q y I C h Q Y W d l I D c x K S 9 U a X B v I G N h b W J p Y W R v L n t D b 2 x 1 b W 4 z L D J 9 J n F 1 b 3 Q 7 L C Z x d W 9 0 O 1 N l Y 3 R p b 2 4 x L 1 R h Y m x l M T Q y I C h Q Y W d l I D c x K S 9 U a X B v I G N h b W J p Y W R v L n t D b 2 x 1 b W 4 0 L D N 9 J n F 1 b 3 Q 7 L C Z x d W 9 0 O 1 N l Y 3 R p b 2 4 x L 1 R h Y m x l M T Q y I C h Q Y W d l I D c x K S 9 U a X B v I G N h b W J p Y W R v L n t D b 2 x 1 b W 4 1 L D R 9 J n F 1 b 3 Q 7 L C Z x d W 9 0 O 1 N l Y 3 R p b 2 4 x L 1 R h Y m x l M T Q y I C h Q Y W d l I D c x K S 9 U a X B v I G N h b W J p Y W R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T Q y I C h Q Y W d l I D c x K S 9 U a X B v I G N h b W J p Y W R v L n t D b 2 x 1 b W 4 x L D B 9 J n F 1 b 3 Q 7 L C Z x d W 9 0 O 1 N l Y 3 R p b 2 4 x L 1 R h Y m x l M T Q y I C h Q Y W d l I D c x K S 9 U a X B v I G N h b W J p Y W R v L n t D b 2 x 1 b W 4 y L D F 9 J n F 1 b 3 Q 7 L C Z x d W 9 0 O 1 N l Y 3 R p b 2 4 x L 1 R h Y m x l M T Q y I C h Q Y W d l I D c x K S 9 U a X B v I G N h b W J p Y W R v L n t D b 2 x 1 b W 4 z L D J 9 J n F 1 b 3 Q 7 L C Z x d W 9 0 O 1 N l Y 3 R p b 2 4 x L 1 R h Y m x l M T Q y I C h Q Y W d l I D c x K S 9 U a X B v I G N h b W J p Y W R v L n t D b 2 x 1 b W 4 0 L D N 9 J n F 1 b 3 Q 7 L C Z x d W 9 0 O 1 N l Y 3 R p b 2 4 x L 1 R h Y m x l M T Q y I C h Q Y W d l I D c x K S 9 U a X B v I G N h b W J p Y W R v L n t D b 2 x 1 b W 4 1 L D R 9 J n F 1 b 3 Q 7 L C Z x d W 9 0 O 1 N l Y 3 R p b 2 4 x L 1 R h Y m x l M T Q y I C h Q Y W d l I D c x K S 9 U a X B v I G N h b W J p Y W R v L n t D b 2 x 1 b W 4 2 L D V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x N D I l M j A o U G F n Z S U y M D c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M i U y M C h Q Y W d l J T I w N z E p L 1 R h Y m x l M T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I l M j A o U G F n Z S U y M D c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N C U y M C h Q Y W d l J T I w N z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2 O T Q x O D A t Y j B m Y y 0 0 Y m V i L W J m Y W Y t M m E 0 O D N j O T h l Z D A 1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1 N z Y 5 N D g 3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D Q g K F B h Z 2 U g N z I p L 1 R p c G 8 g Y 2 F t Y m l h Z G 8 u e 0 N v b H V t b j E s M H 0 m c X V v d D s s J n F 1 b 3 Q 7 U 2 V j d G l v b j E v V G F i b G U x N D Q g K F B h Z 2 U g N z I p L 1 R p c G 8 g Y 2 F t Y m l h Z G 8 u e 0 N v b H V t b j I s M X 0 m c X V v d D s s J n F 1 b 3 Q 7 U 2 V j d G l v b j E v V G F i b G U x N D Q g K F B h Z 2 U g N z I p L 1 R p c G 8 g Y 2 F t Y m l h Z G 8 u e 0 N v b H V t b j M s M n 0 m c X V v d D s s J n F 1 b 3 Q 7 U 2 V j d G l v b j E v V G F i b G U x N D Q g K F B h Z 2 U g N z I p L 1 R p c G 8 g Y 2 F t Y m l h Z G 8 u e 0 N v b H V t b j Q s M 3 0 m c X V v d D s s J n F 1 b 3 Q 7 U 2 V j d G l v b j E v V G F i b G U x N D Q g K F B h Z 2 U g N z I p L 1 R p c G 8 g Y 2 F t Y m l h Z G 8 u e 0 N v b H V t b j U s N H 0 m c X V v d D s s J n F 1 b 3 Q 7 U 2 V j d G l v b j E v V G F i b G U x N D Q g K F B h Z 2 U g N z I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N D Q g K F B h Z 2 U g N z I p L 1 R p c G 8 g Y 2 F t Y m l h Z G 8 u e 0 N v b H V t b j E s M H 0 m c X V v d D s s J n F 1 b 3 Q 7 U 2 V j d G l v b j E v V G F i b G U x N D Q g K F B h Z 2 U g N z I p L 1 R p c G 8 g Y 2 F t Y m l h Z G 8 u e 0 N v b H V t b j I s M X 0 m c X V v d D s s J n F 1 b 3 Q 7 U 2 V j d G l v b j E v V G F i b G U x N D Q g K F B h Z 2 U g N z I p L 1 R p c G 8 g Y 2 F t Y m l h Z G 8 u e 0 N v b H V t b j M s M n 0 m c X V v d D s s J n F 1 b 3 Q 7 U 2 V j d G l v b j E v V G F i b G U x N D Q g K F B h Z 2 U g N z I p L 1 R p c G 8 g Y 2 F t Y m l h Z G 8 u e 0 N v b H V t b j Q s M 3 0 m c X V v d D s s J n F 1 b 3 Q 7 U 2 V j d G l v b j E v V G F i b G U x N D Q g K F B h Z 2 U g N z I p L 1 R p c G 8 g Y 2 F t Y m l h Z G 8 u e 0 N v b H V t b j U s N H 0 m c X V v d D s s J n F 1 b 3 Q 7 U 2 V j d G l v b j E v V G F i b G U x N D Q g K F B h Z 2 U g N z I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0 N C U y M C h Q Y W d l J T I w N z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0 J T I w K F B h Z 2 U l M j A 3 M i k v V G F i b G U x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N C U y M C h Q Y W d l J T I w N z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2 J T I w K F B h Z 2 U l M j A 3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z k 5 O G Z h O C 1 m N z g 1 L T Q 0 N D g t O W F h O C 0 y N G M 4 M z Z j N j M 4 Z G I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U 5 M j U z N j h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0 N i A o U G F n Z S A 3 M y k v V G l w b y B j Y W 1 i a W F k b y 5 7 Q 2 9 s d W 1 u M S w w f S Z x d W 9 0 O y w m c X V v d D t T Z W N 0 a W 9 u M S 9 U Y W J s Z T E 0 N i A o U G F n Z S A 3 M y k v V G l w b y B j Y W 1 i a W F k b y 5 7 Q 2 9 s d W 1 u M i w x f S Z x d W 9 0 O y w m c X V v d D t T Z W N 0 a W 9 u M S 9 U Y W J s Z T E 0 N i A o U G F n Z S A 3 M y k v V G l w b y B j Y W 1 i a W F k b y 5 7 Q 2 9 s d W 1 u M y w y f S Z x d W 9 0 O y w m c X V v d D t T Z W N 0 a W 9 u M S 9 U Y W J s Z T E 0 N i A o U G F n Z S A 3 M y k v V G l w b y B j Y W 1 i a W F k b y 5 7 Q 2 9 s d W 1 u N C w z f S Z x d W 9 0 O y w m c X V v d D t T Z W N 0 a W 9 u M S 9 U Y W J s Z T E 0 N i A o U G F n Z S A 3 M y k v V G l w b y B j Y W 1 i a W F k b y 5 7 Q 2 9 s d W 1 u N S w 0 f S Z x d W 9 0 O y w m c X V v d D t T Z W N 0 a W 9 u M S 9 U Y W J s Z T E 0 N i A o U G F n Z S A 3 M y k v V G l w b y B j Y W 1 i a W F k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0 N i A o U G F n Z S A 3 M y k v V G l w b y B j Y W 1 i a W F k b y 5 7 Q 2 9 s d W 1 u M S w w f S Z x d W 9 0 O y w m c X V v d D t T Z W N 0 a W 9 u M S 9 U Y W J s Z T E 0 N i A o U G F n Z S A 3 M y k v V G l w b y B j Y W 1 i a W F k b y 5 7 Q 2 9 s d W 1 u M i w x f S Z x d W 9 0 O y w m c X V v d D t T Z W N 0 a W 9 u M S 9 U Y W J s Z T E 0 N i A o U G F n Z S A 3 M y k v V G l w b y B j Y W 1 i a W F k b y 5 7 Q 2 9 s d W 1 u M y w y f S Z x d W 9 0 O y w m c X V v d D t T Z W N 0 a W 9 u M S 9 U Y W J s Z T E 0 N i A o U G F n Z S A 3 M y k v V G l w b y B j Y W 1 i a W F k b y 5 7 Q 2 9 s d W 1 u N C w z f S Z x d W 9 0 O y w m c X V v d D t T Z W N 0 a W 9 u M S 9 U Y W J s Z T E 0 N i A o U G F n Z S A 3 M y k v V G l w b y B j Y W 1 i a W F k b y 5 7 Q 2 9 s d W 1 u N S w 0 f S Z x d W 9 0 O y w m c X V v d D t T Z W N 0 a W 9 u M S 9 U Y W J s Z T E 0 N i A o U G F n Z S A 3 M y k v V G l w b y B j Y W 1 i a W F k b y 5 7 Q 2 9 s d W 1 u N i w 1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T Q 2 J T I w K F B h Z 2 U l M j A 3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Y l M j A o U G F n Z S U y M D c z K S 9 U Y W J s Z T E 0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2 J T I w K F B h Z 2 U l M j A 3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g l M j A o U G F n Z S U y M D c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Y T c 0 N W M z L T E x M m Q t N G I x N y 0 5 Y T A 5 L T V j Z T Q z N D J j M z U w N y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U t M j h U M j I 6 M T M 6 N T Y u N j I z N z g y N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Q 4 I C h Q Y W d l I D c 0 K S 9 U a X B v I G N h b W J p Y W R v L n t D b 2 x 1 b W 4 x L D B 9 J n F 1 b 3 Q 7 L C Z x d W 9 0 O 1 N l Y 3 R p b 2 4 x L 1 R h Y m x l M T Q 4 I C h Q Y W d l I D c 0 K S 9 U a X B v I G N h b W J p Y W R v L n t D b 2 x 1 b W 4 y L D F 9 J n F 1 b 3 Q 7 L C Z x d W 9 0 O 1 N l Y 3 R p b 2 4 x L 1 R h Y m x l M T Q 4 I C h Q Y W d l I D c 0 K S 9 U a X B v I G N h b W J p Y W R v L n t D b 2 x 1 b W 4 z L D J 9 J n F 1 b 3 Q 7 L C Z x d W 9 0 O 1 N l Y 3 R p b 2 4 x L 1 R h Y m x l M T Q 4 I C h Q Y W d l I D c 0 K S 9 U a X B v I G N h b W J p Y W R v L n t D b 2 x 1 b W 4 0 L D N 9 J n F 1 b 3 Q 7 L C Z x d W 9 0 O 1 N l Y 3 R p b 2 4 x L 1 R h Y m x l M T Q 4 I C h Q Y W d l I D c 0 K S 9 U a X B v I G N h b W J p Y W R v L n t D b 2 x 1 b W 4 1 L D R 9 J n F 1 b 3 Q 7 L C Z x d W 9 0 O 1 N l Y 3 R p b 2 4 x L 1 R h Y m x l M T Q 4 I C h Q Y W d l I D c 0 K S 9 U a X B v I G N h b W J p Y W R v L n t D b 2 x 1 b W 4 2 L D V 9 J n F 1 b 3 Q 7 L C Z x d W 9 0 O 1 N l Y 3 R p b 2 4 x L 1 R h Y m x l M T Q 4 I C h Q Y W d l I D c 0 K S 9 U a X B v I G N h b W J p Y W R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Q 4 I C h Q Y W d l I D c 0 K S 9 U a X B v I G N h b W J p Y W R v L n t D b 2 x 1 b W 4 x L D B 9 J n F 1 b 3 Q 7 L C Z x d W 9 0 O 1 N l Y 3 R p b 2 4 x L 1 R h Y m x l M T Q 4 I C h Q Y W d l I D c 0 K S 9 U a X B v I G N h b W J p Y W R v L n t D b 2 x 1 b W 4 y L D F 9 J n F 1 b 3 Q 7 L C Z x d W 9 0 O 1 N l Y 3 R p b 2 4 x L 1 R h Y m x l M T Q 4 I C h Q Y W d l I D c 0 K S 9 U a X B v I G N h b W J p Y W R v L n t D b 2 x 1 b W 4 z L D J 9 J n F 1 b 3 Q 7 L C Z x d W 9 0 O 1 N l Y 3 R p b 2 4 x L 1 R h Y m x l M T Q 4 I C h Q Y W d l I D c 0 K S 9 U a X B v I G N h b W J p Y W R v L n t D b 2 x 1 b W 4 0 L D N 9 J n F 1 b 3 Q 7 L C Z x d W 9 0 O 1 N l Y 3 R p b 2 4 x L 1 R h Y m x l M T Q 4 I C h Q Y W d l I D c 0 K S 9 U a X B v I G N h b W J p Y W R v L n t D b 2 x 1 b W 4 1 L D R 9 J n F 1 b 3 Q 7 L C Z x d W 9 0 O 1 N l Y 3 R p b 2 4 x L 1 R h Y m x l M T Q 4 I C h Q Y W d l I D c 0 K S 9 U a X B v I G N h b W J p Y W R v L n t D b 2 x 1 b W 4 2 L D V 9 J n F 1 b 3 Q 7 L C Z x d W 9 0 O 1 N l Y 3 R p b 2 4 x L 1 R h Y m x l M T Q 4 I C h Q Y W d l I D c 0 K S 9 U a X B v I G N h b W J p Y W R v L n t D b 2 x 1 b W 4 3 L D Z 9 J n F 1 b 3 Q 7 X S w m c X V v d D t S Z W x h d G l v b n N o a X B J b m Z v J n F 1 b 3 Q 7 O l t d f S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G F i b G U x N D g l M j A o U G F n Z S U y M D c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O C U y M C h Q Y W d l J T I w N z Q p L 1 R h Y m x l M T Q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g l M j A o U G F n Z S U y M D c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M C U y M C h Q Y W d l J T I w N z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F i O G Q z M j Y t M D V j M C 0 0 Y T R j L T g z N z I t Z G V k N j l i Z j Y 5 M j E 2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w N S 0 y O F Q y M j o x M z o 1 N i 4 2 N T U y N D A 4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T A g K F B h Z 2 U g N z U p L 1 R p c G 8 g Y 2 F t Y m l h Z G 8 u e 0 N v b H V t b j E s M H 0 m c X V v d D s s J n F 1 b 3 Q 7 U 2 V j d G l v b j E v V G F i b G U x N T A g K F B h Z 2 U g N z U p L 1 R p c G 8 g Y 2 F t Y m l h Z G 8 u e 0 N v b H V t b j I s M X 0 m c X V v d D s s J n F 1 b 3 Q 7 U 2 V j d G l v b j E v V G F i b G U x N T A g K F B h Z 2 U g N z U p L 1 R p c G 8 g Y 2 F t Y m l h Z G 8 u e 0 N v b H V t b j M s M n 0 m c X V v d D s s J n F 1 b 3 Q 7 U 2 V j d G l v b j E v V G F i b G U x N T A g K F B h Z 2 U g N z U p L 1 R p c G 8 g Y 2 F t Y m l h Z G 8 u e 0 N v b H V t b j Q s M 3 0 m c X V v d D s s J n F 1 b 3 Q 7 U 2 V j d G l v b j E v V G F i b G U x N T A g K F B h Z 2 U g N z U p L 1 R p c G 8 g Y 2 F t Y m l h Z G 8 u e 0 N v b H V t b j U s N H 0 m c X V v d D s s J n F 1 b 3 Q 7 U 2 V j d G l v b j E v V G F i b G U x N T A g K F B h Z 2 U g N z U p L 1 R p c G 8 g Y 2 F t Y m l h Z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N T A g K F B h Z 2 U g N z U p L 1 R p c G 8 g Y 2 F t Y m l h Z G 8 u e 0 N v b H V t b j E s M H 0 m c X V v d D s s J n F 1 b 3 Q 7 U 2 V j d G l v b j E v V G F i b G U x N T A g K F B h Z 2 U g N z U p L 1 R p c G 8 g Y 2 F t Y m l h Z G 8 u e 0 N v b H V t b j I s M X 0 m c X V v d D s s J n F 1 b 3 Q 7 U 2 V j d G l v b j E v V G F i b G U x N T A g K F B h Z 2 U g N z U p L 1 R p c G 8 g Y 2 F t Y m l h Z G 8 u e 0 N v b H V t b j M s M n 0 m c X V v d D s s J n F 1 b 3 Q 7 U 2 V j d G l v b j E v V G F i b G U x N T A g K F B h Z 2 U g N z U p L 1 R p c G 8 g Y 2 F t Y m l h Z G 8 u e 0 N v b H V t b j Q s M 3 0 m c X V v d D s s J n F 1 b 3 Q 7 U 2 V j d G l v b j E v V G F i b G U x N T A g K F B h Z 2 U g N z U p L 1 R p c G 8 g Y 2 F t Y m l h Z G 8 u e 0 N v b H V t b j U s N H 0 m c X V v d D s s J n F 1 b 3 Q 7 U 2 V j d G l v b j E v V G F i b G U x N T A g K F B h Z 2 U g N z U p L 1 R p c G 8 g Y 2 F t Y m l h Z G 8 u e 0 N v b H V t b j Y s N X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Y W J s Z T E 1 M C U y M C h Q Y W d l J T I w N z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w J T I w K F B h Z 2 U l M j A 3 N S k v V G F i b G U x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M C U y M C h Q Y W d l J T I w N z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y J T I w K F B h Z 2 U l M j A 3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z J l N W Z m Y y 1 m M G R m L T Q w M W U t Y m F h O C 0 1 Y 2 Q 4 Z j A 3 N W Z l M z k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M Y X N 0 V X B k Y X R l Z C I g V m F s d W U 9 I m Q y M D I 0 L T A 1 L T I 4 V D I y O j E z O j U 2 L j Y 3 M D Y 2 M T B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1 M i A o U G F n Z S A 3 N i k v V G l w b y B j Y W 1 i a W F k b y 5 7 Q 2 9 s d W 1 u M S w w f S Z x d W 9 0 O y w m c X V v d D t T Z W N 0 a W 9 u M S 9 U Y W J s Z T E 1 M i A o U G F n Z S A 3 N i k v V G l w b y B j Y W 1 i a W F k b y 5 7 Q 2 9 s d W 1 u M i w x f S Z x d W 9 0 O y w m c X V v d D t T Z W N 0 a W 9 u M S 9 U Y W J s Z T E 1 M i A o U G F n Z S A 3 N i k v V G l w b y B j Y W 1 i a W F k b y 5 7 Q 2 9 s d W 1 u M y w y f S Z x d W 9 0 O y w m c X V v d D t T Z W N 0 a W 9 u M S 9 U Y W J s Z T E 1 M i A o U G F n Z S A 3 N i k v V G l w b y B j Y W 1 i a W F k b y 5 7 Q 2 9 s d W 1 u N C w z f S Z x d W 9 0 O y w m c X V v d D t T Z W N 0 a W 9 u M S 9 U Y W J s Z T E 1 M i A o U G F n Z S A 3 N i k v V G l w b y B j Y W 1 i a W F k b y 5 7 Q 2 9 s d W 1 u N S w 0 f S Z x d W 9 0 O y w m c X V v d D t T Z W N 0 a W 9 u M S 9 U Y W J s Z T E 1 M i A o U G F n Z S A 3 N i k v V G l w b y B j Y W 1 i a W F k b y 5 7 Q 2 9 s d W 1 u N i w 1 f S Z x d W 9 0 O y w m c X V v d D t T Z W N 0 a W 9 u M S 9 U Y W J s Z T E 1 M i A o U G F n Z S A 3 N i k v V G l w b y B j Y W 1 i a W F k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1 M i A o U G F n Z S A 3 N i k v V G l w b y B j Y W 1 i a W F k b y 5 7 Q 2 9 s d W 1 u M S w w f S Z x d W 9 0 O y w m c X V v d D t T Z W N 0 a W 9 u M S 9 U Y W J s Z T E 1 M i A o U G F n Z S A 3 N i k v V G l w b y B j Y W 1 i a W F k b y 5 7 Q 2 9 s d W 1 u M i w x f S Z x d W 9 0 O y w m c X V v d D t T Z W N 0 a W 9 u M S 9 U Y W J s Z T E 1 M i A o U G F n Z S A 3 N i k v V G l w b y B j Y W 1 i a W F k b y 5 7 Q 2 9 s d W 1 u M y w y f S Z x d W 9 0 O y w m c X V v d D t T Z W N 0 a W 9 u M S 9 U Y W J s Z T E 1 M i A o U G F n Z S A 3 N i k v V G l w b y B j Y W 1 i a W F k b y 5 7 Q 2 9 s d W 1 u N C w z f S Z x d W 9 0 O y w m c X V v d D t T Z W N 0 a W 9 u M S 9 U Y W J s Z T E 1 M i A o U G F n Z S A 3 N i k v V G l w b y B j Y W 1 i a W F k b y 5 7 Q 2 9 s d W 1 u N S w 0 f S Z x d W 9 0 O y w m c X V v d D t T Z W N 0 a W 9 u M S 9 U Y W J s Z T E 1 M i A o U G F n Z S A 3 N i k v V G l w b y B j Y W 1 i a W F k b y 5 7 Q 2 9 s d W 1 u N i w 1 f S Z x d W 9 0 O y w m c X V v d D t T Z W N 0 a W 9 u M S 9 U Y W J s Z T E 1 M i A o U G F n Z S A 3 N i k v V G l w b y B j Y W 1 i a W F k b y 5 7 Q 2 9 s d W 1 u N y w 2 f S Z x d W 9 0 O 1 0 s J n F 1 b 3 Q 7 U m V s Y X R p b 2 5 z a G l w S W 5 m b y Z x d W 9 0 O z p b X X 0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h Y m x l M T U y J T I w K F B h Z 2 U l M j A 3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T I l M j A o U G F n Z S U y M D c 2 K S 9 U Y W J s Z T E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y J T I w K F B h Z 2 U l M j A 3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l e G F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M z M 0 N G R m L T J k Z D I t N D d h O C 0 4 Y z k w L W Y z Y j F m M D E 2 O T F h N i I g L z 4 8 R W 5 0 c n k g V H l w Z T 0 i R m l s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I y O j E z O j U 2 L j c w M j Q 3 M z l a I i A v P j x F b n R y e S B U e X B l P S J G a W x s Q 2 9 s d W 1 u V H l w Z X M i I F Z h b H V l P S J z Q 1 F Z Q U F B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V 4 Y X I x L 0 F 1 d G 9 S Z W 1 v d m V k Q 2 9 s d W 1 u c z E u e 0 N v b H V t b j E s M H 0 m c X V v d D s s J n F 1 b 3 Q 7 U 2 V j d G l v b j E v Q W 5 l e G F y M S 9 B d X R v U m V t b 3 Z l Z E N v b H V t b n M x L n t D b 2 x 1 b W 4 y L D F 9 J n F 1 b 3 Q 7 L C Z x d W 9 0 O 1 N l Y 3 R p b 2 4 x L 0 F u Z X h h c j E v Q X V 0 b 1 J l b W 9 2 Z W R D b 2 x 1 b W 5 z M S 5 7 Q 2 9 s d W 1 u M y w y f S Z x d W 9 0 O y w m c X V v d D t T Z W N 0 a W 9 u M S 9 B b m V 4 Y X I x L 0 F 1 d G 9 S Z W 1 v d m V k Q 2 9 s d W 1 u c z E u e 0 N v b H V t b j Q s M 3 0 m c X V v d D s s J n F 1 b 3 Q 7 U 2 V j d G l v b j E v Q W 5 l e G F y M S 9 B d X R v U m V t b 3 Z l Z E N v b H V t b n M x L n t D b 2 x 1 b W 4 1 L D R 9 J n F 1 b 3 Q 7 L C Z x d W 9 0 O 1 N l Y 3 R p b 2 4 x L 0 F u Z X h h c j E v Q X V 0 b 1 J l b W 9 2 Z W R D b 2 x 1 b W 5 z M S 5 7 Q 2 9 s d W 1 u N i w 1 f S Z x d W 9 0 O y w m c X V v d D t T Z W N 0 a W 9 u M S 9 B b m V 4 Y X I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5 l e G F y M S 9 B d X R v U m V t b 3 Z l Z E N v b H V t b n M x L n t D b 2 x 1 b W 4 x L D B 9 J n F 1 b 3 Q 7 L C Z x d W 9 0 O 1 N l Y 3 R p b 2 4 x L 0 F u Z X h h c j E v Q X V 0 b 1 J l b W 9 2 Z W R D b 2 x 1 b W 5 z M S 5 7 Q 2 9 s d W 1 u M i w x f S Z x d W 9 0 O y w m c X V v d D t T Z W N 0 a W 9 u M S 9 B b m V 4 Y X I x L 0 F 1 d G 9 S Z W 1 v d m V k Q 2 9 s d W 1 u c z E u e 0 N v b H V t b j M s M n 0 m c X V v d D s s J n F 1 b 3 Q 7 U 2 V j d G l v b j E v Q W 5 l e G F y M S 9 B d X R v U m V t b 3 Z l Z E N v b H V t b n M x L n t D b 2 x 1 b W 4 0 L D N 9 J n F 1 b 3 Q 7 L C Z x d W 9 0 O 1 N l Y 3 R p b 2 4 x L 0 F u Z X h h c j E v Q X V 0 b 1 J l b W 9 2 Z W R D b 2 x 1 b W 5 z M S 5 7 Q 2 9 s d W 1 u N S w 0 f S Z x d W 9 0 O y w m c X V v d D t T Z W N 0 a W 9 u M S 9 B b m V 4 Y X I x L 0 F 1 d G 9 S Z W 1 v d m V k Q 2 9 s d W 1 u c z E u e 0 N v b H V t b j Y s N X 0 m c X V v d D s s J n F 1 b 3 Q 7 U 2 V j d G l v b j E v Q W 5 l e G F y M S 9 B d X R v U m V t b 3 Z l Z E N v b H V t b n M x L n t D b 2 x 1 b W 4 3 L D Z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B b m V 4 Y X I x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Z k f + a M m Z S 6 y R + U O b o C I i A A A A A A I A A A A A A B B m A A A A A Q A A I A A A A K 6 8 L E n N I N u D r u P n G 9 L k A k G f u 2 h o 4 S + U B M m p L o v K C g 6 j A A A A A A 6 A A A A A A g A A I A A A A N x t I g E Q W 6 Z w S Z 0 O q o n X t m X l K 4 e 8 C 0 S o 9 t C W 9 A 6 z Q I J h U A A A A P T S 3 z T H M + L n x 5 D / c y s L 3 v b G T / g s 2 b D A N v 1 A m f b L P 8 W o R E v y S L O C 4 t T 7 R P U r q E C D c b z B e I 8 g / N E w J f Y c S 4 9 2 o V l R 8 l h W w 2 9 E u d o 4 e Y F Y / T m 4 Q A A A A P 3 2 j u O d q n f R 3 c U 8 o 0 l z y Z H p t E N n D J Z m / h C 4 F 5 S Z i p 4 z D R N l U 2 B B g h W l J + V K n m H 7 Z c w / o z c D j X s V x 0 X P 2 H x K W G Q = < / D a t a M a s h u p > 
</file>

<file path=customXml/itemProps1.xml><?xml version="1.0" encoding="utf-8"?>
<ds:datastoreItem xmlns:ds="http://schemas.openxmlformats.org/officeDocument/2006/customXml" ds:itemID="{FDE62DD3-AA82-405C-A083-272DF7812F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 Cheques</vt:lpstr>
      <vt:lpstr>2. No cobrados</vt:lpstr>
      <vt:lpstr>3. Pivot Tables</vt:lpstr>
      <vt:lpstr>4.Paid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Talavera</cp:lastModifiedBy>
  <dcterms:modified xsi:type="dcterms:W3CDTF">2024-06-15T22:27:02Z</dcterms:modified>
</cp:coreProperties>
</file>