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46D8EA5-A206-4CCF-B4ED-D5397A66A10F}" xr6:coauthVersionLast="47" xr6:coauthVersionMax="47" xr10:uidLastSave="{00000000-0000-0000-0000-000000000000}"/>
  <bookViews>
    <workbookView xWindow="-108" yWindow="-108" windowWidth="23256" windowHeight="12456" tabRatio="717" activeTab="6" xr2:uid="{00000000-000D-0000-FFFF-FFFF00000000}"/>
  </bookViews>
  <sheets>
    <sheet name="CSE-4202" sheetId="75" r:id="rId1"/>
    <sheet name="CSE-4201" sheetId="74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  <sheet name="summary sheet (Final) (2)" sheetId="81" r:id="rId10"/>
    <sheet name="summary sheet (Final) (3)" sheetId="82" r:id="rId11"/>
  </sheets>
  <definedNames>
    <definedName name="_xlnm.Print_Titles" localSheetId="8">'summary sheet (Final)'!$1:$9</definedName>
    <definedName name="_xlnm.Print_Titles" localSheetId="9">'summary sheet (Final) (2)'!$1:$9</definedName>
    <definedName name="_xlnm.Print_Titles" localSheetId="10">'summary sheet (Final) (3)'!$1:$10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2" i="80" l="1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T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P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O21" i="80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H21" i="80"/>
  <c r="AG21" i="80"/>
  <c r="AF21" i="80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AC21" i="80"/>
  <c r="AB21" i="80"/>
  <c r="AA21" i="80"/>
  <c r="X21" i="80"/>
  <c r="W21" i="80"/>
  <c r="V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S21" i="80"/>
  <c r="R21" i="80"/>
  <c r="Q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K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J21" i="80"/>
  <c r="O21" i="54"/>
  <c r="J21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N21" i="80"/>
  <c r="M21" i="80"/>
  <c r="L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54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I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21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J22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H21" i="54"/>
  <c r="AG21" i="54"/>
  <c r="AF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C21" i="54"/>
  <c r="AB21" i="54"/>
  <c r="AA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W21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R21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M21" i="54"/>
  <c r="L21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I21" i="54"/>
  <c r="H21" i="54"/>
  <c r="G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H10" i="81"/>
  <c r="G10" i="81" l="1"/>
  <c r="E10" i="81"/>
  <c r="BA38" i="54" l="1"/>
  <c r="BA37" i="54"/>
  <c r="BA36" i="54"/>
  <c r="BA35" i="54"/>
  <c r="BA34" i="54"/>
  <c r="BA33" i="54"/>
  <c r="BA32" i="54"/>
  <c r="BA31" i="54"/>
  <c r="BA30" i="54"/>
  <c r="BA29" i="54"/>
  <c r="BA28" i="54"/>
  <c r="BA27" i="54"/>
  <c r="BA26" i="54"/>
  <c r="BA25" i="54"/>
  <c r="BA24" i="54"/>
  <c r="BA23" i="54"/>
  <c r="BA22" i="54"/>
  <c r="BA21" i="54"/>
</calcChain>
</file>

<file path=xl/sharedStrings.xml><?xml version="1.0" encoding="utf-8"?>
<sst xmlns="http://schemas.openxmlformats.org/spreadsheetml/2006/main" count="723" uniqueCount="150">
  <si>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</si>
  <si>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</si>
  <si>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</si>
  <si>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</si>
  <si>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</si>
  <si>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</si>
  <si>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</si>
  <si>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</si>
  <si>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</si>
  <si>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</si>
  <si>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</si>
  <si>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</si>
  <si>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</si>
  <si>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</si>
  <si>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</si>
  <si>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</si>
  <si>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</si>
  <si>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</si>
  <si>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</si>
  <si>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</si>
  <si>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</si>
  <si>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</si>
  <si>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</si>
  <si>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</si>
  <si>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</si>
  <si>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</si>
  <si>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</si>
  <si>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</si>
  <si>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ewikvj wek¦we`¨vjq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</si>
  <si>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</si>
  <si>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</si>
  <si>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</si>
  <si>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</si>
  <si>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</si>
  <si>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</si>
  <si>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</si>
  <si>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</si>
  <si>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</si>
  <si>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</si>
  <si>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</si>
  <si>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</si>
  <si>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</si>
  <si>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</si>
  <si>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</si>
  <si>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</si>
  <si>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</si>
  <si>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</si>
  <si>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</si>
  <si>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</si>
  <si>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</si>
  <si>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</si>
  <si>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</si>
  <si>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</si>
  <si>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</si>
  <si>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</si>
  <si>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</si>
  <si>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cixÿv wbqš¿K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</si>
  <si>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</si>
  <si>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</si>
  <si>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</si>
  <si>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</si>
  <si>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</si>
  <si>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</si>
  <si>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</si>
  <si>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</si>
  <si>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</si>
  <si>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</si>
  <si>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</si>
  <si>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</si>
  <si>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</si>
  <si>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</si>
  <si>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</si>
  <si>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</si>
  <si>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</si>
  <si>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</si>
  <si>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</si>
  <si>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</si>
  <si>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</si>
  <si>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</si>
  <si>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</si>
  <si>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</si>
  <si>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</si>
  <si>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</si>
  <si>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</si>
  <si>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</si>
  <si>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</si>
  <si>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</si>
  <si>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</si>
  <si>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</si>
  <si>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</si>
  <si>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</si>
  <si>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</si>
  <si>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</si>
  <si>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</si>
  <si>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</si>
  <si>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</si>
  <si>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</si>
  <si>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</si>
  <si>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</si>
  <si>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</si>
  <si>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</si>
  <si>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</si>
  <si>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</si>
  <si>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</si>
  <si>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</si>
  <si>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</si>
  <si>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</si>
  <si>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</si>
  <si>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</si>
  <si>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</si>
  <si>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</si>
  <si>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</si>
  <si>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</si>
  <si>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</si>
  <si>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</si>
  <si>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</si>
  <si>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</si>
  <si>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</si>
  <si>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</si>
  <si>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</si>
  <si>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</si>
  <si>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</si>
  <si>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</si>
  <si>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</si>
  <si>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</si>
  <si>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</si>
  <si>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</si>
  <si>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</si>
  <si>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</si>
  <si>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</si>
  <si>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</si>
  <si>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</si>
  <si>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</si>
  <si>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</si>
  <si>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</si>
  <si>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</si>
  <si>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</si>
  <si>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</si>
  <si>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</si>
  <si>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</si>
  <si>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10 Avwk^b 1426</t>
  </si>
  <si>
    <t>Previous</t>
  </si>
  <si>
    <t>Corrected</t>
  </si>
  <si>
    <t>18 dvêyb 1427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</si>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</sst>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7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2" fontId="48" fillId="0" borderId="1" xfId="0" applyNumberFormat="1" applyFont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textRotation="90" wrapText="1"/>
    </xf>
    <xf numFmtId="0" fontId="12" fillId="0" borderId="6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5" workbookViewId="0">
      <selection activeCell="D18" sqref="D18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22" t="s">
        <v>18</v>
      </c>
      <c r="G1" s="122"/>
      <c r="H1" s="12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3" t="s">
        <v>21</v>
      </c>
      <c r="B3" s="123"/>
      <c r="C3" s="123"/>
      <c r="D3" s="123"/>
      <c r="E3" s="123"/>
      <c r="F3" s="20" t="s">
        <v>57</v>
      </c>
      <c r="G3" s="20" t="s">
        <v>12</v>
      </c>
      <c r="H3" s="21">
        <v>4</v>
      </c>
    </row>
    <row r="4" spans="1:8">
      <c r="A4" s="123"/>
      <c r="B4" s="123"/>
      <c r="C4" s="123"/>
      <c r="D4" s="123"/>
      <c r="E4" s="123"/>
      <c r="F4" s="20" t="s">
        <v>58</v>
      </c>
      <c r="G4" s="20" t="s">
        <v>7</v>
      </c>
      <c r="H4" s="21">
        <v>3.75</v>
      </c>
    </row>
    <row r="5" spans="1:8">
      <c r="A5" s="124" t="s">
        <v>22</v>
      </c>
      <c r="B5" s="124"/>
      <c r="C5" s="124"/>
      <c r="D5" s="124"/>
      <c r="E5" s="124"/>
      <c r="F5" s="20" t="s">
        <v>59</v>
      </c>
      <c r="G5" s="20" t="s">
        <v>13</v>
      </c>
      <c r="H5" s="21">
        <v>3.5</v>
      </c>
    </row>
    <row r="6" spans="1:8">
      <c r="A6" s="124"/>
      <c r="B6" s="124"/>
      <c r="C6" s="124"/>
      <c r="D6" s="124"/>
      <c r="E6" s="124"/>
      <c r="F6" s="20" t="s">
        <v>60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62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63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64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148</v>
      </c>
      <c r="B13" s="52"/>
      <c r="C13" s="52"/>
      <c r="D13" s="52"/>
      <c r="E13" s="117" t="s">
        <v>149</v>
      </c>
      <c r="F13" s="117"/>
      <c r="G13" s="117"/>
      <c r="H13" s="117"/>
    </row>
    <row r="14" spans="1:8">
      <c r="A14" s="99"/>
      <c r="B14" s="52"/>
      <c r="C14" s="52"/>
      <c r="D14" s="52"/>
      <c r="E14" s="118"/>
      <c r="F14" s="118"/>
      <c r="G14" s="118"/>
      <c r="H14" s="118"/>
    </row>
    <row r="15" spans="1:8" ht="23.25" customHeight="1">
      <c r="A15" s="119" t="s">
        <v>54</v>
      </c>
      <c r="B15" s="119" t="s">
        <v>39</v>
      </c>
      <c r="C15" s="120" t="s">
        <v>34</v>
      </c>
      <c r="D15" s="126" t="s">
        <v>35</v>
      </c>
      <c r="E15" s="127"/>
      <c r="F15" s="127"/>
      <c r="G15" s="127"/>
      <c r="H15" s="127"/>
    </row>
    <row r="16" spans="1:8" ht="81" customHeight="1">
      <c r="A16" s="119"/>
      <c r="B16" s="119"/>
      <c r="C16" s="120"/>
      <c r="D16" s="126"/>
      <c r="E16" s="128"/>
      <c r="F16" s="128"/>
      <c r="G16" s="128"/>
      <c r="H16" s="128"/>
    </row>
    <row r="17" spans="1:8" ht="18" customHeight="1">
      <c r="A17" s="51"/>
      <c r="B17" s="49" t="s">
        <v>69</v>
      </c>
      <c r="C17" s="101">
        <v>26</v>
      </c>
      <c r="D17" s="101">
        <v>34</v>
      </c>
      <c r="E17" s="24"/>
      <c r="F17" s="24"/>
      <c r="G17" s="24"/>
      <c r="H17" s="102"/>
    </row>
    <row r="18" spans="1:8" ht="18" customHeight="1">
      <c r="A18" s="51"/>
      <c r="B18" s="49" t="s">
        <v>70</v>
      </c>
      <c r="C18" s="101">
        <v>35.5</v>
      </c>
      <c r="D18" s="101">
        <v>42</v>
      </c>
      <c r="E18" s="24"/>
      <c r="F18" s="24"/>
      <c r="G18" s="24"/>
      <c r="H18" s="102"/>
    </row>
    <row r="19" spans="1:8" ht="18" customHeight="1">
      <c r="A19" s="51"/>
      <c r="B19" s="49" t="s">
        <v>71</v>
      </c>
      <c r="C19" s="101">
        <v>38</v>
      </c>
      <c r="D19" s="101">
        <v>37</v>
      </c>
      <c r="E19" s="24"/>
      <c r="F19" s="24"/>
      <c r="G19" s="24"/>
      <c r="H19" s="102"/>
    </row>
    <row r="20" spans="1:8" ht="18" customHeight="1">
      <c r="A20" s="51"/>
      <c r="B20" s="49" t="s">
        <v>72</v>
      </c>
      <c r="C20" s="101">
        <v>34</v>
      </c>
      <c r="D20" s="101">
        <v>31</v>
      </c>
      <c r="E20" s="24"/>
      <c r="F20" s="24"/>
      <c r="G20" s="24"/>
      <c r="H20" s="102"/>
    </row>
    <row r="21" spans="1:8" ht="18" customHeight="1">
      <c r="A21" s="51"/>
      <c r="B21" s="49" t="s">
        <v>73</v>
      </c>
      <c r="C21" s="101">
        <v>31</v>
      </c>
      <c r="D21" s="101">
        <v>29</v>
      </c>
      <c r="E21" s="24"/>
      <c r="F21" s="24"/>
      <c r="G21" s="24"/>
      <c r="H21" s="102"/>
    </row>
    <row r="22" spans="1:8" ht="18" customHeight="1">
      <c r="A22" s="51"/>
      <c r="B22" s="49" t="s">
        <v>74</v>
      </c>
      <c r="C22" s="101">
        <v>33</v>
      </c>
      <c r="D22" s="101">
        <v>44</v>
      </c>
      <c r="E22" s="24"/>
      <c r="F22" s="24"/>
      <c r="G22" s="24"/>
      <c r="H22" s="102"/>
    </row>
    <row r="23" spans="1:8" ht="18" customHeight="1">
      <c r="A23" s="51"/>
      <c r="B23" s="49" t="s">
        <v>75</v>
      </c>
      <c r="C23" s="101">
        <v>33</v>
      </c>
      <c r="D23" s="101">
        <v>42</v>
      </c>
      <c r="E23" s="24"/>
      <c r="F23" s="24"/>
      <c r="G23" s="24"/>
      <c r="H23" s="102"/>
    </row>
    <row r="24" spans="1:8" ht="18" customHeight="1">
      <c r="A24" s="51"/>
      <c r="B24" s="49" t="s">
        <v>76</v>
      </c>
      <c r="C24" s="101">
        <v>36</v>
      </c>
      <c r="D24" s="101">
        <v>52</v>
      </c>
      <c r="E24" s="24"/>
      <c r="F24" s="24"/>
      <c r="G24" s="24"/>
      <c r="H24" s="102"/>
    </row>
    <row r="25" spans="1:8" ht="18" customHeight="1">
      <c r="A25" s="51"/>
      <c r="B25" s="49" t="s">
        <v>77</v>
      </c>
      <c r="C25" s="101">
        <v>34.5</v>
      </c>
      <c r="D25" s="101">
        <v>46.5</v>
      </c>
      <c r="E25" s="24"/>
      <c r="F25" s="24"/>
      <c r="G25" s="24"/>
      <c r="H25" s="102"/>
    </row>
    <row r="26" spans="1:8" ht="18" customHeight="1">
      <c r="A26" s="51"/>
      <c r="B26" s="49" t="s">
        <v>78</v>
      </c>
      <c r="C26" s="101">
        <v>29</v>
      </c>
      <c r="D26" s="101">
        <v>28</v>
      </c>
      <c r="E26" s="24"/>
      <c r="F26" s="24"/>
      <c r="G26" s="24"/>
      <c r="H26" s="102"/>
    </row>
    <row r="27" spans="1:8" ht="18" customHeight="1">
      <c r="A27" s="51"/>
      <c r="B27" s="49" t="s">
        <v>79</v>
      </c>
      <c r="C27" s="101">
        <v>37.5</v>
      </c>
      <c r="D27" s="101">
        <v>48</v>
      </c>
      <c r="E27" s="24"/>
      <c r="F27" s="24"/>
      <c r="G27" s="24"/>
      <c r="H27" s="102"/>
    </row>
    <row r="28" spans="1:8" ht="18" customHeight="1">
      <c r="A28" s="51"/>
      <c r="B28" s="49" t="s">
        <v>80</v>
      </c>
      <c r="C28" s="101">
        <v>36</v>
      </c>
      <c r="D28" s="101">
        <v>47.5</v>
      </c>
      <c r="E28" s="24"/>
      <c r="F28" s="24"/>
      <c r="G28" s="24"/>
      <c r="H28" s="102"/>
    </row>
    <row r="29" spans="1:8" ht="18" customHeight="1">
      <c r="A29" s="51"/>
      <c r="B29" s="49" t="s">
        <v>81</v>
      </c>
      <c r="C29" s="101">
        <v>34</v>
      </c>
      <c r="D29" s="101">
        <v>31</v>
      </c>
      <c r="E29" s="24"/>
      <c r="F29" s="24"/>
      <c r="G29" s="24"/>
      <c r="H29" s="102"/>
    </row>
    <row r="30" spans="1:8" ht="18" customHeight="1">
      <c r="A30" s="51"/>
      <c r="B30" s="49" t="s">
        <v>82</v>
      </c>
      <c r="C30" s="101">
        <v>34</v>
      </c>
      <c r="D30" s="101">
        <v>31</v>
      </c>
      <c r="E30" s="24"/>
      <c r="F30" s="24"/>
      <c r="G30" s="24"/>
      <c r="H30" s="102"/>
    </row>
    <row r="31" spans="1:8" ht="18" customHeight="1">
      <c r="A31" s="51"/>
      <c r="B31" s="49" t="s">
        <v>83</v>
      </c>
      <c r="C31" s="101">
        <v>37.5</v>
      </c>
      <c r="D31" s="101">
        <v>54.5</v>
      </c>
      <c r="E31" s="24"/>
      <c r="F31" s="24"/>
      <c r="G31" s="24"/>
      <c r="H31" s="102"/>
    </row>
    <row r="32" spans="1:8" ht="18" customHeight="1">
      <c r="A32" s="51"/>
      <c r="B32" s="49" t="s">
        <v>84</v>
      </c>
      <c r="C32" s="101">
        <v>36.5</v>
      </c>
      <c r="D32" s="101">
        <v>46</v>
      </c>
      <c r="E32" s="24"/>
      <c r="F32" s="24"/>
      <c r="G32" s="24"/>
      <c r="H32" s="102"/>
    </row>
    <row r="33" spans="1:8" ht="18" customHeight="1">
      <c r="A33" s="51"/>
      <c r="B33" s="49" t="s">
        <v>85</v>
      </c>
      <c r="C33" s="101">
        <v>32</v>
      </c>
      <c r="D33" s="101">
        <v>28</v>
      </c>
      <c r="E33" s="24"/>
      <c r="F33" s="24"/>
      <c r="G33" s="24"/>
      <c r="H33" s="102"/>
    </row>
    <row r="34" spans="1:8" ht="18" customHeight="1">
      <c r="A34" s="51"/>
      <c r="B34" s="49" t="s">
        <v>86</v>
      </c>
      <c r="C34" s="101">
        <v>31</v>
      </c>
      <c r="D34" s="101">
        <v>31</v>
      </c>
      <c r="E34" s="24"/>
      <c r="F34" s="24"/>
      <c r="G34" s="24"/>
      <c r="H34" s="102"/>
    </row>
    <row r="35" spans="1:8" ht="18" customHeight="1">
      <c r="A35" s="51"/>
      <c r="B35" s="49" t="s">
        <v>87</v>
      </c>
      <c r="C35" s="101">
        <v>31</v>
      </c>
      <c r="D35" s="101">
        <v>39</v>
      </c>
      <c r="E35" s="24"/>
      <c r="F35" s="24"/>
      <c r="G35" s="24"/>
      <c r="H35" s="102"/>
    </row>
    <row r="36" spans="1:8" ht="18" customHeight="1">
      <c r="A36" s="51"/>
      <c r="B36" s="49" t="s">
        <v>88</v>
      </c>
      <c r="C36" s="101">
        <v>36</v>
      </c>
      <c r="D36" s="101">
        <v>34</v>
      </c>
      <c r="E36" s="24"/>
      <c r="F36" s="24"/>
      <c r="G36" s="24"/>
      <c r="H36" s="102"/>
    </row>
    <row r="37" spans="1:8" ht="18" customHeight="1">
      <c r="A37" s="51"/>
      <c r="B37" s="49" t="s">
        <v>89</v>
      </c>
      <c r="C37" s="101">
        <v>31</v>
      </c>
      <c r="D37" s="101">
        <v>32</v>
      </c>
      <c r="E37" s="24"/>
      <c r="F37" s="24"/>
      <c r="G37" s="24"/>
      <c r="H37" s="102"/>
    </row>
    <row r="38" spans="1:8" ht="18" customHeight="1">
      <c r="A38" s="51"/>
      <c r="B38" s="49" t="s">
        <v>90</v>
      </c>
      <c r="C38" s="101">
        <v>36</v>
      </c>
      <c r="D38" s="101">
        <v>40</v>
      </c>
      <c r="E38" s="24"/>
      <c r="F38" s="24"/>
      <c r="G38" s="24"/>
      <c r="H38" s="102"/>
    </row>
    <row r="39" spans="1:8" ht="18" customHeight="1">
      <c r="A39" s="51"/>
      <c r="B39" s="49" t="s">
        <v>91</v>
      </c>
      <c r="C39" s="101">
        <v>36</v>
      </c>
      <c r="D39" s="101">
        <v>45.5</v>
      </c>
      <c r="E39" s="24"/>
      <c r="F39" s="24"/>
      <c r="G39" s="24"/>
      <c r="H39" s="102"/>
    </row>
    <row r="40" spans="1:8" ht="18" customHeight="1">
      <c r="A40" s="51"/>
      <c r="B40" s="49" t="s">
        <v>92</v>
      </c>
      <c r="C40" s="101">
        <v>35</v>
      </c>
      <c r="D40" s="101">
        <v>45</v>
      </c>
      <c r="E40" s="24"/>
      <c r="F40" s="24"/>
      <c r="G40" s="24"/>
      <c r="H40" s="102"/>
    </row>
    <row r="41" spans="1:8" ht="18" customHeight="1">
      <c r="A41" s="51"/>
      <c r="B41" s="49" t="s">
        <v>93</v>
      </c>
      <c r="C41" s="101">
        <v>30</v>
      </c>
      <c r="D41" s="101">
        <v>40</v>
      </c>
      <c r="E41" s="24"/>
      <c r="F41" s="24"/>
      <c r="G41" s="24"/>
      <c r="H41" s="102"/>
    </row>
    <row r="42" spans="1:8" ht="18" customHeight="1">
      <c r="A42" s="51"/>
      <c r="B42" s="49" t="s">
        <v>94</v>
      </c>
      <c r="C42" s="101">
        <v>35</v>
      </c>
      <c r="D42" s="101">
        <v>35</v>
      </c>
      <c r="E42" s="24"/>
      <c r="F42" s="24"/>
      <c r="G42" s="24"/>
      <c r="H42" s="102"/>
    </row>
    <row r="43" spans="1:8" ht="18" customHeight="1">
      <c r="A43" s="51"/>
      <c r="B43" s="49" t="s">
        <v>95</v>
      </c>
      <c r="C43" s="101">
        <v>35</v>
      </c>
      <c r="D43" s="101">
        <v>45</v>
      </c>
      <c r="E43" s="24"/>
      <c r="F43" s="24"/>
      <c r="G43" s="24"/>
      <c r="H43" s="102"/>
    </row>
    <row r="44" spans="1:8" ht="18" customHeight="1">
      <c r="A44" s="51"/>
      <c r="B44" s="49" t="s">
        <v>96</v>
      </c>
      <c r="C44" s="101">
        <v>36.5</v>
      </c>
      <c r="D44" s="101">
        <v>38</v>
      </c>
      <c r="E44" s="24"/>
      <c r="F44" s="24"/>
      <c r="G44" s="24"/>
      <c r="H44" s="102"/>
    </row>
    <row r="45" spans="1:8" ht="18" customHeight="1">
      <c r="A45" s="51"/>
      <c r="B45" s="49" t="s">
        <v>97</v>
      </c>
      <c r="C45" s="101">
        <v>34.5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98</v>
      </c>
      <c r="C46" s="101">
        <v>35.5</v>
      </c>
      <c r="D46" s="101">
        <v>51.5</v>
      </c>
      <c r="E46" s="24"/>
      <c r="F46" s="24"/>
      <c r="G46" s="24"/>
      <c r="H46" s="102"/>
    </row>
    <row r="47" spans="1:8" ht="18" customHeight="1">
      <c r="A47" s="51"/>
      <c r="B47" s="49" t="s">
        <v>99</v>
      </c>
      <c r="C47" s="101">
        <v>36</v>
      </c>
      <c r="D47" s="101">
        <v>39</v>
      </c>
      <c r="E47" s="24"/>
      <c r="F47" s="24"/>
      <c r="G47" s="24"/>
      <c r="H47" s="102"/>
    </row>
    <row r="48" spans="1:8" ht="18" customHeight="1">
      <c r="A48" s="51"/>
      <c r="B48" s="49" t="s">
        <v>100</v>
      </c>
      <c r="C48" s="101">
        <v>35</v>
      </c>
      <c r="D48" s="101">
        <v>35</v>
      </c>
      <c r="E48" s="24"/>
      <c r="F48" s="24"/>
      <c r="G48" s="24"/>
      <c r="H48" s="102"/>
    </row>
    <row r="49" spans="1:8" ht="18" customHeight="1">
      <c r="A49" s="51"/>
      <c r="B49" s="49" t="s">
        <v>101</v>
      </c>
      <c r="C49" s="101">
        <v>33</v>
      </c>
      <c r="D49" s="101">
        <v>22</v>
      </c>
      <c r="E49" s="24"/>
      <c r="F49" s="24"/>
      <c r="G49" s="24"/>
      <c r="H49" s="102"/>
    </row>
    <row r="50" spans="1:8" ht="18" customHeight="1">
      <c r="A50" s="51"/>
      <c r="B50" s="49" t="s">
        <v>102</v>
      </c>
      <c r="C50" s="101">
        <v>34</v>
      </c>
      <c r="D50" s="101">
        <v>43</v>
      </c>
      <c r="E50" s="24"/>
      <c r="F50" s="24"/>
      <c r="G50" s="24"/>
      <c r="H50" s="102"/>
    </row>
    <row r="51" spans="1:8" ht="18" customHeight="1">
      <c r="A51" s="51"/>
      <c r="B51" s="49" t="s">
        <v>103</v>
      </c>
      <c r="C51" s="101">
        <v>31</v>
      </c>
      <c r="D51" s="101">
        <v>29</v>
      </c>
      <c r="E51" s="24"/>
      <c r="F51" s="24"/>
      <c r="G51" s="24"/>
      <c r="H51" s="102"/>
    </row>
    <row r="52" spans="1:8" ht="15.6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8"/>
      <c r="B55" s="98"/>
      <c r="C55" s="98"/>
      <c r="D55" s="98"/>
      <c r="E55" s="116"/>
      <c r="F55" s="116"/>
      <c r="G55" s="116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5"/>
  <sheetViews>
    <sheetView topLeftCell="A8" workbookViewId="0">
      <selection activeCell="F24" sqref="F24"/>
    </sheetView>
  </sheetViews>
  <sheetFormatPr defaultColWidth="9.109375" defaultRowHeight="14.4"/>
  <cols>
    <col min="1" max="1" width="4" style="26" customWidth="1"/>
    <col min="2" max="2" width="13.109375" style="34" customWidth="1"/>
    <col min="3" max="3" width="11.6640625" style="34" customWidth="1"/>
    <col min="4" max="4" width="23" style="34" customWidth="1"/>
    <col min="5" max="5" width="9.109375" style="32" customWidth="1"/>
    <col min="6" max="6" width="7.5546875" style="32" customWidth="1"/>
    <col min="7" max="7" width="7.44140625" style="34" customWidth="1"/>
    <col min="8" max="8" width="16.33203125" style="35" customWidth="1"/>
    <col min="9" max="18" width="9.109375" style="25"/>
    <col min="19" max="16384" width="9.109375" style="26"/>
  </cols>
  <sheetData>
    <row r="1" spans="1:18" customFormat="1" ht="32.25" customHeight="1">
      <c r="A1" s="144" t="s">
        <v>27</v>
      </c>
      <c r="B1" s="144"/>
      <c r="C1" s="144"/>
      <c r="D1" s="144"/>
      <c r="E1" s="144"/>
      <c r="F1" s="144"/>
      <c r="G1" s="144"/>
      <c r="H1" s="144"/>
    </row>
    <row r="2" spans="1:18" customFormat="1" ht="42" customHeight="1">
      <c r="A2" s="145" t="s">
        <v>67</v>
      </c>
      <c r="B2" s="145"/>
      <c r="C2" s="145"/>
      <c r="D2" s="145"/>
      <c r="E2" s="145"/>
      <c r="F2" s="145"/>
      <c r="G2" s="145"/>
      <c r="H2" s="145"/>
    </row>
    <row r="3" spans="1:18" customFormat="1" ht="21.75" customHeight="1">
      <c r="A3" s="149" t="s">
        <v>55</v>
      </c>
      <c r="B3" s="149"/>
      <c r="C3" s="149"/>
      <c r="D3" s="149"/>
      <c r="E3" s="150"/>
      <c r="F3" s="96"/>
      <c r="G3" s="150" t="s">
        <v>37</v>
      </c>
      <c r="H3" s="110" t="s">
        <v>140</v>
      </c>
    </row>
    <row r="4" spans="1:18" customFormat="1" ht="21" customHeight="1">
      <c r="A4" s="149"/>
      <c r="B4" s="149"/>
      <c r="C4" s="149"/>
      <c r="D4" s="149"/>
      <c r="E4" s="150"/>
      <c r="F4" s="96"/>
      <c r="G4" s="150"/>
      <c r="H4" s="109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6"/>
      <c r="B7" s="146"/>
      <c r="C7" s="146"/>
      <c r="D7" s="146"/>
      <c r="E7" s="146"/>
      <c r="F7" s="146"/>
      <c r="G7" s="146"/>
      <c r="H7" s="146"/>
    </row>
    <row r="8" spans="1:18" ht="9.75" customHeight="1">
      <c r="A8" s="146"/>
      <c r="B8" s="146"/>
      <c r="C8" s="146"/>
      <c r="D8" s="146"/>
      <c r="E8" s="146"/>
      <c r="F8" s="146"/>
      <c r="G8" s="146"/>
      <c r="H8" s="146"/>
    </row>
    <row r="9" spans="1:1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2" t="s">
        <v>138</v>
      </c>
      <c r="F9" s="31" t="s">
        <v>31</v>
      </c>
      <c r="G9" s="31" t="s">
        <v>68</v>
      </c>
      <c r="H9" s="31" t="s">
        <v>3</v>
      </c>
    </row>
    <row r="10" spans="1:18" ht="33.75" customHeight="1">
      <c r="A10" s="49">
        <v>6</v>
      </c>
      <c r="B10" s="51"/>
      <c r="C10" s="49" t="s">
        <v>74</v>
      </c>
      <c r="D10" s="45"/>
      <c r="E10" s="74">
        <f>'TS1'!AN26</f>
        <v>0</v>
      </c>
      <c r="F10" s="74"/>
      <c r="G10" s="74">
        <f>'TS1'!AY26</f>
        <v>0</v>
      </c>
      <c r="H10" s="74">
        <f>'TS1'!AZ26</f>
        <v>0</v>
      </c>
    </row>
    <row r="11" spans="1:18" s="25" customFormat="1" ht="8.25" customHeight="1">
      <c r="A11" s="66"/>
      <c r="B11" s="76"/>
      <c r="C11" s="77"/>
      <c r="D11" s="9"/>
      <c r="E11" s="78"/>
      <c r="F11" s="78"/>
      <c r="G11" s="8"/>
      <c r="H11" s="66"/>
    </row>
    <row r="12" spans="1:18" s="25" customFormat="1" ht="17.100000000000001" customHeight="1">
      <c r="A12" s="26"/>
      <c r="B12" s="147" t="s">
        <v>32</v>
      </c>
      <c r="C12" s="147"/>
      <c r="D12" s="147"/>
      <c r="E12" s="147"/>
      <c r="F12" s="147"/>
      <c r="G12" s="147"/>
      <c r="H12" s="147"/>
    </row>
    <row r="13" spans="1:18" s="25" customFormat="1" ht="17.100000000000001" customHeight="1">
      <c r="A13" s="26"/>
      <c r="B13" s="34"/>
      <c r="C13" s="34"/>
      <c r="D13" s="34"/>
      <c r="E13" s="32"/>
      <c r="F13" s="32"/>
      <c r="G13" s="34"/>
      <c r="H13" s="35"/>
    </row>
    <row r="14" spans="1:18" s="25" customFormat="1" ht="17.100000000000001" customHeight="1">
      <c r="A14" s="26"/>
      <c r="B14" s="34"/>
      <c r="C14" s="34"/>
      <c r="D14" s="34"/>
      <c r="E14" s="32"/>
      <c r="F14" s="32"/>
      <c r="G14" s="34"/>
      <c r="H14" s="35"/>
    </row>
    <row r="15" spans="1:18" ht="17.100000000000001" customHeight="1">
      <c r="E15" s="36"/>
      <c r="F15" s="36"/>
      <c r="G15" s="84"/>
      <c r="H15" s="37"/>
      <c r="R15" s="26"/>
    </row>
    <row r="16" spans="1:18" ht="17.100000000000001" customHeight="1">
      <c r="E16" s="36"/>
      <c r="F16" s="36"/>
      <c r="G16" s="84"/>
      <c r="H16" s="38"/>
      <c r="R16" s="26"/>
    </row>
    <row r="17" spans="1:18" s="34" customFormat="1" ht="17.100000000000001" customHeight="1">
      <c r="A17" s="148"/>
      <c r="B17" s="148"/>
      <c r="C17" s="148"/>
      <c r="E17" s="32"/>
      <c r="F17" s="32"/>
      <c r="G17" s="32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8" s="25" customFormat="1" ht="14.25" customHeight="1">
      <c r="A18" s="50"/>
      <c r="B18" s="50"/>
      <c r="C18" s="50"/>
      <c r="D18" s="50"/>
      <c r="G18" s="75"/>
    </row>
    <row r="19" spans="1:18" s="25" customFormat="1" ht="14.25" customHeight="1">
      <c r="A19" s="50"/>
      <c r="B19" s="50"/>
      <c r="C19" s="50"/>
      <c r="D19" s="50"/>
      <c r="G19" s="75"/>
    </row>
    <row r="20" spans="1:18" s="25" customFormat="1" ht="14.25" customHeight="1">
      <c r="A20" s="50"/>
      <c r="B20" s="50"/>
      <c r="C20" s="50"/>
      <c r="D20" s="50"/>
      <c r="G20" s="75"/>
    </row>
    <row r="21" spans="1:18" s="25" customFormat="1" ht="14.25" customHeight="1">
      <c r="A21" s="50"/>
      <c r="B21" s="50"/>
      <c r="C21" s="50"/>
      <c r="D21" s="50"/>
      <c r="G21" s="75"/>
    </row>
    <row r="22" spans="1:18" s="25" customFormat="1" ht="14.25" customHeight="1">
      <c r="A22" s="50"/>
      <c r="B22" s="50"/>
      <c r="C22" s="50"/>
      <c r="D22" s="50"/>
      <c r="G22" s="75"/>
    </row>
    <row r="23" spans="1:18" s="25" customFormat="1" ht="14.25" customHeight="1">
      <c r="A23" s="50"/>
      <c r="B23" s="50"/>
      <c r="C23" s="50"/>
      <c r="D23" s="50"/>
      <c r="E23" s="50"/>
      <c r="F23" s="50"/>
      <c r="G23" s="50"/>
    </row>
    <row r="24" spans="1:18" s="25" customFormat="1" ht="14.25" customHeight="1">
      <c r="A24" s="50"/>
      <c r="B24" s="50"/>
      <c r="C24" s="50"/>
      <c r="D24" s="50"/>
      <c r="E24" s="50"/>
      <c r="F24" s="50"/>
      <c r="G24" s="50"/>
    </row>
    <row r="25" spans="1:18" s="25" customFormat="1" ht="14.25" customHeight="1">
      <c r="A25" s="50"/>
      <c r="B25" s="50"/>
      <c r="C25" s="50"/>
      <c r="D25" s="50"/>
      <c r="G25" s="75"/>
    </row>
    <row r="26" spans="1:18" s="25" customFormat="1" ht="14.25" customHeight="1">
      <c r="A26" s="50"/>
      <c r="B26" s="50"/>
      <c r="C26" s="50"/>
      <c r="D26" s="50"/>
      <c r="G26" s="75"/>
    </row>
    <row r="27" spans="1:18" s="34" customFormat="1">
      <c r="E27" s="32"/>
      <c r="F27" s="32"/>
      <c r="H27" s="3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30" spans="1:18" s="32" customFormat="1">
      <c r="A30" s="26"/>
      <c r="B30" s="34"/>
      <c r="C30" s="34"/>
      <c r="D30" s="26"/>
      <c r="G30" s="34"/>
      <c r="H30" s="35"/>
      <c r="I30" s="75"/>
      <c r="J30" s="75"/>
      <c r="K30" s="75"/>
      <c r="L30" s="75"/>
      <c r="M30" s="75"/>
      <c r="N30" s="75"/>
      <c r="O30" s="75"/>
      <c r="P30" s="75"/>
      <c r="Q30" s="75"/>
      <c r="R30" s="75"/>
    </row>
    <row r="31" spans="1:18" s="32" customFormat="1">
      <c r="A31" s="26"/>
      <c r="B31" s="34"/>
      <c r="C31" s="34"/>
      <c r="D31" s="26"/>
      <c r="G31" s="34"/>
      <c r="H31" s="35"/>
      <c r="I31" s="75"/>
      <c r="J31" s="75"/>
      <c r="K31" s="75"/>
      <c r="L31" s="75"/>
      <c r="M31" s="75"/>
      <c r="N31" s="75"/>
      <c r="O31" s="75"/>
      <c r="P31" s="75"/>
      <c r="Q31" s="75"/>
      <c r="R31" s="75"/>
    </row>
    <row r="32" spans="1:18" s="32" customFormat="1">
      <c r="A32" s="26"/>
      <c r="B32" s="34"/>
      <c r="C32" s="34"/>
      <c r="D32" s="26"/>
      <c r="G32" s="34"/>
      <c r="H32" s="35"/>
      <c r="I32" s="75"/>
      <c r="J32" s="75"/>
      <c r="K32" s="75"/>
      <c r="L32" s="75"/>
      <c r="M32" s="75"/>
      <c r="N32" s="75"/>
      <c r="O32" s="75"/>
      <c r="P32" s="75"/>
      <c r="Q32" s="75"/>
      <c r="R32" s="75"/>
    </row>
    <row r="33" spans="1:18" s="32" customFormat="1">
      <c r="A33" s="26"/>
      <c r="B33" s="34"/>
      <c r="C33" s="34"/>
      <c r="D33" s="26"/>
      <c r="G33" s="34"/>
      <c r="H33" s="35"/>
      <c r="I33" s="75"/>
      <c r="J33" s="75"/>
      <c r="K33" s="75"/>
      <c r="L33" s="75"/>
      <c r="M33" s="75"/>
      <c r="N33" s="75"/>
      <c r="O33" s="75"/>
      <c r="P33" s="75"/>
      <c r="Q33" s="75"/>
      <c r="R33" s="75"/>
    </row>
    <row r="34" spans="1:18" s="32" customFormat="1">
      <c r="A34" s="26"/>
      <c r="B34" s="34"/>
      <c r="C34" s="34"/>
      <c r="D34" s="26"/>
      <c r="G34" s="34"/>
      <c r="H34" s="3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spans="1:18" s="32" customFormat="1">
      <c r="A35" s="26"/>
      <c r="B35" s="34"/>
      <c r="C35" s="34"/>
      <c r="D35" s="16"/>
      <c r="G35" s="34"/>
      <c r="H35" s="35"/>
      <c r="I35" s="75"/>
      <c r="J35" s="75"/>
      <c r="K35" s="75"/>
      <c r="L35" s="75"/>
      <c r="M35" s="75"/>
      <c r="N35" s="75"/>
      <c r="O35" s="75"/>
      <c r="P35" s="75"/>
      <c r="Q35" s="75"/>
      <c r="R35" s="75"/>
    </row>
  </sheetData>
  <mergeCells count="9">
    <mergeCell ref="A8:H8"/>
    <mergeCell ref="B12:H12"/>
    <mergeCell ref="A17:C17"/>
    <mergeCell ref="A1:H1"/>
    <mergeCell ref="A2:H2"/>
    <mergeCell ref="A3:D4"/>
    <mergeCell ref="E3:E4"/>
    <mergeCell ref="G3:G4"/>
    <mergeCell ref="A7:H7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workbookViewId="0">
      <selection activeCell="A30" sqref="A30"/>
    </sheetView>
  </sheetViews>
  <sheetFormatPr defaultColWidth="9.109375" defaultRowHeight="14.4"/>
  <cols>
    <col min="1" max="1" width="4" style="26" customWidth="1"/>
    <col min="2" max="2" width="13.109375" style="34" customWidth="1"/>
    <col min="3" max="3" width="11.6640625" style="34" customWidth="1"/>
    <col min="4" max="4" width="22" style="34" customWidth="1"/>
    <col min="5" max="5" width="9.109375" style="32" customWidth="1"/>
    <col min="6" max="6" width="8.33203125" style="32" customWidth="1"/>
    <col min="7" max="7" width="8.109375" style="34" customWidth="1"/>
    <col min="8" max="8" width="16.33203125" style="35" customWidth="1"/>
    <col min="9" max="18" width="9.109375" style="25"/>
    <col min="19" max="16384" width="9.109375" style="26"/>
  </cols>
  <sheetData>
    <row r="1" spans="1:18" customFormat="1" ht="32.25" customHeight="1">
      <c r="A1" s="144" t="s">
        <v>27</v>
      </c>
      <c r="B1" s="144"/>
      <c r="C1" s="144"/>
      <c r="D1" s="144"/>
      <c r="E1" s="144"/>
      <c r="F1" s="144"/>
      <c r="G1" s="144"/>
      <c r="H1" s="144"/>
    </row>
    <row r="2" spans="1:18" customFormat="1" ht="42" customHeight="1">
      <c r="A2" s="145" t="s">
        <v>67</v>
      </c>
      <c r="B2" s="145"/>
      <c r="C2" s="145"/>
      <c r="D2" s="145"/>
      <c r="E2" s="145"/>
      <c r="F2" s="145"/>
      <c r="G2" s="145"/>
      <c r="H2" s="145"/>
    </row>
    <row r="3" spans="1:18" customFormat="1" ht="21.75" customHeight="1">
      <c r="A3" s="149" t="s">
        <v>55</v>
      </c>
      <c r="B3" s="149"/>
      <c r="C3" s="149"/>
      <c r="D3" s="149"/>
      <c r="E3" s="150"/>
      <c r="F3" s="96"/>
      <c r="G3" s="150" t="s">
        <v>37</v>
      </c>
      <c r="H3" s="110" t="s">
        <v>143</v>
      </c>
    </row>
    <row r="4" spans="1:18" customFormat="1" ht="21" customHeight="1">
      <c r="A4" s="149"/>
      <c r="B4" s="149"/>
      <c r="C4" s="149"/>
      <c r="D4" s="149"/>
      <c r="E4" s="150"/>
      <c r="F4" s="96"/>
      <c r="G4" s="150"/>
      <c r="H4" s="109"/>
    </row>
    <row r="5" spans="1:18" ht="9" customHeight="1">
      <c r="B5" s="27"/>
      <c r="C5" s="27"/>
      <c r="D5" s="28"/>
      <c r="E5" s="29"/>
      <c r="F5" s="29"/>
      <c r="G5" s="28"/>
      <c r="H5" s="30"/>
    </row>
    <row r="6" spans="1:18" ht="9" customHeight="1">
      <c r="B6" s="27"/>
      <c r="C6" s="27"/>
      <c r="D6" s="28"/>
      <c r="E6" s="29"/>
      <c r="F6" s="29"/>
      <c r="G6" s="28"/>
      <c r="H6" s="30"/>
    </row>
    <row r="7" spans="1:18" ht="39" customHeight="1">
      <c r="A7" s="146"/>
      <c r="B7" s="146"/>
      <c r="C7" s="146"/>
      <c r="D7" s="146"/>
      <c r="E7" s="146"/>
      <c r="F7" s="146"/>
      <c r="G7" s="146"/>
      <c r="H7" s="146"/>
    </row>
    <row r="8" spans="1:18" ht="9.75" customHeight="1">
      <c r="A8" s="146"/>
      <c r="B8" s="146"/>
      <c r="C8" s="146"/>
      <c r="D8" s="146"/>
      <c r="E8" s="146"/>
      <c r="F8" s="146"/>
      <c r="G8" s="146"/>
      <c r="H8" s="146"/>
    </row>
    <row r="9" spans="1:18" ht="87.75" customHeight="1">
      <c r="A9" s="151" t="s">
        <v>41</v>
      </c>
      <c r="B9" s="151" t="s">
        <v>36</v>
      </c>
      <c r="C9" s="151" t="s">
        <v>29</v>
      </c>
      <c r="D9" s="151" t="s">
        <v>30</v>
      </c>
      <c r="E9" s="153" t="s">
        <v>138</v>
      </c>
      <c r="F9" s="155" t="s">
        <v>68</v>
      </c>
      <c r="G9" s="156"/>
      <c r="H9" s="151" t="s">
        <v>3</v>
      </c>
      <c r="P9" s="26"/>
      <c r="Q9" s="26"/>
      <c r="R9" s="26"/>
    </row>
    <row r="10" spans="1:18" ht="45.75" customHeight="1">
      <c r="A10" s="152"/>
      <c r="B10" s="152"/>
      <c r="C10" s="152"/>
      <c r="D10" s="152"/>
      <c r="E10" s="154"/>
      <c r="F10" s="49" t="s">
        <v>141</v>
      </c>
      <c r="G10" s="31" t="s">
        <v>142</v>
      </c>
      <c r="H10" s="152"/>
      <c r="P10" s="26"/>
      <c r="Q10" s="26"/>
      <c r="R10" s="26"/>
    </row>
    <row r="11" spans="1:18" ht="33.75" customHeight="1">
      <c r="A11" s="49">
        <v>1</v>
      </c>
      <c r="B11" s="51"/>
      <c r="C11" s="49" t="s">
        <v>72</v>
      </c>
      <c r="D11" s="45"/>
      <c r="E11" s="74">
        <v>3.2294444444444448</v>
      </c>
      <c r="F11" s="74">
        <v>2.95</v>
      </c>
      <c r="G11" s="113">
        <v>3.01</v>
      </c>
      <c r="H11" s="74" t="s">
        <v>46</v>
      </c>
    </row>
    <row r="12" spans="1:18" s="25" customFormat="1" ht="8.25" customHeight="1">
      <c r="A12" s="66"/>
      <c r="B12" s="76"/>
      <c r="C12" s="77"/>
      <c r="D12" s="9"/>
      <c r="E12" s="78"/>
      <c r="F12" s="78"/>
      <c r="G12" s="8"/>
      <c r="H12" s="66"/>
    </row>
    <row r="13" spans="1:18" s="25" customFormat="1" ht="17.100000000000001" customHeight="1">
      <c r="A13" s="26"/>
      <c r="B13" s="147" t="s">
        <v>32</v>
      </c>
      <c r="C13" s="147"/>
      <c r="D13" s="147"/>
      <c r="E13" s="147"/>
      <c r="F13" s="147"/>
      <c r="G13" s="147"/>
      <c r="H13" s="147"/>
    </row>
    <row r="14" spans="1:18" s="25" customFormat="1" ht="17.100000000000001" customHeight="1">
      <c r="A14" s="26"/>
      <c r="B14" s="34"/>
      <c r="C14" s="34"/>
      <c r="D14" s="34"/>
      <c r="E14" s="32"/>
      <c r="F14" s="32"/>
      <c r="G14" s="34"/>
      <c r="H14" s="35"/>
    </row>
    <row r="15" spans="1:18" s="25" customFormat="1" ht="17.100000000000001" customHeight="1">
      <c r="A15" s="26"/>
      <c r="B15" s="34"/>
      <c r="C15" s="34"/>
      <c r="D15" s="34"/>
      <c r="E15" s="32"/>
      <c r="F15" s="32"/>
      <c r="G15" s="34"/>
      <c r="H15" s="35"/>
    </row>
    <row r="16" spans="1:18" ht="17.100000000000001" customHeight="1">
      <c r="E16" s="36"/>
      <c r="F16" s="36"/>
      <c r="G16" s="84" t="s">
        <v>56</v>
      </c>
      <c r="H16" s="37"/>
      <c r="R16" s="26"/>
    </row>
    <row r="17" spans="1:18" ht="17.100000000000001" customHeight="1">
      <c r="E17" s="36"/>
      <c r="F17" s="36"/>
      <c r="G17" s="84" t="s">
        <v>28</v>
      </c>
      <c r="H17" s="38"/>
      <c r="R17" s="26"/>
    </row>
    <row r="18" spans="1:18" ht="17.100000000000001" customHeight="1">
      <c r="E18" s="36"/>
      <c r="F18" s="36"/>
      <c r="G18" s="84"/>
      <c r="H18" s="38"/>
      <c r="R18" s="26"/>
    </row>
    <row r="19" spans="1:18" ht="17.100000000000001" customHeight="1">
      <c r="E19" s="36"/>
      <c r="F19" s="36"/>
      <c r="G19" s="84"/>
      <c r="H19" s="38"/>
      <c r="R19" s="26"/>
    </row>
    <row r="20" spans="1:18" ht="17.100000000000001" customHeight="1">
      <c r="E20" s="36"/>
      <c r="F20" s="36"/>
      <c r="G20" s="84"/>
      <c r="H20" s="38"/>
      <c r="R20" s="26"/>
    </row>
    <row r="21" spans="1:18" s="34" customFormat="1" ht="17.100000000000001" customHeight="1">
      <c r="A21" s="148"/>
      <c r="B21" s="148"/>
      <c r="C21" s="148"/>
      <c r="E21" s="32"/>
      <c r="F21" s="32"/>
      <c r="G21" s="32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8" s="25" customFormat="1" ht="14.25" customHeight="1">
      <c r="A22" s="50"/>
      <c r="B22" s="50"/>
      <c r="C22" s="50"/>
      <c r="D22" s="50"/>
      <c r="G22" s="75"/>
    </row>
    <row r="23" spans="1:18" s="25" customFormat="1" ht="14.25" customHeight="1">
      <c r="A23" s="50"/>
      <c r="B23" s="50"/>
      <c r="C23" s="50"/>
      <c r="D23" s="50"/>
      <c r="G23" s="75"/>
    </row>
    <row r="24" spans="1:18" s="25" customFormat="1" ht="14.25" customHeight="1">
      <c r="A24" s="50"/>
      <c r="B24" s="50"/>
      <c r="C24" s="50"/>
      <c r="D24" s="50"/>
      <c r="G24" s="75"/>
    </row>
    <row r="25" spans="1:18" s="25" customFormat="1" ht="14.25" customHeight="1">
      <c r="A25" s="50"/>
      <c r="B25" s="50"/>
      <c r="C25" s="50"/>
      <c r="D25" s="50"/>
      <c r="G25" s="75"/>
    </row>
    <row r="26" spans="1:18" s="25" customFormat="1" ht="14.25" customHeight="1">
      <c r="A26" s="50"/>
      <c r="B26" s="50"/>
      <c r="C26" s="50"/>
      <c r="D26" s="50"/>
      <c r="G26" s="75"/>
    </row>
    <row r="27" spans="1:18" s="25" customFormat="1" ht="14.25" customHeight="1">
      <c r="A27" s="50"/>
      <c r="B27" s="50"/>
      <c r="C27" s="50"/>
      <c r="D27" s="50"/>
      <c r="E27" s="50"/>
      <c r="F27" s="50"/>
      <c r="G27" s="50"/>
    </row>
    <row r="28" spans="1:18" s="25" customFormat="1" ht="14.25" customHeight="1">
      <c r="A28" s="50"/>
      <c r="B28" s="50"/>
      <c r="C28" s="50"/>
      <c r="D28" s="50"/>
      <c r="E28" s="50"/>
      <c r="F28" s="50"/>
      <c r="G28" s="50"/>
    </row>
    <row r="29" spans="1:18" s="25" customFormat="1" ht="14.25" customHeight="1">
      <c r="A29" s="50"/>
      <c r="B29" s="50"/>
      <c r="C29" s="50"/>
      <c r="D29" s="50"/>
      <c r="G29" s="75"/>
    </row>
    <row r="30" spans="1:18" s="25" customFormat="1" ht="14.25" customHeight="1">
      <c r="A30" s="50"/>
      <c r="B30" s="50"/>
      <c r="C30" s="50"/>
      <c r="D30" s="50"/>
      <c r="G30" s="75"/>
    </row>
    <row r="31" spans="1:18" s="34" customFormat="1">
      <c r="E31" s="32"/>
      <c r="F31" s="32"/>
      <c r="H31" s="32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1:18" s="32" customFormat="1">
      <c r="A34" s="26"/>
      <c r="B34" s="34"/>
      <c r="C34" s="34"/>
      <c r="D34" s="26"/>
      <c r="G34" s="34"/>
      <c r="H34" s="3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spans="1:18" s="32" customFormat="1">
      <c r="A35" s="26"/>
      <c r="B35" s="34"/>
      <c r="C35" s="34"/>
      <c r="D35" s="26"/>
      <c r="G35" s="34"/>
      <c r="H35" s="35"/>
      <c r="I35" s="75"/>
      <c r="J35" s="75"/>
      <c r="K35" s="75"/>
      <c r="L35" s="75"/>
      <c r="M35" s="75"/>
      <c r="N35" s="75"/>
      <c r="O35" s="75"/>
      <c r="P35" s="75"/>
      <c r="Q35" s="75"/>
      <c r="R35" s="75"/>
    </row>
    <row r="36" spans="1:18" s="32" customFormat="1">
      <c r="A36" s="26"/>
      <c r="B36" s="34"/>
      <c r="C36" s="34"/>
      <c r="D36" s="26"/>
      <c r="G36" s="34"/>
      <c r="H36" s="35"/>
      <c r="I36" s="75"/>
      <c r="J36" s="75"/>
      <c r="K36" s="75"/>
      <c r="L36" s="75"/>
      <c r="M36" s="75"/>
      <c r="N36" s="75"/>
      <c r="O36" s="75"/>
      <c r="P36" s="75"/>
      <c r="Q36" s="75"/>
      <c r="R36" s="75"/>
    </row>
    <row r="37" spans="1:18" s="32" customFormat="1">
      <c r="A37" s="26"/>
      <c r="B37" s="34"/>
      <c r="C37" s="34"/>
      <c r="D37" s="26"/>
      <c r="G37" s="34"/>
      <c r="H37" s="35"/>
      <c r="I37" s="75"/>
      <c r="J37" s="75"/>
      <c r="K37" s="75"/>
      <c r="L37" s="75"/>
      <c r="M37" s="75"/>
      <c r="N37" s="75"/>
      <c r="O37" s="75"/>
      <c r="P37" s="75"/>
      <c r="Q37" s="75"/>
      <c r="R37" s="75"/>
    </row>
    <row r="38" spans="1:18" s="32" customFormat="1">
      <c r="A38" s="26"/>
      <c r="B38" s="34"/>
      <c r="C38" s="34"/>
      <c r="D38" s="26"/>
      <c r="G38" s="34"/>
      <c r="H38" s="35"/>
      <c r="I38" s="75"/>
      <c r="J38" s="75"/>
      <c r="K38" s="75"/>
      <c r="L38" s="75"/>
      <c r="M38" s="75"/>
      <c r="N38" s="75"/>
      <c r="O38" s="75"/>
      <c r="P38" s="75"/>
      <c r="Q38" s="75"/>
      <c r="R38" s="75"/>
    </row>
    <row r="39" spans="1:18" s="32" customFormat="1">
      <c r="A39" s="26"/>
      <c r="B39" s="34"/>
      <c r="C39" s="34"/>
      <c r="D39" s="16"/>
      <c r="G39" s="34"/>
      <c r="H39" s="35"/>
      <c r="I39" s="75"/>
      <c r="J39" s="75"/>
      <c r="K39" s="75"/>
      <c r="L39" s="75"/>
      <c r="M39" s="75"/>
      <c r="N39" s="75"/>
      <c r="O39" s="75"/>
      <c r="P39" s="75"/>
      <c r="Q39" s="75"/>
      <c r="R39" s="75"/>
    </row>
  </sheetData>
  <mergeCells count="16">
    <mergeCell ref="A8:H8"/>
    <mergeCell ref="B13:H13"/>
    <mergeCell ref="A21:C21"/>
    <mergeCell ref="A9:A10"/>
    <mergeCell ref="B9:B10"/>
    <mergeCell ref="C9:C10"/>
    <mergeCell ref="D9:D10"/>
    <mergeCell ref="E9:E10"/>
    <mergeCell ref="F9:G9"/>
    <mergeCell ref="H9:H10"/>
    <mergeCell ref="A7:H7"/>
    <mergeCell ref="A1:H1"/>
    <mergeCell ref="A2:H2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32" zoomScale="160" zoomScaleNormal="160" workbookViewId="0">
      <selection activeCell="H17" sqref="H17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22" t="s">
        <v>18</v>
      </c>
      <c r="G1" s="122"/>
      <c r="H1" s="12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3" t="s">
        <v>21</v>
      </c>
      <c r="B3" s="123"/>
      <c r="C3" s="123"/>
      <c r="D3" s="123"/>
      <c r="E3" s="123"/>
      <c r="F3" s="20" t="s">
        <v>57</v>
      </c>
      <c r="G3" s="20" t="s">
        <v>12</v>
      </c>
      <c r="H3" s="21">
        <v>4</v>
      </c>
    </row>
    <row r="4" spans="1:8">
      <c r="A4" s="123"/>
      <c r="B4" s="123"/>
      <c r="C4" s="123"/>
      <c r="D4" s="123"/>
      <c r="E4" s="123"/>
      <c r="F4" s="20" t="s">
        <v>58</v>
      </c>
      <c r="G4" s="20" t="s">
        <v>7</v>
      </c>
      <c r="H4" s="21">
        <v>3.75</v>
      </c>
    </row>
    <row r="5" spans="1:8">
      <c r="A5" s="124" t="s">
        <v>22</v>
      </c>
      <c r="B5" s="124"/>
      <c r="C5" s="124"/>
      <c r="D5" s="124"/>
      <c r="E5" s="124"/>
      <c r="F5" s="20" t="s">
        <v>59</v>
      </c>
      <c r="G5" s="20" t="s">
        <v>13</v>
      </c>
      <c r="H5" s="21">
        <v>3.5</v>
      </c>
    </row>
    <row r="6" spans="1:8">
      <c r="A6" s="124"/>
      <c r="B6" s="124"/>
      <c r="C6" s="124"/>
      <c r="D6" s="124"/>
      <c r="E6" s="124"/>
      <c r="F6" s="20" t="s">
        <v>60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62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63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64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144</v>
      </c>
      <c r="B13" s="52"/>
      <c r="C13" s="52"/>
      <c r="D13" s="52"/>
      <c r="E13" s="117" t="s">
        <v>145</v>
      </c>
      <c r="F13" s="117"/>
      <c r="G13" s="117"/>
      <c r="H13" s="117"/>
    </row>
    <row r="14" spans="1:8">
      <c r="A14" s="99"/>
      <c r="B14" s="52"/>
      <c r="C14" s="52"/>
      <c r="D14" s="52"/>
      <c r="E14" s="118"/>
      <c r="F14" s="118"/>
      <c r="G14" s="118"/>
      <c r="H14" s="118"/>
    </row>
    <row r="15" spans="1:8" ht="23.25" customHeight="1">
      <c r="A15" s="119" t="s">
        <v>54</v>
      </c>
      <c r="B15" s="119" t="s">
        <v>39</v>
      </c>
      <c r="C15" s="120" t="s">
        <v>34</v>
      </c>
      <c r="D15" s="119" t="s">
        <v>35</v>
      </c>
      <c r="E15" s="119"/>
      <c r="F15" s="119"/>
      <c r="G15" s="119"/>
      <c r="H15" s="119"/>
    </row>
    <row r="16" spans="1:8" ht="81" customHeight="1">
      <c r="A16" s="119"/>
      <c r="B16" s="119"/>
      <c r="C16" s="120"/>
      <c r="D16" s="100" t="s">
        <v>115</v>
      </c>
      <c r="E16" s="100" t="s">
        <v>116</v>
      </c>
      <c r="F16" s="100" t="s">
        <v>24</v>
      </c>
      <c r="G16" s="79" t="s">
        <v>117</v>
      </c>
      <c r="H16" s="100" t="s">
        <v>25</v>
      </c>
    </row>
    <row r="17" spans="1:8" ht="18" customHeight="1">
      <c r="A17" s="51"/>
      <c r="B17" s="49" t="s">
        <v>69</v>
      </c>
      <c r="C17" s="101">
        <v>31</v>
      </c>
      <c r="D17" s="101">
        <v>34</v>
      </c>
      <c r="E17" s="24">
        <v>37</v>
      </c>
      <c r="F17" s="24">
        <f>E17-D17</f>
        <v>3</v>
      </c>
      <c r="G17" s="24"/>
      <c r="H17" s="24">
        <f>(D17+E17)/2</f>
        <v>35.5</v>
      </c>
    </row>
    <row r="18" spans="1:8" ht="18" customHeight="1">
      <c r="A18" s="51"/>
      <c r="B18" s="49" t="s">
        <v>70</v>
      </c>
      <c r="C18" s="101">
        <v>34.5</v>
      </c>
      <c r="D18" s="101">
        <v>38</v>
      </c>
      <c r="E18" s="24">
        <v>39</v>
      </c>
      <c r="F18" s="24">
        <f t="shared" ref="F18:F51" si="0">E18-D18</f>
        <v>1</v>
      </c>
      <c r="G18" s="24"/>
      <c r="H18" s="24">
        <f t="shared" ref="H18:H51" si="1">(D18+E18)/2</f>
        <v>38.5</v>
      </c>
    </row>
    <row r="19" spans="1:8" ht="18" customHeight="1">
      <c r="A19" s="51"/>
      <c r="B19" s="49" t="s">
        <v>71</v>
      </c>
      <c r="C19" s="101">
        <v>34.5</v>
      </c>
      <c r="D19" s="101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1"/>
      <c r="B20" s="49" t="s">
        <v>72</v>
      </c>
      <c r="C20" s="101">
        <v>33</v>
      </c>
      <c r="D20" s="101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1"/>
      <c r="B21" s="49" t="s">
        <v>73</v>
      </c>
      <c r="C21" s="101">
        <v>32</v>
      </c>
      <c r="D21" s="101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1"/>
      <c r="B22" s="49" t="s">
        <v>74</v>
      </c>
      <c r="C22" s="101">
        <v>36</v>
      </c>
      <c r="D22" s="101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1"/>
      <c r="B23" s="49" t="s">
        <v>75</v>
      </c>
      <c r="C23" s="101">
        <v>32.5</v>
      </c>
      <c r="D23" s="101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1"/>
      <c r="B24" s="49" t="s">
        <v>76</v>
      </c>
      <c r="C24" s="101">
        <v>36</v>
      </c>
      <c r="D24" s="101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1"/>
      <c r="B25" s="49" t="s">
        <v>77</v>
      </c>
      <c r="C25" s="101">
        <v>31.5</v>
      </c>
      <c r="D25" s="101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1"/>
      <c r="B26" s="49" t="s">
        <v>78</v>
      </c>
      <c r="C26" s="101">
        <v>33.5</v>
      </c>
      <c r="D26" s="101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1"/>
      <c r="B27" s="49" t="s">
        <v>79</v>
      </c>
      <c r="C27" s="101">
        <v>38</v>
      </c>
      <c r="D27" s="101">
        <v>50</v>
      </c>
      <c r="E27" s="24">
        <v>49</v>
      </c>
      <c r="F27" s="24">
        <f t="shared" si="0"/>
        <v>-1</v>
      </c>
      <c r="G27" s="24"/>
      <c r="H27" s="24">
        <f t="shared" si="1"/>
        <v>49.5</v>
      </c>
    </row>
    <row r="28" spans="1:8" ht="18" customHeight="1">
      <c r="A28" s="51"/>
      <c r="B28" s="49" t="s">
        <v>80</v>
      </c>
      <c r="C28" s="101">
        <v>35.5</v>
      </c>
      <c r="D28" s="101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1"/>
      <c r="B29" s="49" t="s">
        <v>81</v>
      </c>
      <c r="C29" s="101">
        <v>34</v>
      </c>
      <c r="D29" s="101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1"/>
      <c r="B30" s="49" t="s">
        <v>82</v>
      </c>
      <c r="C30" s="101">
        <v>34.5</v>
      </c>
      <c r="D30" s="101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1"/>
      <c r="B31" s="49" t="s">
        <v>83</v>
      </c>
      <c r="C31" s="101">
        <v>35.5</v>
      </c>
      <c r="D31" s="101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1"/>
      <c r="B32" s="49" t="s">
        <v>84</v>
      </c>
      <c r="C32" s="101">
        <v>36.5</v>
      </c>
      <c r="D32" s="101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1"/>
      <c r="B33" s="49" t="s">
        <v>85</v>
      </c>
      <c r="C33" s="101">
        <v>30</v>
      </c>
      <c r="D33" s="101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1"/>
      <c r="B34" s="49" t="s">
        <v>86</v>
      </c>
      <c r="C34" s="101">
        <v>31.5</v>
      </c>
      <c r="D34" s="101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1"/>
      <c r="B35" s="49" t="s">
        <v>87</v>
      </c>
      <c r="C35" s="101">
        <v>31</v>
      </c>
      <c r="D35" s="101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1"/>
      <c r="B36" s="49" t="s">
        <v>88</v>
      </c>
      <c r="C36" s="101">
        <v>33.5</v>
      </c>
      <c r="D36" s="101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1"/>
      <c r="B37" s="49" t="s">
        <v>89</v>
      </c>
      <c r="C37" s="101">
        <v>31</v>
      </c>
      <c r="D37" s="101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1"/>
      <c r="B38" s="49" t="s">
        <v>90</v>
      </c>
      <c r="C38" s="101">
        <v>34.5</v>
      </c>
      <c r="D38" s="101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1"/>
      <c r="B39" s="49" t="s">
        <v>91</v>
      </c>
      <c r="C39" s="101">
        <v>34</v>
      </c>
      <c r="D39" s="101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1"/>
      <c r="B40" s="49" t="s">
        <v>92</v>
      </c>
      <c r="C40" s="101">
        <v>34</v>
      </c>
      <c r="D40" s="101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1"/>
      <c r="B41" s="49" t="s">
        <v>93</v>
      </c>
      <c r="C41" s="101">
        <v>31</v>
      </c>
      <c r="D41" s="101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1"/>
      <c r="B42" s="49" t="s">
        <v>94</v>
      </c>
      <c r="C42" s="101">
        <v>34</v>
      </c>
      <c r="D42" s="101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1"/>
      <c r="B43" s="49" t="s">
        <v>95</v>
      </c>
      <c r="C43" s="101">
        <v>34.5</v>
      </c>
      <c r="D43" s="101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1"/>
      <c r="B44" s="49" t="s">
        <v>96</v>
      </c>
      <c r="C44" s="101">
        <v>32</v>
      </c>
      <c r="D44" s="101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1"/>
      <c r="B45" s="49" t="s">
        <v>97</v>
      </c>
      <c r="C45" s="101">
        <v>35.5</v>
      </c>
      <c r="D45" s="101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1"/>
      <c r="B46" s="49" t="s">
        <v>98</v>
      </c>
      <c r="C46" s="101">
        <v>37</v>
      </c>
      <c r="D46" s="101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1"/>
      <c r="B47" s="49" t="s">
        <v>99</v>
      </c>
      <c r="C47" s="101">
        <v>33.5</v>
      </c>
      <c r="D47" s="101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1"/>
      <c r="B48" s="49" t="s">
        <v>100</v>
      </c>
      <c r="C48" s="101">
        <v>33.5</v>
      </c>
      <c r="D48" s="101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1"/>
      <c r="B49" s="49" t="s">
        <v>101</v>
      </c>
      <c r="C49" s="101">
        <v>31.5</v>
      </c>
      <c r="D49" s="101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1"/>
      <c r="B50" s="49" t="s">
        <v>102</v>
      </c>
      <c r="C50" s="101">
        <v>35</v>
      </c>
      <c r="D50" s="101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1"/>
      <c r="B51" s="49" t="s">
        <v>103</v>
      </c>
      <c r="C51" s="101">
        <v>34.5</v>
      </c>
      <c r="D51" s="101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6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8"/>
      <c r="B55" s="98"/>
      <c r="C55" s="98"/>
      <c r="D55" s="98"/>
      <c r="E55" s="116"/>
      <c r="F55" s="116"/>
      <c r="G55" s="116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30" workbookViewId="0">
      <selection activeCell="H17" sqref="H17:H51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22" t="s">
        <v>18</v>
      </c>
      <c r="G1" s="122"/>
      <c r="H1" s="12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3" t="s">
        <v>21</v>
      </c>
      <c r="B3" s="123"/>
      <c r="C3" s="123"/>
      <c r="D3" s="123"/>
      <c r="E3" s="123"/>
      <c r="F3" s="20" t="s">
        <v>57</v>
      </c>
      <c r="G3" s="20" t="s">
        <v>12</v>
      </c>
      <c r="H3" s="21">
        <v>4</v>
      </c>
    </row>
    <row r="4" spans="1:8">
      <c r="A4" s="123"/>
      <c r="B4" s="123"/>
      <c r="C4" s="123"/>
      <c r="D4" s="123"/>
      <c r="E4" s="123"/>
      <c r="F4" s="20" t="s">
        <v>58</v>
      </c>
      <c r="G4" s="20" t="s">
        <v>7</v>
      </c>
      <c r="H4" s="21">
        <v>3.75</v>
      </c>
    </row>
    <row r="5" spans="1:8">
      <c r="A5" s="124" t="s">
        <v>22</v>
      </c>
      <c r="B5" s="124"/>
      <c r="C5" s="124"/>
      <c r="D5" s="124"/>
      <c r="E5" s="124"/>
      <c r="F5" s="20" t="s">
        <v>59</v>
      </c>
      <c r="G5" s="20" t="s">
        <v>13</v>
      </c>
      <c r="H5" s="21">
        <v>3.5</v>
      </c>
    </row>
    <row r="6" spans="1:8">
      <c r="A6" s="124"/>
      <c r="B6" s="124"/>
      <c r="C6" s="124"/>
      <c r="D6" s="124"/>
      <c r="E6" s="124"/>
      <c r="F6" s="20" t="s">
        <v>60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62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63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64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148</v>
      </c>
      <c r="B13" s="52"/>
      <c r="C13" s="52"/>
      <c r="D13" s="52"/>
      <c r="E13" s="117" t="s">
        <v>145</v>
      </c>
      <c r="F13" s="117"/>
      <c r="G13" s="117"/>
      <c r="H13" s="117"/>
    </row>
    <row r="14" spans="1:8">
      <c r="A14" s="99"/>
      <c r="B14" s="52"/>
      <c r="C14" s="52"/>
      <c r="D14" s="52"/>
      <c r="E14" s="118"/>
      <c r="F14" s="118"/>
      <c r="G14" s="118"/>
      <c r="H14" s="118"/>
    </row>
    <row r="15" spans="1:8" ht="23.25" customHeight="1">
      <c r="A15" s="119" t="s">
        <v>54</v>
      </c>
      <c r="B15" s="119" t="s">
        <v>39</v>
      </c>
      <c r="C15" s="120" t="s">
        <v>34</v>
      </c>
      <c r="D15" s="119" t="s">
        <v>35</v>
      </c>
      <c r="E15" s="119"/>
      <c r="F15" s="119"/>
      <c r="G15" s="119"/>
      <c r="H15" s="119"/>
    </row>
    <row r="16" spans="1:8" ht="81" customHeight="1">
      <c r="A16" s="119"/>
      <c r="B16" s="119"/>
      <c r="C16" s="120"/>
      <c r="D16" s="100" t="s">
        <v>115</v>
      </c>
      <c r="E16" s="100" t="s">
        <v>116</v>
      </c>
      <c r="F16" s="100" t="s">
        <v>24</v>
      </c>
      <c r="G16" s="79" t="s">
        <v>117</v>
      </c>
      <c r="H16" s="100" t="s">
        <v>25</v>
      </c>
    </row>
    <row r="17" spans="1:9" ht="18" customHeight="1">
      <c r="A17" s="51"/>
      <c r="B17" s="49" t="s">
        <v>69</v>
      </c>
      <c r="C17" s="101">
        <v>26.5</v>
      </c>
      <c r="D17" s="101">
        <v>31</v>
      </c>
      <c r="E17" s="24">
        <v>40</v>
      </c>
      <c r="F17" s="24">
        <f>E17-D17</f>
        <v>9</v>
      </c>
      <c r="G17" s="24"/>
      <c r="H17" s="24">
        <f>(D17+E17)/2</f>
        <v>35.5</v>
      </c>
      <c r="I17" s="106"/>
    </row>
    <row r="18" spans="1:9" ht="18" customHeight="1">
      <c r="A18" s="51"/>
      <c r="B18" s="49" t="s">
        <v>70</v>
      </c>
      <c r="C18" s="101">
        <v>33.75</v>
      </c>
      <c r="D18" s="101">
        <v>40</v>
      </c>
      <c r="E18" s="24">
        <v>44</v>
      </c>
      <c r="F18" s="24">
        <f t="shared" ref="F18:F51" si="0">E18-D18</f>
        <v>4</v>
      </c>
      <c r="G18" s="24"/>
      <c r="H18" s="24">
        <f t="shared" ref="H18:H51" si="1">(D18+E18)/2</f>
        <v>42</v>
      </c>
      <c r="I18" s="106"/>
    </row>
    <row r="19" spans="1:9" ht="18" customHeight="1">
      <c r="A19" s="51"/>
      <c r="B19" s="49" t="s">
        <v>71</v>
      </c>
      <c r="C19" s="101">
        <v>33.25</v>
      </c>
      <c r="D19" s="101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6"/>
    </row>
    <row r="20" spans="1:9" ht="18" customHeight="1">
      <c r="A20" s="51"/>
      <c r="B20" s="49" t="s">
        <v>72</v>
      </c>
      <c r="C20" s="101">
        <v>32.5</v>
      </c>
      <c r="D20" s="101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6"/>
    </row>
    <row r="21" spans="1:9" ht="18" customHeight="1">
      <c r="A21" s="51"/>
      <c r="B21" s="49" t="s">
        <v>73</v>
      </c>
      <c r="C21" s="101">
        <v>31.25</v>
      </c>
      <c r="D21" s="101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6"/>
    </row>
    <row r="22" spans="1:9" ht="18" customHeight="1">
      <c r="A22" s="51"/>
      <c r="B22" s="49" t="s">
        <v>74</v>
      </c>
      <c r="C22" s="101">
        <v>35.75</v>
      </c>
      <c r="D22" s="101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6"/>
    </row>
    <row r="23" spans="1:9" ht="18" customHeight="1">
      <c r="A23" s="51"/>
      <c r="B23" s="49" t="s">
        <v>75</v>
      </c>
      <c r="C23" s="101">
        <v>32.25</v>
      </c>
      <c r="D23" s="101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6"/>
    </row>
    <row r="24" spans="1:9" ht="18" customHeight="1">
      <c r="A24" s="51"/>
      <c r="B24" s="49" t="s">
        <v>76</v>
      </c>
      <c r="C24" s="101">
        <v>33.5</v>
      </c>
      <c r="D24" s="101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6"/>
    </row>
    <row r="25" spans="1:9" ht="18" customHeight="1">
      <c r="A25" s="51"/>
      <c r="B25" s="49" t="s">
        <v>77</v>
      </c>
      <c r="C25" s="101">
        <v>30.5</v>
      </c>
      <c r="D25" s="101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6"/>
    </row>
    <row r="26" spans="1:9" ht="18" customHeight="1">
      <c r="A26" s="51"/>
      <c r="B26" s="49" t="s">
        <v>78</v>
      </c>
      <c r="C26" s="101">
        <v>29</v>
      </c>
      <c r="D26" s="101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6"/>
    </row>
    <row r="27" spans="1:9" ht="18" customHeight="1">
      <c r="A27" s="51"/>
      <c r="B27" s="49" t="s">
        <v>79</v>
      </c>
      <c r="C27" s="101">
        <v>35.25</v>
      </c>
      <c r="D27" s="101">
        <v>50</v>
      </c>
      <c r="E27" s="24">
        <v>46</v>
      </c>
      <c r="F27" s="24">
        <f t="shared" si="0"/>
        <v>-4</v>
      </c>
      <c r="G27" s="24"/>
      <c r="H27" s="24">
        <f t="shared" si="1"/>
        <v>48</v>
      </c>
      <c r="I27" s="106"/>
    </row>
    <row r="28" spans="1:9" ht="18" customHeight="1">
      <c r="A28" s="51"/>
      <c r="B28" s="49" t="s">
        <v>80</v>
      </c>
      <c r="C28" s="101">
        <v>36</v>
      </c>
      <c r="D28" s="101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6"/>
    </row>
    <row r="29" spans="1:9" ht="18" customHeight="1">
      <c r="A29" s="51"/>
      <c r="B29" s="49" t="s">
        <v>81</v>
      </c>
      <c r="C29" s="101">
        <v>32.5</v>
      </c>
      <c r="D29" s="101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6"/>
    </row>
    <row r="30" spans="1:9" ht="18" customHeight="1">
      <c r="A30" s="51"/>
      <c r="B30" s="49" t="s">
        <v>82</v>
      </c>
      <c r="C30" s="101">
        <v>31.25</v>
      </c>
      <c r="D30" s="101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6"/>
    </row>
    <row r="31" spans="1:9" ht="18" customHeight="1">
      <c r="A31" s="51"/>
      <c r="B31" s="49" t="s">
        <v>83</v>
      </c>
      <c r="C31" s="101">
        <v>34.75</v>
      </c>
      <c r="D31" s="101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6"/>
    </row>
    <row r="32" spans="1:9" ht="18" customHeight="1">
      <c r="A32" s="51"/>
      <c r="B32" s="49" t="s">
        <v>84</v>
      </c>
      <c r="C32" s="101">
        <v>35.25</v>
      </c>
      <c r="D32" s="101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6"/>
    </row>
    <row r="33" spans="1:9" ht="18" customHeight="1">
      <c r="A33" s="51"/>
      <c r="B33" s="49" t="s">
        <v>85</v>
      </c>
      <c r="C33" s="101">
        <v>29</v>
      </c>
      <c r="D33" s="101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6"/>
    </row>
    <row r="34" spans="1:9" ht="18" customHeight="1">
      <c r="A34" s="51"/>
      <c r="B34" s="49" t="s">
        <v>86</v>
      </c>
      <c r="C34" s="101">
        <v>33.5</v>
      </c>
      <c r="D34" s="101">
        <v>46</v>
      </c>
      <c r="E34" s="24">
        <v>43</v>
      </c>
      <c r="F34" s="24">
        <f t="shared" si="0"/>
        <v>-3</v>
      </c>
      <c r="G34" s="24"/>
      <c r="H34" s="24">
        <f t="shared" si="1"/>
        <v>44.5</v>
      </c>
      <c r="I34" s="106"/>
    </row>
    <row r="35" spans="1:9" ht="18" customHeight="1">
      <c r="A35" s="51"/>
      <c r="B35" s="49" t="s">
        <v>87</v>
      </c>
      <c r="C35" s="101">
        <v>30</v>
      </c>
      <c r="D35" s="101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6"/>
    </row>
    <row r="36" spans="1:9" ht="18" customHeight="1">
      <c r="A36" s="51"/>
      <c r="B36" s="49" t="s">
        <v>88</v>
      </c>
      <c r="C36" s="101">
        <v>34.75</v>
      </c>
      <c r="D36" s="101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6"/>
    </row>
    <row r="37" spans="1:9" ht="18" customHeight="1">
      <c r="A37" s="51"/>
      <c r="B37" s="49" t="s">
        <v>89</v>
      </c>
      <c r="C37" s="101">
        <v>32</v>
      </c>
      <c r="D37" s="101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6"/>
    </row>
    <row r="38" spans="1:9" ht="18" customHeight="1">
      <c r="A38" s="51"/>
      <c r="B38" s="49" t="s">
        <v>90</v>
      </c>
      <c r="C38" s="101">
        <v>33.75</v>
      </c>
      <c r="D38" s="101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6"/>
    </row>
    <row r="39" spans="1:9" ht="18" customHeight="1">
      <c r="A39" s="51"/>
      <c r="B39" s="49" t="s">
        <v>91</v>
      </c>
      <c r="C39" s="101">
        <v>34.25</v>
      </c>
      <c r="D39" s="101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6"/>
    </row>
    <row r="40" spans="1:9" ht="18" customHeight="1">
      <c r="A40" s="51"/>
      <c r="B40" s="49" t="s">
        <v>92</v>
      </c>
      <c r="C40" s="101">
        <v>33.25</v>
      </c>
      <c r="D40" s="101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6"/>
    </row>
    <row r="41" spans="1:9" ht="18" customHeight="1">
      <c r="A41" s="51"/>
      <c r="B41" s="49" t="s">
        <v>93</v>
      </c>
      <c r="C41" s="101">
        <v>29.25</v>
      </c>
      <c r="D41" s="101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6"/>
    </row>
    <row r="42" spans="1:9" ht="18" customHeight="1">
      <c r="A42" s="51"/>
      <c r="B42" s="49" t="s">
        <v>94</v>
      </c>
      <c r="C42" s="101">
        <v>32.5</v>
      </c>
      <c r="D42" s="101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6"/>
    </row>
    <row r="43" spans="1:9" ht="18" customHeight="1">
      <c r="A43" s="51"/>
      <c r="B43" s="49" t="s">
        <v>95</v>
      </c>
      <c r="C43" s="101">
        <v>33.75</v>
      </c>
      <c r="D43" s="101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6"/>
    </row>
    <row r="44" spans="1:9" ht="18" customHeight="1">
      <c r="A44" s="51"/>
      <c r="B44" s="49" t="s">
        <v>96</v>
      </c>
      <c r="C44" s="101">
        <v>31.75</v>
      </c>
      <c r="D44" s="101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6"/>
    </row>
    <row r="45" spans="1:9" ht="18" customHeight="1">
      <c r="A45" s="51"/>
      <c r="B45" s="49" t="s">
        <v>97</v>
      </c>
      <c r="C45" s="101">
        <v>36.5</v>
      </c>
      <c r="D45" s="101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6"/>
    </row>
    <row r="46" spans="1:9" ht="18" customHeight="1">
      <c r="A46" s="51"/>
      <c r="B46" s="49" t="s">
        <v>98</v>
      </c>
      <c r="C46" s="101">
        <v>35</v>
      </c>
      <c r="D46" s="101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6"/>
    </row>
    <row r="47" spans="1:9" ht="18" customHeight="1">
      <c r="A47" s="51"/>
      <c r="B47" s="49" t="s">
        <v>99</v>
      </c>
      <c r="C47" s="101">
        <v>31.75</v>
      </c>
      <c r="D47" s="101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6"/>
    </row>
    <row r="48" spans="1:9" ht="18" customHeight="1">
      <c r="A48" s="51"/>
      <c r="B48" s="49" t="s">
        <v>100</v>
      </c>
      <c r="C48" s="101">
        <v>31</v>
      </c>
      <c r="D48" s="101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6"/>
    </row>
    <row r="49" spans="1:9" ht="18" customHeight="1">
      <c r="A49" s="51"/>
      <c r="B49" s="49" t="s">
        <v>101</v>
      </c>
      <c r="C49" s="101">
        <v>28.25</v>
      </c>
      <c r="D49" s="101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6"/>
    </row>
    <row r="50" spans="1:9" ht="18" customHeight="1">
      <c r="A50" s="51"/>
      <c r="B50" s="49" t="s">
        <v>102</v>
      </c>
      <c r="C50" s="101">
        <v>34</v>
      </c>
      <c r="D50" s="101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6"/>
    </row>
    <row r="51" spans="1:9" ht="18" customHeight="1">
      <c r="A51" s="51"/>
      <c r="B51" s="49" t="s">
        <v>103</v>
      </c>
      <c r="C51" s="101">
        <v>30</v>
      </c>
      <c r="D51" s="101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6"/>
    </row>
    <row r="52" spans="1:9" ht="15.6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9">
      <c r="A55" s="98"/>
      <c r="B55" s="98"/>
      <c r="C55" s="98"/>
      <c r="D55" s="98"/>
      <c r="E55" s="116"/>
      <c r="F55" s="116"/>
      <c r="G55" s="116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7" workbookViewId="0">
      <selection activeCell="D17" sqref="D17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22" t="s">
        <v>18</v>
      </c>
      <c r="G1" s="122"/>
      <c r="H1" s="12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3" t="s">
        <v>21</v>
      </c>
      <c r="B3" s="123"/>
      <c r="C3" s="123"/>
      <c r="D3" s="123"/>
      <c r="E3" s="123"/>
      <c r="F3" s="20" t="s">
        <v>57</v>
      </c>
      <c r="G3" s="20" t="s">
        <v>12</v>
      </c>
      <c r="H3" s="21">
        <v>4</v>
      </c>
    </row>
    <row r="4" spans="1:8">
      <c r="A4" s="123"/>
      <c r="B4" s="123"/>
      <c r="C4" s="123"/>
      <c r="D4" s="123"/>
      <c r="E4" s="123"/>
      <c r="F4" s="20" t="s">
        <v>58</v>
      </c>
      <c r="G4" s="20" t="s">
        <v>7</v>
      </c>
      <c r="H4" s="21">
        <v>3.75</v>
      </c>
    </row>
    <row r="5" spans="1:8">
      <c r="A5" s="124" t="s">
        <v>22</v>
      </c>
      <c r="B5" s="124"/>
      <c r="C5" s="124"/>
      <c r="D5" s="124"/>
      <c r="E5" s="124"/>
      <c r="F5" s="20" t="s">
        <v>59</v>
      </c>
      <c r="G5" s="20" t="s">
        <v>13</v>
      </c>
      <c r="H5" s="21">
        <v>3.5</v>
      </c>
    </row>
    <row r="6" spans="1:8">
      <c r="A6" s="124"/>
      <c r="B6" s="124"/>
      <c r="C6" s="124"/>
      <c r="D6" s="124"/>
      <c r="E6" s="124"/>
      <c r="F6" s="20" t="s">
        <v>60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62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63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64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148</v>
      </c>
      <c r="B13" s="52"/>
      <c r="C13" s="52"/>
      <c r="D13" s="52"/>
      <c r="E13" s="117" t="s">
        <v>149</v>
      </c>
      <c r="F13" s="117"/>
      <c r="G13" s="117"/>
      <c r="H13" s="117"/>
    </row>
    <row r="14" spans="1:8">
      <c r="A14" s="99"/>
      <c r="B14" s="52"/>
      <c r="C14" s="52"/>
      <c r="D14" s="52"/>
      <c r="E14" s="118"/>
      <c r="F14" s="118"/>
      <c r="G14" s="118"/>
      <c r="H14" s="118"/>
    </row>
    <row r="15" spans="1:8" ht="23.25" customHeight="1">
      <c r="A15" s="119" t="s">
        <v>54</v>
      </c>
      <c r="B15" s="119" t="s">
        <v>39</v>
      </c>
      <c r="C15" s="120" t="s">
        <v>34</v>
      </c>
      <c r="D15" s="126" t="s">
        <v>35</v>
      </c>
      <c r="E15" s="127"/>
      <c r="F15" s="127"/>
      <c r="G15" s="127"/>
      <c r="H15" s="127"/>
    </row>
    <row r="16" spans="1:8" ht="81" customHeight="1">
      <c r="A16" s="119"/>
      <c r="B16" s="119"/>
      <c r="C16" s="120"/>
      <c r="D16" s="126"/>
      <c r="E16" s="128"/>
      <c r="F16" s="128"/>
      <c r="G16" s="128"/>
      <c r="H16" s="128"/>
    </row>
    <row r="17" spans="1:8" ht="18" customHeight="1">
      <c r="A17" s="51"/>
      <c r="B17" s="49" t="s">
        <v>69</v>
      </c>
      <c r="C17" s="101">
        <v>31</v>
      </c>
      <c r="D17" s="101">
        <v>38.5</v>
      </c>
      <c r="E17" s="24"/>
      <c r="F17" s="24"/>
      <c r="G17" s="24"/>
      <c r="H17" s="102"/>
    </row>
    <row r="18" spans="1:8" ht="18" customHeight="1">
      <c r="A18" s="51"/>
      <c r="B18" s="49" t="s">
        <v>70</v>
      </c>
      <c r="C18" s="101">
        <v>35</v>
      </c>
      <c r="D18" s="101">
        <v>45</v>
      </c>
      <c r="E18" s="24"/>
      <c r="F18" s="24"/>
      <c r="G18" s="24"/>
      <c r="H18" s="102"/>
    </row>
    <row r="19" spans="1:8" ht="18" customHeight="1">
      <c r="A19" s="51"/>
      <c r="B19" s="49" t="s">
        <v>71</v>
      </c>
      <c r="C19" s="101">
        <v>33.5</v>
      </c>
      <c r="D19" s="101">
        <v>42.5</v>
      </c>
      <c r="E19" s="24"/>
      <c r="F19" s="24"/>
      <c r="G19" s="24"/>
      <c r="H19" s="102"/>
    </row>
    <row r="20" spans="1:8" ht="18" customHeight="1">
      <c r="A20" s="51"/>
      <c r="B20" s="49" t="s">
        <v>72</v>
      </c>
      <c r="C20" s="101">
        <v>33</v>
      </c>
      <c r="D20" s="101">
        <v>37</v>
      </c>
      <c r="E20" s="24"/>
      <c r="F20" s="24"/>
      <c r="G20" s="24"/>
      <c r="H20" s="102"/>
    </row>
    <row r="21" spans="1:8" ht="18" customHeight="1">
      <c r="A21" s="51"/>
      <c r="B21" s="49" t="s">
        <v>73</v>
      </c>
      <c r="C21" s="101">
        <v>32.25</v>
      </c>
      <c r="D21" s="101">
        <v>40</v>
      </c>
      <c r="E21" s="24"/>
      <c r="F21" s="24"/>
      <c r="G21" s="24"/>
      <c r="H21" s="102"/>
    </row>
    <row r="22" spans="1:8" ht="18" customHeight="1">
      <c r="A22" s="51"/>
      <c r="B22" s="49" t="s">
        <v>74</v>
      </c>
      <c r="C22" s="101">
        <v>35.75</v>
      </c>
      <c r="D22" s="101">
        <v>46</v>
      </c>
      <c r="E22" s="24"/>
      <c r="F22" s="24"/>
      <c r="G22" s="24"/>
      <c r="H22" s="102"/>
    </row>
    <row r="23" spans="1:8" ht="18" customHeight="1">
      <c r="A23" s="51"/>
      <c r="B23" s="49" t="s">
        <v>75</v>
      </c>
      <c r="C23" s="101">
        <v>32.5</v>
      </c>
      <c r="D23" s="101">
        <v>43</v>
      </c>
      <c r="E23" s="24"/>
      <c r="F23" s="24"/>
      <c r="G23" s="24"/>
      <c r="H23" s="102"/>
    </row>
    <row r="24" spans="1:8" ht="18" customHeight="1">
      <c r="A24" s="51"/>
      <c r="B24" s="49" t="s">
        <v>76</v>
      </c>
      <c r="C24" s="101">
        <v>34.5</v>
      </c>
      <c r="D24" s="101">
        <v>42.5</v>
      </c>
      <c r="E24" s="24"/>
      <c r="F24" s="24"/>
      <c r="G24" s="24"/>
      <c r="H24" s="102"/>
    </row>
    <row r="25" spans="1:8" ht="18" customHeight="1">
      <c r="A25" s="51"/>
      <c r="B25" s="49" t="s">
        <v>77</v>
      </c>
      <c r="C25" s="101">
        <v>33.5</v>
      </c>
      <c r="D25" s="101">
        <v>41.5</v>
      </c>
      <c r="E25" s="24"/>
      <c r="F25" s="24"/>
      <c r="G25" s="24"/>
      <c r="H25" s="102"/>
    </row>
    <row r="26" spans="1:8" ht="18" customHeight="1">
      <c r="A26" s="51"/>
      <c r="B26" s="49" t="s">
        <v>78</v>
      </c>
      <c r="C26" s="101">
        <v>30.75</v>
      </c>
      <c r="D26" s="101">
        <v>31.5</v>
      </c>
      <c r="E26" s="24"/>
      <c r="F26" s="24"/>
      <c r="G26" s="24"/>
      <c r="H26" s="102"/>
    </row>
    <row r="27" spans="1:8" ht="18" customHeight="1">
      <c r="A27" s="51"/>
      <c r="B27" s="49" t="s">
        <v>79</v>
      </c>
      <c r="C27" s="101">
        <v>37.5</v>
      </c>
      <c r="D27" s="101">
        <v>51</v>
      </c>
      <c r="E27" s="24"/>
      <c r="F27" s="24"/>
      <c r="G27" s="24"/>
      <c r="H27" s="102"/>
    </row>
    <row r="28" spans="1:8" ht="18" customHeight="1">
      <c r="A28" s="51"/>
      <c r="B28" s="49" t="s">
        <v>80</v>
      </c>
      <c r="C28" s="101">
        <v>35.25</v>
      </c>
      <c r="D28" s="101">
        <v>45.5</v>
      </c>
      <c r="E28" s="24"/>
      <c r="F28" s="24"/>
      <c r="G28" s="24"/>
      <c r="H28" s="102"/>
    </row>
    <row r="29" spans="1:8" ht="18" customHeight="1">
      <c r="A29" s="51"/>
      <c r="B29" s="49" t="s">
        <v>81</v>
      </c>
      <c r="C29" s="101">
        <v>33</v>
      </c>
      <c r="D29" s="101">
        <v>42</v>
      </c>
      <c r="E29" s="24"/>
      <c r="F29" s="24"/>
      <c r="G29" s="24"/>
      <c r="H29" s="102"/>
    </row>
    <row r="30" spans="1:8" ht="18" customHeight="1">
      <c r="A30" s="51"/>
      <c r="B30" s="49" t="s">
        <v>82</v>
      </c>
      <c r="C30" s="101">
        <v>33</v>
      </c>
      <c r="D30" s="101">
        <v>42</v>
      </c>
      <c r="E30" s="24"/>
      <c r="F30" s="24"/>
      <c r="G30" s="24"/>
      <c r="H30" s="102"/>
    </row>
    <row r="31" spans="1:8" ht="18" customHeight="1">
      <c r="A31" s="51"/>
      <c r="B31" s="49" t="s">
        <v>83</v>
      </c>
      <c r="C31" s="101">
        <v>35.75</v>
      </c>
      <c r="D31" s="101">
        <v>48</v>
      </c>
      <c r="E31" s="24"/>
      <c r="F31" s="24"/>
      <c r="G31" s="24"/>
      <c r="H31" s="102"/>
    </row>
    <row r="32" spans="1:8" ht="18" customHeight="1">
      <c r="A32" s="51"/>
      <c r="B32" s="49" t="s">
        <v>84</v>
      </c>
      <c r="C32" s="101">
        <v>33.75</v>
      </c>
      <c r="D32" s="101">
        <v>44</v>
      </c>
      <c r="E32" s="24"/>
      <c r="F32" s="24"/>
      <c r="G32" s="24"/>
      <c r="H32" s="102"/>
    </row>
    <row r="33" spans="1:8" ht="18" customHeight="1">
      <c r="A33" s="51"/>
      <c r="B33" s="49" t="s">
        <v>85</v>
      </c>
      <c r="C33" s="101">
        <v>32.5</v>
      </c>
      <c r="D33" s="101">
        <v>40.5</v>
      </c>
      <c r="E33" s="24"/>
      <c r="F33" s="24"/>
      <c r="G33" s="24"/>
      <c r="H33" s="102"/>
    </row>
    <row r="34" spans="1:8" ht="18" customHeight="1">
      <c r="A34" s="51"/>
      <c r="B34" s="49" t="s">
        <v>86</v>
      </c>
      <c r="C34" s="101">
        <v>33</v>
      </c>
      <c r="D34" s="101">
        <v>37</v>
      </c>
      <c r="E34" s="24"/>
      <c r="F34" s="24"/>
      <c r="G34" s="24"/>
      <c r="H34" s="102"/>
    </row>
    <row r="35" spans="1:8" ht="18" customHeight="1">
      <c r="A35" s="51"/>
      <c r="B35" s="49" t="s">
        <v>87</v>
      </c>
      <c r="C35" s="101">
        <v>32</v>
      </c>
      <c r="D35" s="101">
        <v>38</v>
      </c>
      <c r="E35" s="24"/>
      <c r="F35" s="24"/>
      <c r="G35" s="24"/>
      <c r="H35" s="102"/>
    </row>
    <row r="36" spans="1:8" ht="18" customHeight="1">
      <c r="A36" s="51"/>
      <c r="B36" s="49" t="s">
        <v>88</v>
      </c>
      <c r="C36" s="101">
        <v>34.5</v>
      </c>
      <c r="D36" s="101">
        <v>42.5</v>
      </c>
      <c r="E36" s="24"/>
      <c r="F36" s="24"/>
      <c r="G36" s="24"/>
      <c r="H36" s="102"/>
    </row>
    <row r="37" spans="1:8" ht="18" customHeight="1">
      <c r="A37" s="51"/>
      <c r="B37" s="49" t="s">
        <v>89</v>
      </c>
      <c r="C37" s="101">
        <v>34.5</v>
      </c>
      <c r="D37" s="101">
        <v>40.5</v>
      </c>
      <c r="E37" s="24"/>
      <c r="F37" s="24"/>
      <c r="G37" s="24"/>
      <c r="H37" s="102"/>
    </row>
    <row r="38" spans="1:8" ht="18" customHeight="1">
      <c r="A38" s="51"/>
      <c r="B38" s="49" t="s">
        <v>90</v>
      </c>
      <c r="C38" s="101">
        <v>34</v>
      </c>
      <c r="D38" s="101">
        <v>42</v>
      </c>
      <c r="E38" s="24"/>
      <c r="F38" s="24"/>
      <c r="G38" s="24"/>
      <c r="H38" s="102"/>
    </row>
    <row r="39" spans="1:8" ht="18" customHeight="1">
      <c r="A39" s="51"/>
      <c r="B39" s="49" t="s">
        <v>91</v>
      </c>
      <c r="C39" s="101">
        <v>34.5</v>
      </c>
      <c r="D39" s="101">
        <v>46.5</v>
      </c>
      <c r="E39" s="24"/>
      <c r="F39" s="24"/>
      <c r="G39" s="24"/>
      <c r="H39" s="102"/>
    </row>
    <row r="40" spans="1:8" ht="18" customHeight="1">
      <c r="A40" s="51"/>
      <c r="B40" s="49" t="s">
        <v>92</v>
      </c>
      <c r="C40" s="101">
        <v>34.5</v>
      </c>
      <c r="D40" s="101">
        <v>42.5</v>
      </c>
      <c r="E40" s="24"/>
      <c r="F40" s="24"/>
      <c r="G40" s="24"/>
      <c r="H40" s="102"/>
    </row>
    <row r="41" spans="1:8" ht="18" customHeight="1">
      <c r="A41" s="51"/>
      <c r="B41" s="49" t="s">
        <v>93</v>
      </c>
      <c r="C41" s="101">
        <v>32.5</v>
      </c>
      <c r="D41" s="101">
        <v>39.5</v>
      </c>
      <c r="E41" s="24"/>
      <c r="F41" s="24"/>
      <c r="G41" s="24"/>
      <c r="H41" s="102"/>
    </row>
    <row r="42" spans="1:8" ht="18" customHeight="1">
      <c r="A42" s="51"/>
      <c r="B42" s="49" t="s">
        <v>94</v>
      </c>
      <c r="C42" s="101">
        <v>34</v>
      </c>
      <c r="D42" s="101">
        <v>42</v>
      </c>
      <c r="E42" s="24"/>
      <c r="F42" s="24"/>
      <c r="G42" s="24"/>
      <c r="H42" s="102"/>
    </row>
    <row r="43" spans="1:8" ht="18" customHeight="1">
      <c r="A43" s="51"/>
      <c r="B43" s="49" t="s">
        <v>95</v>
      </c>
      <c r="C43" s="101">
        <v>33.5</v>
      </c>
      <c r="D43" s="101">
        <v>42.5</v>
      </c>
      <c r="E43" s="24"/>
      <c r="F43" s="24"/>
      <c r="G43" s="24"/>
      <c r="H43" s="102"/>
    </row>
    <row r="44" spans="1:8" ht="18" customHeight="1">
      <c r="A44" s="51"/>
      <c r="B44" s="49" t="s">
        <v>96</v>
      </c>
      <c r="C44" s="101">
        <v>33</v>
      </c>
      <c r="D44" s="101">
        <v>43</v>
      </c>
      <c r="E44" s="24"/>
      <c r="F44" s="24"/>
      <c r="G44" s="24"/>
      <c r="H44" s="102"/>
    </row>
    <row r="45" spans="1:8" ht="18" customHeight="1">
      <c r="A45" s="51"/>
      <c r="B45" s="49" t="s">
        <v>97</v>
      </c>
      <c r="C45" s="101">
        <v>38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98</v>
      </c>
      <c r="C46" s="101">
        <v>36</v>
      </c>
      <c r="D46" s="101">
        <v>47</v>
      </c>
      <c r="E46" s="24"/>
      <c r="F46" s="24"/>
      <c r="G46" s="24"/>
      <c r="H46" s="102"/>
    </row>
    <row r="47" spans="1:8" ht="18" customHeight="1">
      <c r="A47" s="51"/>
      <c r="B47" s="49" t="s">
        <v>99</v>
      </c>
      <c r="C47" s="101">
        <v>34</v>
      </c>
      <c r="D47" s="101">
        <v>37</v>
      </c>
      <c r="E47" s="24"/>
      <c r="F47" s="24"/>
      <c r="G47" s="24"/>
      <c r="H47" s="102"/>
    </row>
    <row r="48" spans="1:8" ht="18" customHeight="1">
      <c r="A48" s="51"/>
      <c r="B48" s="49" t="s">
        <v>100</v>
      </c>
      <c r="C48" s="101">
        <v>32.5</v>
      </c>
      <c r="D48" s="101">
        <v>37.5</v>
      </c>
      <c r="E48" s="24"/>
      <c r="F48" s="24"/>
      <c r="G48" s="24"/>
      <c r="H48" s="102"/>
    </row>
    <row r="49" spans="1:8" ht="18" customHeight="1">
      <c r="A49" s="51"/>
      <c r="B49" s="49" t="s">
        <v>101</v>
      </c>
      <c r="C49" s="101">
        <v>28.5</v>
      </c>
      <c r="D49" s="101">
        <v>31.5</v>
      </c>
      <c r="E49" s="24"/>
      <c r="F49" s="24"/>
      <c r="G49" s="24"/>
      <c r="H49" s="102"/>
    </row>
    <row r="50" spans="1:8" ht="18" customHeight="1">
      <c r="A50" s="51"/>
      <c r="B50" s="49" t="s">
        <v>102</v>
      </c>
      <c r="C50" s="101">
        <v>33.5</v>
      </c>
      <c r="D50" s="101">
        <v>42.5</v>
      </c>
      <c r="E50" s="24"/>
      <c r="F50" s="24"/>
      <c r="G50" s="24"/>
      <c r="H50" s="102"/>
    </row>
    <row r="51" spans="1:8" ht="18" customHeight="1">
      <c r="A51" s="51"/>
      <c r="B51" s="49" t="s">
        <v>103</v>
      </c>
      <c r="C51" s="101">
        <v>33</v>
      </c>
      <c r="D51" s="101">
        <v>37</v>
      </c>
      <c r="E51" s="24"/>
      <c r="F51" s="24"/>
      <c r="G51" s="24"/>
      <c r="H51" s="102"/>
    </row>
    <row r="52" spans="1:8" ht="15.6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8"/>
      <c r="B55" s="98"/>
      <c r="C55" s="98"/>
      <c r="D55" s="98"/>
      <c r="E55" s="116"/>
      <c r="F55" s="116"/>
      <c r="G55" s="116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8" workbookViewId="0">
      <selection activeCell="H17" sqref="H17:H51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22" t="s">
        <v>18</v>
      </c>
      <c r="G1" s="122"/>
      <c r="H1" s="12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3" t="s">
        <v>21</v>
      </c>
      <c r="B3" s="123"/>
      <c r="C3" s="123"/>
      <c r="D3" s="123"/>
      <c r="E3" s="123"/>
      <c r="F3" s="20" t="s">
        <v>57</v>
      </c>
      <c r="G3" s="20" t="s">
        <v>12</v>
      </c>
      <c r="H3" s="21">
        <v>4</v>
      </c>
    </row>
    <row r="4" spans="1:8">
      <c r="A4" s="123"/>
      <c r="B4" s="123"/>
      <c r="C4" s="123"/>
      <c r="D4" s="123"/>
      <c r="E4" s="123"/>
      <c r="F4" s="20" t="s">
        <v>58</v>
      </c>
      <c r="G4" s="20" t="s">
        <v>7</v>
      </c>
      <c r="H4" s="21">
        <v>3.75</v>
      </c>
    </row>
    <row r="5" spans="1:8">
      <c r="A5" s="124" t="s">
        <v>22</v>
      </c>
      <c r="B5" s="124"/>
      <c r="C5" s="124"/>
      <c r="D5" s="124"/>
      <c r="E5" s="124"/>
      <c r="F5" s="20" t="s">
        <v>59</v>
      </c>
      <c r="G5" s="20" t="s">
        <v>13</v>
      </c>
      <c r="H5" s="21">
        <v>3.5</v>
      </c>
    </row>
    <row r="6" spans="1:8">
      <c r="A6" s="124"/>
      <c r="B6" s="124"/>
      <c r="C6" s="124"/>
      <c r="D6" s="124"/>
      <c r="E6" s="124"/>
      <c r="F6" s="20" t="s">
        <v>60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62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63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64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144</v>
      </c>
      <c r="B13" s="52"/>
      <c r="C13" s="52"/>
      <c r="D13" s="52"/>
      <c r="E13" s="117" t="s">
        <v>149</v>
      </c>
      <c r="F13" s="117"/>
      <c r="G13" s="117"/>
      <c r="H13" s="117"/>
    </row>
    <row r="14" spans="1:8">
      <c r="A14" s="99"/>
      <c r="B14" s="52"/>
      <c r="C14" s="52"/>
      <c r="D14" s="52"/>
      <c r="E14" s="118"/>
      <c r="F14" s="118"/>
      <c r="G14" s="118"/>
      <c r="H14" s="118"/>
    </row>
    <row r="15" spans="1:8" ht="23.25" customHeight="1">
      <c r="A15" s="119" t="s">
        <v>54</v>
      </c>
      <c r="B15" s="119" t="s">
        <v>39</v>
      </c>
      <c r="C15" s="120" t="s">
        <v>34</v>
      </c>
      <c r="D15" s="119" t="s">
        <v>35</v>
      </c>
      <c r="E15" s="119"/>
      <c r="F15" s="119"/>
      <c r="G15" s="119"/>
      <c r="H15" s="119"/>
    </row>
    <row r="16" spans="1:8" ht="81" customHeight="1">
      <c r="A16" s="119"/>
      <c r="B16" s="119"/>
      <c r="C16" s="120"/>
      <c r="D16" s="100" t="s">
        <v>115</v>
      </c>
      <c r="E16" s="100" t="s">
        <v>116</v>
      </c>
      <c r="F16" s="100" t="s">
        <v>24</v>
      </c>
      <c r="G16" s="79" t="s">
        <v>117</v>
      </c>
      <c r="H16" s="100" t="s">
        <v>25</v>
      </c>
    </row>
    <row r="17" spans="1:8" ht="18" customHeight="1">
      <c r="A17" s="51"/>
      <c r="B17" s="49" t="s">
        <v>69</v>
      </c>
      <c r="C17" s="101">
        <v>27</v>
      </c>
      <c r="D17" s="101">
        <v>35</v>
      </c>
      <c r="E17" s="24">
        <v>42</v>
      </c>
      <c r="F17" s="24">
        <f>E17-D17</f>
        <v>7</v>
      </c>
      <c r="G17" s="24"/>
      <c r="H17" s="24">
        <f>(D17+E17)/2</f>
        <v>38.5</v>
      </c>
    </row>
    <row r="18" spans="1:8" ht="18" customHeight="1">
      <c r="A18" s="51"/>
      <c r="B18" s="49" t="s">
        <v>70</v>
      </c>
      <c r="C18" s="101">
        <v>28.5</v>
      </c>
      <c r="D18" s="101">
        <v>34</v>
      </c>
      <c r="E18" s="24">
        <v>41</v>
      </c>
      <c r="F18" s="24">
        <f t="shared" ref="F18:F51" si="0">E18-D18</f>
        <v>7</v>
      </c>
      <c r="G18" s="24"/>
      <c r="H18" s="24">
        <f t="shared" ref="H18:H51" si="1">(D18+E18)/2</f>
        <v>37.5</v>
      </c>
    </row>
    <row r="19" spans="1:8" ht="18" customHeight="1">
      <c r="A19" s="51"/>
      <c r="B19" s="49" t="s">
        <v>71</v>
      </c>
      <c r="C19" s="101">
        <v>28</v>
      </c>
      <c r="D19" s="101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1"/>
      <c r="B20" s="49" t="s">
        <v>72</v>
      </c>
      <c r="C20" s="101">
        <v>28</v>
      </c>
      <c r="D20" s="101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1"/>
      <c r="B21" s="49" t="s">
        <v>73</v>
      </c>
      <c r="C21" s="101">
        <v>29.5</v>
      </c>
      <c r="D21" s="101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1"/>
      <c r="B22" s="49" t="s">
        <v>74</v>
      </c>
      <c r="C22" s="101">
        <v>34.5</v>
      </c>
      <c r="D22" s="101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1"/>
      <c r="B23" s="49" t="s">
        <v>75</v>
      </c>
      <c r="C23" s="101">
        <v>32.5</v>
      </c>
      <c r="D23" s="101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1"/>
      <c r="B24" s="49" t="s">
        <v>76</v>
      </c>
      <c r="C24" s="101">
        <v>31</v>
      </c>
      <c r="D24" s="101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1"/>
      <c r="B25" s="49" t="s">
        <v>77</v>
      </c>
      <c r="C25" s="101">
        <v>29.5</v>
      </c>
      <c r="D25" s="101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1"/>
      <c r="B26" s="49" t="s">
        <v>78</v>
      </c>
      <c r="C26" s="101">
        <v>27</v>
      </c>
      <c r="D26" s="101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1"/>
      <c r="B27" s="49" t="s">
        <v>79</v>
      </c>
      <c r="C27" s="101">
        <v>36</v>
      </c>
      <c r="D27" s="101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1"/>
      <c r="B28" s="49" t="s">
        <v>80</v>
      </c>
      <c r="C28" s="101">
        <v>32.5</v>
      </c>
      <c r="D28" s="101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1"/>
      <c r="B29" s="49" t="s">
        <v>81</v>
      </c>
      <c r="C29" s="101">
        <v>31</v>
      </c>
      <c r="D29" s="101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1"/>
      <c r="B30" s="49" t="s">
        <v>82</v>
      </c>
      <c r="C30" s="101">
        <v>29</v>
      </c>
      <c r="D30" s="101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1"/>
      <c r="B31" s="49" t="s">
        <v>83</v>
      </c>
      <c r="C31" s="101">
        <v>32</v>
      </c>
      <c r="D31" s="101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1"/>
      <c r="B32" s="49" t="s">
        <v>84</v>
      </c>
      <c r="C32" s="101">
        <v>34</v>
      </c>
      <c r="D32" s="101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1"/>
      <c r="B33" s="49" t="s">
        <v>85</v>
      </c>
      <c r="C33" s="101">
        <v>30</v>
      </c>
      <c r="D33" s="101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1"/>
      <c r="B34" s="49" t="s">
        <v>86</v>
      </c>
      <c r="C34" s="101">
        <v>30</v>
      </c>
      <c r="D34" s="101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1"/>
      <c r="B35" s="49" t="s">
        <v>87</v>
      </c>
      <c r="C35" s="101">
        <v>27.5</v>
      </c>
      <c r="D35" s="101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1"/>
      <c r="B36" s="49" t="s">
        <v>88</v>
      </c>
      <c r="C36" s="101">
        <v>32.5</v>
      </c>
      <c r="D36" s="101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1"/>
      <c r="B37" s="49" t="s">
        <v>89</v>
      </c>
      <c r="C37" s="101">
        <v>29.5</v>
      </c>
      <c r="D37" s="101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1"/>
      <c r="B38" s="49" t="s">
        <v>90</v>
      </c>
      <c r="C38" s="101">
        <v>31</v>
      </c>
      <c r="D38" s="101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1"/>
      <c r="B39" s="49" t="s">
        <v>91</v>
      </c>
      <c r="C39" s="101">
        <v>32.5</v>
      </c>
      <c r="D39" s="101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1"/>
      <c r="B40" s="49" t="s">
        <v>92</v>
      </c>
      <c r="C40" s="101">
        <v>31.5</v>
      </c>
      <c r="D40" s="101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1"/>
      <c r="B41" s="49" t="s">
        <v>93</v>
      </c>
      <c r="C41" s="101">
        <v>28</v>
      </c>
      <c r="D41" s="101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1"/>
      <c r="B42" s="49" t="s">
        <v>94</v>
      </c>
      <c r="C42" s="101">
        <v>32</v>
      </c>
      <c r="D42" s="101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1"/>
      <c r="B43" s="49" t="s">
        <v>95</v>
      </c>
      <c r="C43" s="101">
        <v>36</v>
      </c>
      <c r="D43" s="101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1"/>
      <c r="B44" s="49" t="s">
        <v>96</v>
      </c>
      <c r="C44" s="101">
        <v>31.5</v>
      </c>
      <c r="D44" s="101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1"/>
      <c r="B45" s="49" t="s">
        <v>97</v>
      </c>
      <c r="C45" s="101">
        <v>31</v>
      </c>
      <c r="D45" s="101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1"/>
      <c r="B46" s="49" t="s">
        <v>98</v>
      </c>
      <c r="C46" s="101">
        <v>32.5</v>
      </c>
      <c r="D46" s="101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1"/>
      <c r="B47" s="49" t="s">
        <v>99</v>
      </c>
      <c r="C47" s="101">
        <v>30.5</v>
      </c>
      <c r="D47" s="101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1"/>
      <c r="B48" s="49" t="s">
        <v>100</v>
      </c>
      <c r="C48" s="101">
        <v>28</v>
      </c>
      <c r="D48" s="101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1"/>
      <c r="B49" s="49" t="s">
        <v>101</v>
      </c>
      <c r="C49" s="101">
        <v>27</v>
      </c>
      <c r="D49" s="101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1"/>
      <c r="B50" s="49" t="s">
        <v>102</v>
      </c>
      <c r="C50" s="101">
        <v>29.5</v>
      </c>
      <c r="D50" s="101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1"/>
      <c r="B51" s="49" t="s">
        <v>103</v>
      </c>
      <c r="C51" s="101">
        <v>25</v>
      </c>
      <c r="D51" s="101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6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8"/>
      <c r="B55" s="98"/>
      <c r="C55" s="98"/>
      <c r="D55" s="98"/>
      <c r="E55" s="116"/>
      <c r="F55" s="116"/>
      <c r="G55" s="116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5" workbookViewId="0">
      <selection activeCell="A13" sqref="A13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22" t="s">
        <v>18</v>
      </c>
      <c r="G1" s="122"/>
      <c r="H1" s="12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3" t="s">
        <v>21</v>
      </c>
      <c r="B3" s="123"/>
      <c r="C3" s="123"/>
      <c r="D3" s="123"/>
      <c r="E3" s="123"/>
      <c r="F3" s="20" t="s">
        <v>57</v>
      </c>
      <c r="G3" s="20" t="s">
        <v>12</v>
      </c>
      <c r="H3" s="21">
        <v>4</v>
      </c>
    </row>
    <row r="4" spans="1:8">
      <c r="A4" s="123"/>
      <c r="B4" s="123"/>
      <c r="C4" s="123"/>
      <c r="D4" s="123"/>
      <c r="E4" s="123"/>
      <c r="F4" s="20" t="s">
        <v>58</v>
      </c>
      <c r="G4" s="20" t="s">
        <v>7</v>
      </c>
      <c r="H4" s="21">
        <v>3.75</v>
      </c>
    </row>
    <row r="5" spans="1:8">
      <c r="A5" s="124" t="s">
        <v>22</v>
      </c>
      <c r="B5" s="124"/>
      <c r="C5" s="124"/>
      <c r="D5" s="124"/>
      <c r="E5" s="124"/>
      <c r="F5" s="20" t="s">
        <v>59</v>
      </c>
      <c r="G5" s="20" t="s">
        <v>13</v>
      </c>
      <c r="H5" s="21">
        <v>3.5</v>
      </c>
    </row>
    <row r="6" spans="1:8">
      <c r="A6" s="124"/>
      <c r="B6" s="124"/>
      <c r="C6" s="124"/>
      <c r="D6" s="124"/>
      <c r="E6" s="124"/>
      <c r="F6" s="20" t="s">
        <v>60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61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62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63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64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65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66</v>
      </c>
      <c r="G12" s="20" t="s">
        <v>11</v>
      </c>
      <c r="H12" s="21">
        <v>0</v>
      </c>
    </row>
    <row r="13" spans="1:8" ht="15" customHeight="1">
      <c r="A13" s="99" t="s">
        <v>148</v>
      </c>
      <c r="B13" s="52"/>
      <c r="C13" s="52"/>
      <c r="D13" s="52"/>
      <c r="E13" s="117" t="s">
        <v>149</v>
      </c>
      <c r="F13" s="117"/>
      <c r="G13" s="117"/>
      <c r="H13" s="117"/>
    </row>
    <row r="14" spans="1:8">
      <c r="A14" s="99"/>
      <c r="B14" s="52"/>
      <c r="C14" s="52"/>
      <c r="D14" s="52"/>
      <c r="E14" s="118"/>
      <c r="F14" s="118"/>
      <c r="G14" s="118"/>
      <c r="H14" s="118"/>
    </row>
    <row r="15" spans="1:8" ht="23.25" customHeight="1">
      <c r="A15" s="119" t="s">
        <v>54</v>
      </c>
      <c r="B15" s="119" t="s">
        <v>39</v>
      </c>
      <c r="C15" s="120" t="s">
        <v>34</v>
      </c>
      <c r="D15" s="126" t="s">
        <v>35</v>
      </c>
      <c r="E15" s="127"/>
      <c r="F15" s="127"/>
      <c r="G15" s="127"/>
      <c r="H15" s="127"/>
    </row>
    <row r="16" spans="1:8" ht="81" customHeight="1">
      <c r="A16" s="119"/>
      <c r="B16" s="119"/>
      <c r="C16" s="120"/>
      <c r="D16" s="126"/>
      <c r="E16" s="128"/>
      <c r="F16" s="128"/>
      <c r="G16" s="128"/>
      <c r="H16" s="128"/>
    </row>
    <row r="17" spans="1:9" ht="18" customHeight="1">
      <c r="A17" s="51"/>
      <c r="B17" s="49" t="s">
        <v>69</v>
      </c>
      <c r="C17" s="101">
        <v>32</v>
      </c>
      <c r="D17" s="101">
        <v>35</v>
      </c>
      <c r="E17" s="24"/>
      <c r="F17" s="24"/>
      <c r="G17" s="24"/>
      <c r="H17" s="102"/>
      <c r="I17" s="106"/>
    </row>
    <row r="18" spans="1:9" ht="18" customHeight="1">
      <c r="A18" s="51"/>
      <c r="B18" s="49" t="s">
        <v>70</v>
      </c>
      <c r="C18" s="101">
        <v>32</v>
      </c>
      <c r="D18" s="101">
        <v>36</v>
      </c>
      <c r="E18" s="24"/>
      <c r="F18" s="24"/>
      <c r="G18" s="24"/>
      <c r="H18" s="102"/>
      <c r="I18" s="106"/>
    </row>
    <row r="19" spans="1:9" ht="18" customHeight="1">
      <c r="A19" s="51"/>
      <c r="B19" s="49" t="s">
        <v>71</v>
      </c>
      <c r="C19" s="101">
        <v>32.5</v>
      </c>
      <c r="D19" s="101">
        <v>40</v>
      </c>
      <c r="E19" s="24"/>
      <c r="F19" s="24"/>
      <c r="G19" s="24"/>
      <c r="H19" s="102"/>
      <c r="I19" s="106"/>
    </row>
    <row r="20" spans="1:9" ht="18" customHeight="1">
      <c r="A20" s="51"/>
      <c r="B20" s="49" t="s">
        <v>72</v>
      </c>
      <c r="C20" s="101">
        <v>32.5</v>
      </c>
      <c r="D20" s="101">
        <v>36</v>
      </c>
      <c r="E20" s="24"/>
      <c r="F20" s="24"/>
      <c r="G20" s="24"/>
      <c r="H20" s="102"/>
      <c r="I20" s="106"/>
    </row>
    <row r="21" spans="1:9" ht="18" customHeight="1">
      <c r="A21" s="51"/>
      <c r="B21" s="49" t="s">
        <v>73</v>
      </c>
      <c r="C21" s="101">
        <v>35</v>
      </c>
      <c r="D21" s="101">
        <v>37.5</v>
      </c>
      <c r="E21" s="24"/>
      <c r="F21" s="24"/>
      <c r="G21" s="24"/>
      <c r="H21" s="102"/>
      <c r="I21" s="106"/>
    </row>
    <row r="22" spans="1:9" ht="18" customHeight="1">
      <c r="A22" s="51"/>
      <c r="B22" s="49" t="s">
        <v>74</v>
      </c>
      <c r="C22" s="101">
        <v>35</v>
      </c>
      <c r="D22" s="101">
        <v>40.5</v>
      </c>
      <c r="E22" s="24"/>
      <c r="F22" s="24"/>
      <c r="G22" s="24"/>
      <c r="H22" s="102"/>
      <c r="I22" s="106"/>
    </row>
    <row r="23" spans="1:9" ht="18" customHeight="1">
      <c r="A23" s="51"/>
      <c r="B23" s="49" t="s">
        <v>75</v>
      </c>
      <c r="C23" s="101">
        <v>34.5</v>
      </c>
      <c r="D23" s="101">
        <v>39</v>
      </c>
      <c r="E23" s="24"/>
      <c r="F23" s="24"/>
      <c r="G23" s="24"/>
      <c r="H23" s="102"/>
      <c r="I23" s="106"/>
    </row>
    <row r="24" spans="1:9" ht="18" customHeight="1">
      <c r="A24" s="51"/>
      <c r="B24" s="49" t="s">
        <v>76</v>
      </c>
      <c r="C24" s="101">
        <v>34</v>
      </c>
      <c r="D24" s="101">
        <v>44</v>
      </c>
      <c r="E24" s="24"/>
      <c r="F24" s="24"/>
      <c r="G24" s="24"/>
      <c r="H24" s="102"/>
      <c r="I24" s="106"/>
    </row>
    <row r="25" spans="1:9" ht="18" customHeight="1">
      <c r="A25" s="51"/>
      <c r="B25" s="49" t="s">
        <v>77</v>
      </c>
      <c r="C25" s="101">
        <v>31</v>
      </c>
      <c r="D25" s="101">
        <v>42.5</v>
      </c>
      <c r="E25" s="24"/>
      <c r="F25" s="24"/>
      <c r="G25" s="24"/>
      <c r="H25" s="102"/>
      <c r="I25" s="106"/>
    </row>
    <row r="26" spans="1:9" ht="18" customHeight="1">
      <c r="A26" s="51"/>
      <c r="B26" s="49" t="s">
        <v>78</v>
      </c>
      <c r="C26" s="101">
        <v>31</v>
      </c>
      <c r="D26" s="101">
        <v>37</v>
      </c>
      <c r="E26" s="24"/>
      <c r="F26" s="24"/>
      <c r="G26" s="24"/>
      <c r="H26" s="102"/>
      <c r="I26" s="106"/>
    </row>
    <row r="27" spans="1:9" ht="18" customHeight="1">
      <c r="A27" s="51"/>
      <c r="B27" s="49" t="s">
        <v>79</v>
      </c>
      <c r="C27" s="101">
        <v>34</v>
      </c>
      <c r="D27" s="101">
        <v>50.5</v>
      </c>
      <c r="E27" s="24"/>
      <c r="F27" s="24"/>
      <c r="G27" s="24"/>
      <c r="H27" s="102"/>
      <c r="I27" s="106"/>
    </row>
    <row r="28" spans="1:9" ht="18" customHeight="1">
      <c r="A28" s="51"/>
      <c r="B28" s="49" t="s">
        <v>80</v>
      </c>
      <c r="C28" s="101">
        <v>35</v>
      </c>
      <c r="D28" s="101">
        <v>47</v>
      </c>
      <c r="E28" s="24"/>
      <c r="F28" s="24"/>
      <c r="G28" s="24"/>
      <c r="H28" s="102"/>
      <c r="I28" s="106"/>
    </row>
    <row r="29" spans="1:9" ht="18" customHeight="1">
      <c r="A29" s="51"/>
      <c r="B29" s="49" t="s">
        <v>81</v>
      </c>
      <c r="C29" s="101">
        <v>31.5</v>
      </c>
      <c r="D29" s="101">
        <v>39.5</v>
      </c>
      <c r="E29" s="24"/>
      <c r="F29" s="24"/>
      <c r="G29" s="24"/>
      <c r="H29" s="102"/>
      <c r="I29" s="106"/>
    </row>
    <row r="30" spans="1:9" ht="18" customHeight="1">
      <c r="A30" s="51"/>
      <c r="B30" s="49" t="s">
        <v>82</v>
      </c>
      <c r="C30" s="101">
        <v>32</v>
      </c>
      <c r="D30" s="101">
        <v>48</v>
      </c>
      <c r="E30" s="24"/>
      <c r="F30" s="24"/>
      <c r="G30" s="24"/>
      <c r="H30" s="102"/>
      <c r="I30" s="106"/>
    </row>
    <row r="31" spans="1:9" ht="18" customHeight="1">
      <c r="A31" s="51"/>
      <c r="B31" s="49" t="s">
        <v>83</v>
      </c>
      <c r="C31" s="101">
        <v>35</v>
      </c>
      <c r="D31" s="101">
        <v>42.5</v>
      </c>
      <c r="E31" s="24"/>
      <c r="F31" s="24"/>
      <c r="G31" s="24"/>
      <c r="H31" s="102"/>
      <c r="I31" s="106"/>
    </row>
    <row r="32" spans="1:9" ht="18" customHeight="1">
      <c r="A32" s="51"/>
      <c r="B32" s="49" t="s">
        <v>84</v>
      </c>
      <c r="C32" s="101">
        <v>34</v>
      </c>
      <c r="D32" s="101">
        <v>41.5</v>
      </c>
      <c r="E32" s="24"/>
      <c r="F32" s="24"/>
      <c r="G32" s="24"/>
      <c r="H32" s="102"/>
      <c r="I32" s="106"/>
    </row>
    <row r="33" spans="1:9" ht="18" customHeight="1">
      <c r="A33" s="51"/>
      <c r="B33" s="49" t="s">
        <v>85</v>
      </c>
      <c r="C33" s="101">
        <v>33.5</v>
      </c>
      <c r="D33" s="101">
        <v>39</v>
      </c>
      <c r="E33" s="24"/>
      <c r="F33" s="24"/>
      <c r="G33" s="24"/>
      <c r="H33" s="102"/>
      <c r="I33" s="106"/>
    </row>
    <row r="34" spans="1:9" ht="18" customHeight="1">
      <c r="A34" s="51"/>
      <c r="B34" s="49" t="s">
        <v>86</v>
      </c>
      <c r="C34" s="101">
        <v>32</v>
      </c>
      <c r="D34" s="101">
        <v>39</v>
      </c>
      <c r="E34" s="24"/>
      <c r="F34" s="24"/>
      <c r="G34" s="24"/>
      <c r="H34" s="102"/>
      <c r="I34" s="106"/>
    </row>
    <row r="35" spans="1:9" ht="18" customHeight="1">
      <c r="A35" s="51"/>
      <c r="B35" s="49" t="s">
        <v>87</v>
      </c>
      <c r="C35" s="101">
        <v>34</v>
      </c>
      <c r="D35" s="101">
        <v>38.5</v>
      </c>
      <c r="E35" s="24"/>
      <c r="F35" s="24"/>
      <c r="G35" s="24"/>
      <c r="H35" s="102"/>
      <c r="I35" s="106"/>
    </row>
    <row r="36" spans="1:9" ht="18" customHeight="1">
      <c r="A36" s="51"/>
      <c r="B36" s="49" t="s">
        <v>88</v>
      </c>
      <c r="C36" s="101">
        <v>34</v>
      </c>
      <c r="D36" s="101">
        <v>43.5</v>
      </c>
      <c r="E36" s="24"/>
      <c r="F36" s="24"/>
      <c r="G36" s="24"/>
      <c r="H36" s="102"/>
      <c r="I36" s="106"/>
    </row>
    <row r="37" spans="1:9" ht="18" customHeight="1">
      <c r="A37" s="51"/>
      <c r="B37" s="49" t="s">
        <v>89</v>
      </c>
      <c r="C37" s="101">
        <v>31</v>
      </c>
      <c r="D37" s="101">
        <v>40</v>
      </c>
      <c r="E37" s="24"/>
      <c r="F37" s="24"/>
      <c r="G37" s="24"/>
      <c r="H37" s="102"/>
      <c r="I37" s="106"/>
    </row>
    <row r="38" spans="1:9" ht="18" customHeight="1">
      <c r="A38" s="51"/>
      <c r="B38" s="49" t="s">
        <v>90</v>
      </c>
      <c r="C38" s="101">
        <v>34</v>
      </c>
      <c r="D38" s="101">
        <v>43.5</v>
      </c>
      <c r="E38" s="24"/>
      <c r="F38" s="24"/>
      <c r="G38" s="24"/>
      <c r="H38" s="102"/>
      <c r="I38" s="106"/>
    </row>
    <row r="39" spans="1:9" ht="18" customHeight="1">
      <c r="A39" s="51"/>
      <c r="B39" s="49" t="s">
        <v>91</v>
      </c>
      <c r="C39" s="101">
        <v>35</v>
      </c>
      <c r="D39" s="101">
        <v>48</v>
      </c>
      <c r="E39" s="24"/>
      <c r="F39" s="24"/>
      <c r="G39" s="24"/>
      <c r="H39" s="102"/>
      <c r="I39" s="106"/>
    </row>
    <row r="40" spans="1:9" ht="18" customHeight="1">
      <c r="A40" s="51"/>
      <c r="B40" s="49" t="s">
        <v>92</v>
      </c>
      <c r="C40" s="101">
        <v>33</v>
      </c>
      <c r="D40" s="101">
        <v>44</v>
      </c>
      <c r="E40" s="24"/>
      <c r="F40" s="24"/>
      <c r="G40" s="24"/>
      <c r="H40" s="102"/>
      <c r="I40" s="106"/>
    </row>
    <row r="41" spans="1:9" ht="18" customHeight="1">
      <c r="A41" s="51"/>
      <c r="B41" s="49" t="s">
        <v>93</v>
      </c>
      <c r="C41" s="101">
        <v>33</v>
      </c>
      <c r="D41" s="101">
        <v>39</v>
      </c>
      <c r="E41" s="24"/>
      <c r="F41" s="24"/>
      <c r="G41" s="24"/>
      <c r="H41" s="102"/>
      <c r="I41" s="106"/>
    </row>
    <row r="42" spans="1:9" ht="18" customHeight="1">
      <c r="A42" s="51"/>
      <c r="B42" s="49" t="s">
        <v>94</v>
      </c>
      <c r="C42" s="101">
        <v>33</v>
      </c>
      <c r="D42" s="101">
        <v>40.5</v>
      </c>
      <c r="E42" s="24"/>
      <c r="F42" s="24"/>
      <c r="G42" s="24"/>
      <c r="H42" s="102"/>
      <c r="I42" s="106"/>
    </row>
    <row r="43" spans="1:9" ht="18" customHeight="1">
      <c r="A43" s="51"/>
      <c r="B43" s="49" t="s">
        <v>95</v>
      </c>
      <c r="C43" s="101">
        <v>35</v>
      </c>
      <c r="D43" s="101">
        <v>48</v>
      </c>
      <c r="E43" s="24"/>
      <c r="F43" s="24"/>
      <c r="G43" s="24"/>
      <c r="H43" s="102"/>
      <c r="I43" s="106"/>
    </row>
    <row r="44" spans="1:9" ht="18" customHeight="1">
      <c r="A44" s="51"/>
      <c r="B44" s="49" t="s">
        <v>96</v>
      </c>
      <c r="C44" s="101">
        <v>31</v>
      </c>
      <c r="D44" s="101">
        <v>46.5</v>
      </c>
      <c r="E44" s="24"/>
      <c r="F44" s="24"/>
      <c r="G44" s="24"/>
      <c r="H44" s="102"/>
      <c r="I44" s="106"/>
    </row>
    <row r="45" spans="1:9" ht="18" customHeight="1">
      <c r="A45" s="51"/>
      <c r="B45" s="49" t="s">
        <v>97</v>
      </c>
      <c r="C45" s="101">
        <v>33</v>
      </c>
      <c r="D45" s="101">
        <v>43</v>
      </c>
      <c r="E45" s="24"/>
      <c r="F45" s="24"/>
      <c r="G45" s="24"/>
      <c r="H45" s="102"/>
      <c r="I45" s="106"/>
    </row>
    <row r="46" spans="1:9" ht="18" customHeight="1">
      <c r="A46" s="51"/>
      <c r="B46" s="49" t="s">
        <v>98</v>
      </c>
      <c r="C46" s="101">
        <v>33</v>
      </c>
      <c r="D46" s="101">
        <v>50.5</v>
      </c>
      <c r="E46" s="24"/>
      <c r="F46" s="24"/>
      <c r="G46" s="24"/>
      <c r="H46" s="102"/>
      <c r="I46" s="106"/>
    </row>
    <row r="47" spans="1:9" ht="18" customHeight="1">
      <c r="A47" s="51"/>
      <c r="B47" s="49" t="s">
        <v>99</v>
      </c>
      <c r="C47" s="101">
        <v>33</v>
      </c>
      <c r="D47" s="101">
        <v>45</v>
      </c>
      <c r="E47" s="24"/>
      <c r="F47" s="24"/>
      <c r="G47" s="24"/>
      <c r="H47" s="102"/>
      <c r="I47" s="106"/>
    </row>
    <row r="48" spans="1:9" ht="18" customHeight="1">
      <c r="A48" s="51"/>
      <c r="B48" s="49" t="s">
        <v>100</v>
      </c>
      <c r="C48" s="101">
        <v>28</v>
      </c>
      <c r="D48" s="101">
        <v>38</v>
      </c>
      <c r="E48" s="24"/>
      <c r="F48" s="24"/>
      <c r="G48" s="24"/>
      <c r="H48" s="102"/>
      <c r="I48" s="106"/>
    </row>
    <row r="49" spans="1:9" ht="18" customHeight="1">
      <c r="A49" s="51"/>
      <c r="B49" s="49" t="s">
        <v>101</v>
      </c>
      <c r="C49" s="101">
        <v>30</v>
      </c>
      <c r="D49" s="101">
        <v>37</v>
      </c>
      <c r="E49" s="24"/>
      <c r="F49" s="24"/>
      <c r="G49" s="24"/>
      <c r="H49" s="102"/>
      <c r="I49" s="106"/>
    </row>
    <row r="50" spans="1:9" ht="18" customHeight="1">
      <c r="A50" s="51"/>
      <c r="B50" s="49" t="s">
        <v>102</v>
      </c>
      <c r="C50" s="101">
        <v>33</v>
      </c>
      <c r="D50" s="101">
        <v>40.5</v>
      </c>
      <c r="E50" s="24"/>
      <c r="F50" s="24"/>
      <c r="G50" s="24"/>
      <c r="H50" s="102"/>
      <c r="I50" s="106"/>
    </row>
    <row r="51" spans="1:9" ht="18" customHeight="1">
      <c r="A51" s="51"/>
      <c r="B51" s="49" t="s">
        <v>103</v>
      </c>
      <c r="C51" s="101">
        <v>28</v>
      </c>
      <c r="D51" s="101">
        <v>38</v>
      </c>
      <c r="E51" s="24"/>
      <c r="F51" s="24"/>
      <c r="G51" s="24"/>
      <c r="H51" s="102"/>
      <c r="I51" s="106"/>
    </row>
    <row r="52" spans="1:9" ht="15.6">
      <c r="A52" s="105" t="s">
        <v>130</v>
      </c>
      <c r="B52" s="104"/>
      <c r="C52" s="104"/>
      <c r="D52" s="104"/>
      <c r="E52" s="104"/>
      <c r="F52" s="104"/>
      <c r="G52" s="104"/>
      <c r="H52" s="10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9">
      <c r="A55" s="98"/>
      <c r="B55" s="98"/>
      <c r="C55" s="98"/>
      <c r="D55" s="98"/>
      <c r="E55" s="116"/>
      <c r="F55" s="116"/>
      <c r="G55" s="116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abSelected="1" topLeftCell="P18" zoomScaleNormal="100" workbookViewId="0">
      <selection activeCell="AK21" sqref="AK21"/>
    </sheetView>
  </sheetViews>
  <sheetFormatPr defaultColWidth="9.109375" defaultRowHeight="15" customHeight="1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0" width="9.88671875" style="1" customWidth="1"/>
    <col min="41" max="47" width="8.6640625" style="1" customWidth="1"/>
    <col min="48" max="51" width="9.88671875" style="1" customWidth="1"/>
    <col min="52" max="53" width="12" style="1" customWidth="1"/>
    <col min="54" max="54" width="9.44140625" style="1" bestFit="1" customWidth="1"/>
    <col min="55" max="55" width="11.5546875" style="1" bestFit="1" customWidth="1"/>
    <col min="56" max="16384" width="9.10937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41" t="s">
        <v>128</v>
      </c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V3" s="135" t="s">
        <v>42</v>
      </c>
      <c r="AW3" s="136"/>
      <c r="AX3" s="136"/>
      <c r="AY3" s="136"/>
      <c r="AZ3" s="136"/>
      <c r="BA3" s="137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V4" s="138"/>
      <c r="AW4" s="139"/>
      <c r="AX4" s="139"/>
      <c r="AY4" s="139"/>
      <c r="AZ4" s="139"/>
      <c r="BA4" s="140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V5" s="97" t="s">
        <v>43</v>
      </c>
      <c r="AW5" s="89" t="s">
        <v>44</v>
      </c>
      <c r="AX5" s="85" t="s">
        <v>53</v>
      </c>
      <c r="AY5" s="86" t="s">
        <v>45</v>
      </c>
      <c r="AZ5" s="86" t="s">
        <v>46</v>
      </c>
      <c r="BA5" s="87" t="s">
        <v>47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V6" s="97" t="s">
        <v>48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V7" s="97" t="s">
        <v>49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V8" s="97" t="s">
        <v>50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2" t="s">
        <v>147</v>
      </c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4" t="s">
        <v>38</v>
      </c>
      <c r="B17" s="134" t="s">
        <v>54</v>
      </c>
      <c r="C17" s="134" t="s">
        <v>4</v>
      </c>
      <c r="D17" s="134" t="s">
        <v>0</v>
      </c>
      <c r="E17" s="134" t="s">
        <v>39</v>
      </c>
      <c r="F17" s="133" t="s">
        <v>5</v>
      </c>
      <c r="G17" s="133" t="s">
        <v>118</v>
      </c>
      <c r="H17" s="133"/>
      <c r="I17" s="133"/>
      <c r="J17" s="133"/>
      <c r="K17" s="133"/>
      <c r="L17" s="133" t="s">
        <v>120</v>
      </c>
      <c r="M17" s="133"/>
      <c r="N17" s="133"/>
      <c r="O17" s="133"/>
      <c r="P17" s="133"/>
      <c r="Q17" s="133" t="s">
        <v>122</v>
      </c>
      <c r="R17" s="133"/>
      <c r="S17" s="133"/>
      <c r="T17" s="133"/>
      <c r="U17" s="133"/>
      <c r="V17" s="133" t="s">
        <v>131</v>
      </c>
      <c r="W17" s="133"/>
      <c r="X17" s="133"/>
      <c r="Y17" s="133"/>
      <c r="Z17" s="133"/>
      <c r="AA17" s="133" t="s">
        <v>125</v>
      </c>
      <c r="AB17" s="133"/>
      <c r="AC17" s="133"/>
      <c r="AD17" s="133"/>
      <c r="AE17" s="133"/>
      <c r="AF17" s="133" t="s">
        <v>132</v>
      </c>
      <c r="AG17" s="133"/>
      <c r="AH17" s="133"/>
      <c r="AI17" s="133"/>
      <c r="AJ17" s="133"/>
      <c r="AK17" s="134" t="s">
        <v>133</v>
      </c>
      <c r="AL17" s="134" t="s">
        <v>137</v>
      </c>
      <c r="AM17" s="134" t="s">
        <v>134</v>
      </c>
      <c r="AN17" s="134" t="s">
        <v>136</v>
      </c>
      <c r="AO17" s="133" t="s">
        <v>104</v>
      </c>
      <c r="AP17" s="133"/>
      <c r="AQ17" s="133"/>
      <c r="AR17" s="133"/>
      <c r="AS17" s="133"/>
      <c r="AT17" s="133"/>
      <c r="AU17" s="133"/>
      <c r="AV17" s="134" t="s">
        <v>105</v>
      </c>
      <c r="AW17" s="134" t="s">
        <v>106</v>
      </c>
      <c r="AX17" s="134" t="s">
        <v>107</v>
      </c>
      <c r="AY17" s="134" t="s">
        <v>68</v>
      </c>
      <c r="AZ17" s="134" t="s">
        <v>3</v>
      </c>
      <c r="BA17" s="134" t="s">
        <v>54</v>
      </c>
    </row>
    <row r="18" spans="1:55" s="8" customFormat="1" ht="51" customHeight="1">
      <c r="A18" s="134"/>
      <c r="B18" s="134"/>
      <c r="C18" s="134"/>
      <c r="D18" s="134"/>
      <c r="E18" s="134"/>
      <c r="F18" s="133"/>
      <c r="G18" s="133" t="s">
        <v>119</v>
      </c>
      <c r="H18" s="133"/>
      <c r="I18" s="133"/>
      <c r="J18" s="133"/>
      <c r="K18" s="133"/>
      <c r="L18" s="133" t="s">
        <v>121</v>
      </c>
      <c r="M18" s="133"/>
      <c r="N18" s="133"/>
      <c r="O18" s="133"/>
      <c r="P18" s="133"/>
      <c r="Q18" s="133" t="s">
        <v>123</v>
      </c>
      <c r="R18" s="133"/>
      <c r="S18" s="133"/>
      <c r="T18" s="133"/>
      <c r="U18" s="133"/>
      <c r="V18" s="133" t="s">
        <v>124</v>
      </c>
      <c r="W18" s="133"/>
      <c r="X18" s="133"/>
      <c r="Y18" s="133"/>
      <c r="Z18" s="133"/>
      <c r="AA18" s="143" t="s">
        <v>126</v>
      </c>
      <c r="AB18" s="143"/>
      <c r="AC18" s="143"/>
      <c r="AD18" s="143"/>
      <c r="AE18" s="143"/>
      <c r="AF18" s="143" t="s">
        <v>127</v>
      </c>
      <c r="AG18" s="143"/>
      <c r="AH18" s="143"/>
      <c r="AI18" s="143"/>
      <c r="AJ18" s="143"/>
      <c r="AK18" s="134"/>
      <c r="AL18" s="134"/>
      <c r="AM18" s="134"/>
      <c r="AN18" s="134"/>
      <c r="AO18" s="133"/>
      <c r="AP18" s="133"/>
      <c r="AQ18" s="133"/>
      <c r="AR18" s="133"/>
      <c r="AS18" s="133"/>
      <c r="AT18" s="133"/>
      <c r="AU18" s="133"/>
      <c r="AV18" s="134"/>
      <c r="AW18" s="134"/>
      <c r="AX18" s="134"/>
      <c r="AY18" s="134"/>
      <c r="AZ18" s="134"/>
      <c r="BA18" s="134"/>
    </row>
    <row r="19" spans="1:55" s="8" customFormat="1" ht="16.5" customHeight="1">
      <c r="A19" s="134"/>
      <c r="B19" s="134"/>
      <c r="C19" s="134"/>
      <c r="D19" s="134"/>
      <c r="E19" s="134"/>
      <c r="F19" s="133"/>
      <c r="G19" s="133" t="s">
        <v>51</v>
      </c>
      <c r="H19" s="133"/>
      <c r="I19" s="133"/>
      <c r="J19" s="133"/>
      <c r="K19" s="133"/>
      <c r="L19" s="133" t="s">
        <v>135</v>
      </c>
      <c r="M19" s="133"/>
      <c r="N19" s="133"/>
      <c r="O19" s="133"/>
      <c r="P19" s="133"/>
      <c r="Q19" s="133" t="s">
        <v>51</v>
      </c>
      <c r="R19" s="133"/>
      <c r="S19" s="133"/>
      <c r="T19" s="133"/>
      <c r="U19" s="133"/>
      <c r="V19" s="133" t="s">
        <v>52</v>
      </c>
      <c r="W19" s="133"/>
      <c r="X19" s="133"/>
      <c r="Y19" s="133"/>
      <c r="Z19" s="133"/>
      <c r="AA19" s="143" t="s">
        <v>51</v>
      </c>
      <c r="AB19" s="143"/>
      <c r="AC19" s="143"/>
      <c r="AD19" s="143"/>
      <c r="AE19" s="143"/>
      <c r="AF19" s="133" t="s">
        <v>52</v>
      </c>
      <c r="AG19" s="133"/>
      <c r="AH19" s="133"/>
      <c r="AI19" s="133"/>
      <c r="AJ19" s="133"/>
      <c r="AK19" s="134"/>
      <c r="AL19" s="134"/>
      <c r="AM19" s="134"/>
      <c r="AN19" s="134"/>
      <c r="AO19" s="134" t="s">
        <v>108</v>
      </c>
      <c r="AP19" s="134" t="s">
        <v>109</v>
      </c>
      <c r="AQ19" s="134" t="s">
        <v>110</v>
      </c>
      <c r="AR19" s="134" t="s">
        <v>111</v>
      </c>
      <c r="AS19" s="134" t="s">
        <v>112</v>
      </c>
      <c r="AT19" s="134" t="s">
        <v>113</v>
      </c>
      <c r="AU19" s="134" t="s">
        <v>114</v>
      </c>
      <c r="AV19" s="134"/>
      <c r="AW19" s="134"/>
      <c r="AX19" s="134"/>
      <c r="AY19" s="134"/>
      <c r="AZ19" s="134"/>
      <c r="BA19" s="134"/>
    </row>
    <row r="20" spans="1:55" s="8" customFormat="1" ht="90" customHeight="1">
      <c r="A20" s="134"/>
      <c r="B20" s="134"/>
      <c r="C20" s="134"/>
      <c r="D20" s="134"/>
      <c r="E20" s="134"/>
      <c r="F20" s="133"/>
      <c r="G20" s="91" t="s">
        <v>40</v>
      </c>
      <c r="H20" s="91" t="s">
        <v>33</v>
      </c>
      <c r="I20" s="91" t="s">
        <v>17</v>
      </c>
      <c r="J20" s="90" t="s">
        <v>1</v>
      </c>
      <c r="K20" s="90" t="s">
        <v>2</v>
      </c>
      <c r="L20" s="91" t="s">
        <v>40</v>
      </c>
      <c r="M20" s="91" t="s">
        <v>33</v>
      </c>
      <c r="N20" s="91" t="s">
        <v>17</v>
      </c>
      <c r="O20" s="90" t="s">
        <v>1</v>
      </c>
      <c r="P20" s="90" t="s">
        <v>2</v>
      </c>
      <c r="Q20" s="91" t="s">
        <v>40</v>
      </c>
      <c r="R20" s="91" t="s">
        <v>33</v>
      </c>
      <c r="S20" s="91" t="s">
        <v>17</v>
      </c>
      <c r="T20" s="90" t="s">
        <v>1</v>
      </c>
      <c r="U20" s="90" t="s">
        <v>2</v>
      </c>
      <c r="V20" s="91" t="s">
        <v>40</v>
      </c>
      <c r="W20" s="91" t="s">
        <v>33</v>
      </c>
      <c r="X20" s="91" t="s">
        <v>17</v>
      </c>
      <c r="Y20" s="90" t="s">
        <v>1</v>
      </c>
      <c r="Z20" s="90" t="s">
        <v>2</v>
      </c>
      <c r="AA20" s="91" t="s">
        <v>40</v>
      </c>
      <c r="AB20" s="91" t="s">
        <v>33</v>
      </c>
      <c r="AC20" s="91" t="s">
        <v>17</v>
      </c>
      <c r="AD20" s="90" t="s">
        <v>1</v>
      </c>
      <c r="AE20" s="90" t="s">
        <v>2</v>
      </c>
      <c r="AF20" s="91" t="s">
        <v>40</v>
      </c>
      <c r="AG20" s="91" t="s">
        <v>33</v>
      </c>
      <c r="AH20" s="91" t="s">
        <v>17</v>
      </c>
      <c r="AI20" s="90" t="s">
        <v>1</v>
      </c>
      <c r="AJ20" s="90" t="s">
        <v>2</v>
      </c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</row>
    <row r="21" spans="1:55" ht="51" customHeight="1">
      <c r="A21" s="46">
        <v>1</v>
      </c>
      <c r="B21" s="82"/>
      <c r="C21" s="82"/>
      <c r="D21" s="90"/>
      <c r="E21" s="90" t="s">
        <v>69</v>
      </c>
      <c r="F21" s="83"/>
      <c r="G21" s="63">
        <f>'CSE-4201'!C17</f>
        <v>31</v>
      </c>
      <c r="H21" s="63">
        <f>'CSE-4201'!H17</f>
        <v>35.5</v>
      </c>
      <c r="I21" s="92">
        <f>G21+H21</f>
        <v>66.5</v>
      </c>
      <c r="J21" s="63" t="str">
        <f>IF(I21&gt;=80,"A+",IF(I21&gt;=75,"A",IF(I21&gt;=70,"A-",IF(I21&gt;=65,"B+",IF(I21&gt;=60,"B",IF(I21&gt;=55,"B-",IF(I21&gt;=50,"C+",IF(I21&gt;=45,"C",IF(I21&gt;=40,"D",IF(I21&gt;=0,"F"))))))))))</f>
        <v>B+</v>
      </c>
      <c r="K21" s="63" t="str">
        <f>IF(I21&gt;=80,"4.00",IF(I21&gt;=75,"3.75",IF(I21&gt;=70,"3.50",IF(I21&gt;=65,"3.25",IF(I21&gt;=60,"3.00",IF(I21&gt;=55,"2.75",IF(I21&gt;=50,"2.50",IF(I21&gt;=45,"2.25",IF(I21&gt;=40,"2.00",IF(I21&gt;=0,"F"))))))))))</f>
        <v>3.25</v>
      </c>
      <c r="L21" s="63">
        <f>'CSE-4202'!C17</f>
        <v>26</v>
      </c>
      <c r="M21" s="63">
        <f>'CSE-4202'!D17</f>
        <v>34</v>
      </c>
      <c r="N21" s="92">
        <f>L21+M21</f>
        <v>60</v>
      </c>
      <c r="O21" s="63" t="str">
        <f>IF(N21&gt;=80,"A+",IF(N21&gt;=75,"A",IF(N21&gt;=70,"A-",IF(N21&gt;=65,"B+",IF(N21&gt;=60,"B",IF(N21&gt;=55,"B-",IF(N21&gt;=50,"C+",IF(N21&gt;=45,"C",IF(N21&gt;=40,"D",IF(N21&gt;=0,"F"))))))))))</f>
        <v>B</v>
      </c>
      <c r="P21" s="63" t="str">
        <f>IF(N21&gt;=80,"4.00",IF(N21&gt;=75,"3.75",IF(N21&gt;=70,"3.50",IF(N21&gt;=65,"3.25",IF(N21&gt;=60,"3.00",IF(N21&gt;=55,"2.75",IF(N21&gt;=50,"2.50",IF(N21&gt;=45,"2.25",IF(N21&gt;=40,"2.00",IF(N21&gt;=0,"F"))))))))))</f>
        <v>3.00</v>
      </c>
      <c r="Q21" s="63">
        <f>'CSE-4213'!C17</f>
        <v>26.5</v>
      </c>
      <c r="R21" s="63">
        <f>'CSE-4213'!H17</f>
        <v>35.5</v>
      </c>
      <c r="S21" s="92">
        <f>Q21+R21</f>
        <v>62</v>
      </c>
      <c r="T21" s="63" t="str">
        <f>IF(S21&gt;=80,"A+",IF(S21&gt;=75,"A",IF(S21&gt;=70,"A-",IF(S21&gt;=65,"B+",IF(S21&gt;=60,"B",IF(S21&gt;=55,"B-",IF(S21&gt;=50,"C+",IF(S21&gt;=45,"C",IF(S21&gt;=40,"D",IF(S21&gt;=0,"F"))))))))))</f>
        <v>B</v>
      </c>
      <c r="U21" s="63" t="str">
        <f>IF(S21&gt;=80,"4.00",IF(S21&gt;=75,"3.75",IF(S21&gt;=70,"3.50",IF(S21&gt;=65,"3.25",IF(S21&gt;=60,"3.00",IF(S21&gt;=55,"2.75",IF(S21&gt;=50,"2.50",IF(S21&gt;=45,"2.25",IF(S21&gt;=40,"2.00",IF(S21&gt;=0,"F"))))))))))</f>
        <v>3.00</v>
      </c>
      <c r="V21" s="63">
        <f>'CSE-4214'!C17</f>
        <v>31</v>
      </c>
      <c r="W21" s="63">
        <f>'CSE-4214'!D17</f>
        <v>38.5</v>
      </c>
      <c r="X21" s="92">
        <f>V21+W21</f>
        <v>69.5</v>
      </c>
      <c r="Y21" s="63" t="str">
        <f>IF(X21&gt;=80,"A+",IF(X21&gt;=75,"A",IF(X21&gt;=70,"A-",IF(X21&gt;=65,"B+",IF(X21&gt;=60,"B",IF(X21&gt;=55,"B-",IF(X21&gt;=50,"C+",IF(X21&gt;=45,"C",IF(X21&gt;=40,"D",IF(X21&gt;=0,"F"))))))))))</f>
        <v>B+</v>
      </c>
      <c r="Z21" s="63" t="str">
        <f>IF(X21&gt;=80,"4.00",IF(X21&gt;=75,"3.75",IF(X21&gt;=70,"3.50",IF(X21&gt;=65,"3.25",IF(X21&gt;=60,"3.00",IF(X21&gt;=55,"2.75",IF(X21&gt;=50,"2.50",IF(X21&gt;=45,"2.25",IF(X21&gt;=40,"2.00",IF(X21&gt;=0,"F"))))))))))</f>
        <v>3.25</v>
      </c>
      <c r="AA21" s="63">
        <f>'CSE-4225'!C17</f>
        <v>27</v>
      </c>
      <c r="AB21" s="63">
        <f>'CSE-4225'!H17</f>
        <v>38.5</v>
      </c>
      <c r="AC21" s="92">
        <f>AA21+AB21</f>
        <v>65.5</v>
      </c>
      <c r="AD21" s="63" t="str">
        <f>IF(I21&gt;=80,"A+",IF(I21&gt;=75,"A",IF(I21&gt;=70,"A-",IF(I21&gt;=65,"B+",IF(I21&gt;=60,"B",IF(I21&gt;=55,"B-",IF(I21&gt;=50,"C+",IF(I21&gt;=45,"C",IF(I21&gt;=40,"D",IF(I21&gt;=0,"F"))))))))))</f>
        <v>B+</v>
      </c>
      <c r="AE21" s="63" t="str">
        <f>IF(AC21&gt;=80,"4.00",IF(AC21&gt;=75,"3.75",IF(AC21&gt;=70,"3.50",IF(AC21&gt;=65,"3.25",IF(AC21&gt;=60,"3.00",IF(AC21&gt;=55,"2.75",IF(AC21&gt;=50,"2.50",IF(AC21&gt;=45,"2.25",IF(AC21&gt;=40,"2.00",IF(AC21&gt;=0,"F"))))))))))</f>
        <v>3.25</v>
      </c>
      <c r="AF21" s="63">
        <f>'CSE-4226'!C17</f>
        <v>32</v>
      </c>
      <c r="AG21" s="63">
        <f>'CSE-4226'!D17</f>
        <v>35</v>
      </c>
      <c r="AH21" s="92">
        <f>AF21+AG21</f>
        <v>67</v>
      </c>
      <c r="AI21" s="63" t="str">
        <f>IF(AH21&gt;=80,"A+",IF(AH21&gt;=75,"A",IF(AH21&gt;=70,"A-",IF(AH21&gt;=65,"B+",IF(AH21&gt;=60,"B",IF(AH21&gt;=55,"B-",IF(AH21&gt;=50,"C+",IF(AH21&gt;=45,"C",IF(AH21&gt;=40,"D",IF(AH21&gt;=0,"F"))))))))))</f>
        <v>B+</v>
      </c>
      <c r="AJ21" s="63" t="str">
        <f>IF(AH21&gt;=80,"4.00",IF(AH21&gt;=75,"3.75",IF(AH21&gt;=70,"3.50",IF(AH21&gt;=65,"3.25",IF(AH21&gt;=60,"3.00",IF(AH21&gt;=55,"2.75",IF(AH21&gt;=50,"2.50",IF(AH21&gt;=45,"2.25",IF(AH21&gt;=40,"2.00",IF(AH21&gt;=0,"F"))))))))))</f>
        <v>3.25</v>
      </c>
      <c r="AK21" s="64"/>
      <c r="AL21" s="64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65"/>
      <c r="BA21" s="90">
        <f>B21</f>
        <v>0</v>
      </c>
      <c r="BB21" s="107"/>
      <c r="BC21" s="8"/>
    </row>
    <row r="22" spans="1:55" ht="51" customHeight="1">
      <c r="A22" s="90">
        <v>2</v>
      </c>
      <c r="B22" s="82"/>
      <c r="C22" s="82"/>
      <c r="D22" s="90"/>
      <c r="E22" s="90" t="s">
        <v>70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G22+H22</f>
        <v>73</v>
      </c>
      <c r="J22" s="63" t="str">
        <f>IF(I22&gt;=80,"A+",IF(I22&gt;=75,"A",IF(I22&gt;=70,"A-",IF(I22&gt;=65,"B+",IF(I22&gt;=60,"B",IF(I22&gt;=55,"B-",IF(I22&gt;=50,"C+",IF(I22&gt;=45,"C",IF(I22&gt;=40,"D",IF(I22&gt;=0,"F"))))))))))</f>
        <v>A-</v>
      </c>
      <c r="K22" s="63" t="str">
        <f t="shared" ref="K22:K38" si="1">IF(I22&gt;=80,"4.00",IF(I22&gt;=75,"3.75",IF(I22&gt;=70,"3.50",IF(I22&gt;=65,"3.25",IF(I22&gt;=60,"3.00",IF(I22&gt;=55,"2.75",IF(I22&gt;=50,"2.50",IF(I22&gt;=45,"2.25",IF(I22&gt;=40,"2.00",IF(I22&gt;=0,"F"))))))))))</f>
        <v>3.50</v>
      </c>
      <c r="L22" s="63">
        <f>'CSE-4202'!C18</f>
        <v>35.5</v>
      </c>
      <c r="M22" s="63">
        <f>'CSE-4202'!D18</f>
        <v>42</v>
      </c>
      <c r="N22" s="92">
        <f t="shared" ref="N22:N38" si="2">L22+M22</f>
        <v>77.5</v>
      </c>
      <c r="O22" s="63" t="str">
        <f t="shared" ref="O22:O38" si="3">IF(N22&gt;=80,"A+",IF(N22&gt;=75,"A",IF(N22&gt;=70,"A-",IF(N22&gt;=65,"B+",IF(N22&gt;=60,"B",IF(N22&gt;=55,"B-",IF(N22&gt;=50,"C+",IF(N22&gt;=45,"C",IF(N22&gt;=40,"D",IF(N22&gt;=0,"F"))))))))))</f>
        <v>A</v>
      </c>
      <c r="P22" s="63" t="str">
        <f t="shared" ref="P22:P38" si="4">IF(N22&gt;=80,"4.00",IF(N22&gt;=75,"3.75",IF(N22&gt;=70,"3.50",IF(N22&gt;=65,"3.25",IF(N22&gt;=60,"3.00",IF(N22&gt;=55,"2.75",IF(N22&gt;=50,"2.50",IF(N22&gt;=45,"2.25",IF(N22&gt;=40,"2.00",IF(N22&gt;=0,"F"))))))))))</f>
        <v>3.75</v>
      </c>
      <c r="Q22" s="63">
        <f>'CSE-4213'!C18</f>
        <v>33.75</v>
      </c>
      <c r="R22" s="63">
        <f>'CSE-4213'!H18</f>
        <v>42</v>
      </c>
      <c r="S22" s="92">
        <f t="shared" ref="S22:S38" si="5">Q22+R22</f>
        <v>75.75</v>
      </c>
      <c r="T22" s="63" t="str">
        <f t="shared" ref="T22:T38" si="6">IF(S22&gt;=80,"A+",IF(S22&gt;=75,"A",IF(S22&gt;=70,"A-",IF(S22&gt;=65,"B+",IF(S22&gt;=60,"B",IF(S22&gt;=55,"B-",IF(S22&gt;=50,"C+",IF(S22&gt;=45,"C",IF(S22&gt;=40,"D",IF(S22&gt;=0,"F"))))))))))</f>
        <v>A</v>
      </c>
      <c r="U22" s="63" t="str">
        <f t="shared" ref="U22:U38" si="7">IF(S22&gt;=80,"4.00",IF(S22&gt;=75,"3.75",IF(S22&gt;=70,"3.50",IF(S22&gt;=65,"3.25",IF(S22&gt;=60,"3.00",IF(S22&gt;=55,"2.75",IF(S22&gt;=50,"2.50",IF(S22&gt;=45,"2.25",IF(S22&gt;=40,"2.00",IF(S22&gt;=0,"F"))))))))))</f>
        <v>3.75</v>
      </c>
      <c r="V22" s="63">
        <f>'CSE-4214'!C18</f>
        <v>35</v>
      </c>
      <c r="W22" s="63">
        <f>'CSE-4214'!D18</f>
        <v>45</v>
      </c>
      <c r="X22" s="92">
        <f t="shared" ref="X22:X38" si="8">V22+W22</f>
        <v>80</v>
      </c>
      <c r="Y22" s="63" t="str">
        <f t="shared" ref="Y22:Y38" si="9">IF(X22&gt;=80,"A+",IF(X22&gt;=75,"A",IF(X22&gt;=70,"A-",IF(X22&gt;=65,"B+",IF(X22&gt;=60,"B",IF(X22&gt;=55,"B-",IF(X22&gt;=50,"C+",IF(X22&gt;=45,"C",IF(X22&gt;=40,"D",IF(X22&gt;=0,"F"))))))))))</f>
        <v>A+</v>
      </c>
      <c r="Z22" s="63" t="str">
        <f t="shared" ref="Z22:Z38" si="10">IF(X22&gt;=80,"4.00",IF(X22&gt;=75,"3.75",IF(X22&gt;=70,"3.50",IF(X22&gt;=65,"3.25",IF(X22&gt;=60,"3.00",IF(X22&gt;=55,"2.75",IF(X22&gt;=50,"2.50",IF(X22&gt;=45,"2.25",IF(X22&gt;=40,"2.00",IF(X22&gt;=0,"F"))))))))))</f>
        <v>4.00</v>
      </c>
      <c r="AA22" s="63">
        <f>'CSE-4225'!C18</f>
        <v>28.5</v>
      </c>
      <c r="AB22" s="63">
        <f>'CSE-4225'!H18</f>
        <v>37.5</v>
      </c>
      <c r="AC22" s="92">
        <f t="shared" ref="AC22:AC38" si="11">AA22+AB22</f>
        <v>66</v>
      </c>
      <c r="AD22" s="63" t="str">
        <f t="shared" ref="AD22:AD38" si="12">IF(I22&gt;=80,"A+",IF(I22&gt;=75,"A",IF(I22&gt;=70,"A-",IF(I22&gt;=65,"B+",IF(I22&gt;=60,"B",IF(I22&gt;=55,"B-",IF(I22&gt;=50,"C+",IF(I22&gt;=45,"C",IF(I22&gt;=40,"D",IF(I22&gt;=0,"F"))))))))))</f>
        <v>A-</v>
      </c>
      <c r="AE22" s="63" t="str">
        <f t="shared" ref="AE22:AE38" si="13">IF(AC22&gt;=80,"4.00",IF(AC22&gt;=75,"3.75",IF(AC22&gt;=70,"3.50",IF(AC22&gt;=65,"3.25",IF(AC22&gt;=60,"3.00",IF(AC22&gt;=55,"2.75",IF(AC22&gt;=50,"2.50",IF(AC22&gt;=45,"2.25",IF(AC22&gt;=40,"2.00",IF(AC22&gt;=0,"F"))))))))))</f>
        <v>3.25</v>
      </c>
      <c r="AF22" s="63">
        <f>'CSE-4226'!C18</f>
        <v>32</v>
      </c>
      <c r="AG22" s="63">
        <f>'CSE-4226'!D18</f>
        <v>36</v>
      </c>
      <c r="AH22" s="92">
        <f t="shared" ref="AH22:AH38" si="14">AF22+AG22</f>
        <v>68</v>
      </c>
      <c r="AI22" s="63" t="str">
        <f t="shared" ref="AI22:AI38" si="15">IF(AH22&gt;=80,"A+",IF(AH22&gt;=75,"A",IF(AH22&gt;=70,"A-",IF(AH22&gt;=65,"B+",IF(AH22&gt;=60,"B",IF(AH22&gt;=55,"B-",IF(AH22&gt;=50,"C+",IF(AH22&gt;=45,"C",IF(AH22&gt;=40,"D",IF(AH22&gt;=0,"F"))))))))))</f>
        <v>B+</v>
      </c>
      <c r="AJ22" s="63" t="str">
        <f t="shared" ref="AJ22:AJ38" si="16">IF(AH22&gt;=80,"4.00",IF(AH22&gt;=75,"3.75",IF(AH22&gt;=70,"3.50",IF(AH22&gt;=65,"3.25",IF(AH22&gt;=60,"3.00",IF(AH22&gt;=55,"2.75",IF(AH22&gt;=50,"2.50",IF(AH22&gt;=45,"2.25",IF(AH22&gt;=40,"2.00",IF(AH22&gt;=0,"F"))))))))))</f>
        <v>3.25</v>
      </c>
      <c r="AK22" s="64"/>
      <c r="AL22" s="64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65"/>
      <c r="BA22" s="90">
        <f t="shared" ref="BA22:BA38" si="17">B22</f>
        <v>0</v>
      </c>
      <c r="BB22" s="107"/>
      <c r="BC22" s="8"/>
    </row>
    <row r="23" spans="1:55" ht="51" customHeight="1">
      <c r="A23" s="46">
        <v>3</v>
      </c>
      <c r="B23" s="82"/>
      <c r="C23" s="82"/>
      <c r="D23" s="90"/>
      <c r="E23" s="90" t="s">
        <v>71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 t="shared" ref="J23:J38" si="18">IF(I23&gt;=80,"A+",IF(I23&gt;=75,"A",IF(I23&gt;=70,"A-",IF(I23&gt;=65,"B+",IF(I23&gt;=60,"B",IF(I23&gt;=55,"B-",IF(I23&gt;=50,"C+",IF(I23&gt;=45,"C",IF(I23&gt;=40,"D",IF(I23&gt;=0,"F"))))))))))</f>
        <v>A-</v>
      </c>
      <c r="K23" s="63" t="str">
        <f t="shared" si="1"/>
        <v>3.50</v>
      </c>
      <c r="L23" s="63">
        <f>'CSE-4202'!C19</f>
        <v>38</v>
      </c>
      <c r="M23" s="63">
        <f>'CSE-4202'!D19</f>
        <v>37</v>
      </c>
      <c r="N23" s="92">
        <f t="shared" si="2"/>
        <v>75</v>
      </c>
      <c r="O23" s="63" t="str">
        <f t="shared" si="3"/>
        <v>A</v>
      </c>
      <c r="P23" s="63" t="str">
        <f t="shared" si="4"/>
        <v>3.75</v>
      </c>
      <c r="Q23" s="63">
        <f>'CSE-4213'!C19</f>
        <v>33.25</v>
      </c>
      <c r="R23" s="63">
        <f>'CSE-4213'!H19</f>
        <v>38.5</v>
      </c>
      <c r="S23" s="92">
        <f t="shared" si="5"/>
        <v>71.75</v>
      </c>
      <c r="T23" s="63" t="str">
        <f t="shared" si="6"/>
        <v>A-</v>
      </c>
      <c r="U23" s="63" t="str">
        <f t="shared" si="7"/>
        <v>3.50</v>
      </c>
      <c r="V23" s="63">
        <f>'CSE-4214'!C19</f>
        <v>33.5</v>
      </c>
      <c r="W23" s="63">
        <f>'CSE-4214'!D19</f>
        <v>42.5</v>
      </c>
      <c r="X23" s="92">
        <f t="shared" si="8"/>
        <v>76</v>
      </c>
      <c r="Y23" s="63" t="str">
        <f t="shared" si="9"/>
        <v>A</v>
      </c>
      <c r="Z23" s="63" t="str">
        <f t="shared" si="10"/>
        <v>3.75</v>
      </c>
      <c r="AA23" s="63">
        <f>'CSE-4225'!C19</f>
        <v>28</v>
      </c>
      <c r="AB23" s="63">
        <f>'CSE-4225'!H19</f>
        <v>34.5</v>
      </c>
      <c r="AC23" s="92">
        <f t="shared" si="11"/>
        <v>62.5</v>
      </c>
      <c r="AD23" s="63" t="str">
        <f t="shared" si="12"/>
        <v>A-</v>
      </c>
      <c r="AE23" s="63" t="str">
        <f t="shared" si="13"/>
        <v>3.00</v>
      </c>
      <c r="AF23" s="63">
        <f>'CSE-4226'!C19</f>
        <v>32.5</v>
      </c>
      <c r="AG23" s="63">
        <f>'CSE-4226'!D19</f>
        <v>40</v>
      </c>
      <c r="AH23" s="92">
        <f t="shared" si="14"/>
        <v>72.5</v>
      </c>
      <c r="AI23" s="63" t="str">
        <f t="shared" si="15"/>
        <v>A-</v>
      </c>
      <c r="AJ23" s="63" t="str">
        <f t="shared" si="16"/>
        <v>3.50</v>
      </c>
      <c r="AK23" s="64"/>
      <c r="AL23" s="64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65"/>
      <c r="BA23" s="90">
        <f t="shared" si="17"/>
        <v>0</v>
      </c>
      <c r="BB23" s="107"/>
      <c r="BC23" s="8"/>
    </row>
    <row r="24" spans="1:55" ht="51" customHeight="1">
      <c r="A24" s="90">
        <v>4</v>
      </c>
      <c r="B24" s="82"/>
      <c r="C24" s="82"/>
      <c r="D24" s="90"/>
      <c r="E24" s="90" t="s">
        <v>72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 t="shared" si="18"/>
        <v>B+</v>
      </c>
      <c r="K24" s="63" t="str">
        <f t="shared" si="1"/>
        <v>3.25</v>
      </c>
      <c r="L24" s="63">
        <f>'CSE-4202'!C20</f>
        <v>34</v>
      </c>
      <c r="M24" s="63">
        <f>'CSE-4202'!D20</f>
        <v>31</v>
      </c>
      <c r="N24" s="92">
        <f t="shared" si="2"/>
        <v>65</v>
      </c>
      <c r="O24" s="63" t="str">
        <f t="shared" si="3"/>
        <v>B+</v>
      </c>
      <c r="P24" s="63" t="str">
        <f t="shared" si="4"/>
        <v>3.25</v>
      </c>
      <c r="Q24" s="63">
        <f>'CSE-4213'!C20</f>
        <v>32.5</v>
      </c>
      <c r="R24" s="63">
        <f>'CSE-4213'!H20</f>
        <v>35.5</v>
      </c>
      <c r="S24" s="92">
        <f t="shared" si="5"/>
        <v>68</v>
      </c>
      <c r="T24" s="63" t="str">
        <f t="shared" si="6"/>
        <v>B+</v>
      </c>
      <c r="U24" s="63" t="str">
        <f t="shared" si="7"/>
        <v>3.25</v>
      </c>
      <c r="V24" s="63">
        <f>'CSE-4214'!C20</f>
        <v>33</v>
      </c>
      <c r="W24" s="63">
        <f>'CSE-4214'!D20</f>
        <v>37</v>
      </c>
      <c r="X24" s="92">
        <f t="shared" si="8"/>
        <v>70</v>
      </c>
      <c r="Y24" s="63" t="str">
        <f t="shared" si="9"/>
        <v>A-</v>
      </c>
      <c r="Z24" s="63" t="str">
        <f t="shared" si="10"/>
        <v>3.50</v>
      </c>
      <c r="AA24" s="63">
        <f>'CSE-4225'!C20</f>
        <v>28</v>
      </c>
      <c r="AB24" s="63">
        <f>'CSE-4225'!H20</f>
        <v>34.5</v>
      </c>
      <c r="AC24" s="92">
        <f t="shared" si="11"/>
        <v>62.5</v>
      </c>
      <c r="AD24" s="63" t="str">
        <f t="shared" si="12"/>
        <v>B+</v>
      </c>
      <c r="AE24" s="63" t="str">
        <f t="shared" si="13"/>
        <v>3.00</v>
      </c>
      <c r="AF24" s="63">
        <f>'CSE-4226'!C20</f>
        <v>32.5</v>
      </c>
      <c r="AG24" s="63">
        <f>'CSE-4226'!D20</f>
        <v>36</v>
      </c>
      <c r="AH24" s="92">
        <f t="shared" si="14"/>
        <v>68.5</v>
      </c>
      <c r="AI24" s="63" t="str">
        <f t="shared" si="15"/>
        <v>B+</v>
      </c>
      <c r="AJ24" s="63" t="str">
        <f t="shared" si="16"/>
        <v>3.25</v>
      </c>
      <c r="AK24" s="64"/>
      <c r="AL24" s="64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111"/>
      <c r="AX24" s="92"/>
      <c r="AY24" s="92"/>
      <c r="AZ24" s="112"/>
      <c r="BA24" s="90">
        <f t="shared" si="17"/>
        <v>0</v>
      </c>
      <c r="BB24" s="107"/>
      <c r="BC24" s="8"/>
    </row>
    <row r="25" spans="1:55" ht="51" customHeight="1">
      <c r="A25" s="46">
        <v>5</v>
      </c>
      <c r="B25" s="82"/>
      <c r="C25" s="82"/>
      <c r="D25" s="90"/>
      <c r="E25" s="90" t="s">
        <v>73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 t="shared" si="18"/>
        <v>B</v>
      </c>
      <c r="K25" s="63" t="str">
        <f t="shared" si="1"/>
        <v>3.00</v>
      </c>
      <c r="L25" s="63">
        <f>'CSE-4202'!C21</f>
        <v>31</v>
      </c>
      <c r="M25" s="63">
        <f>'CSE-4202'!D21</f>
        <v>29</v>
      </c>
      <c r="N25" s="92">
        <f t="shared" si="2"/>
        <v>60</v>
      </c>
      <c r="O25" s="63" t="str">
        <f t="shared" si="3"/>
        <v>B</v>
      </c>
      <c r="P25" s="63" t="str">
        <f t="shared" si="4"/>
        <v>3.00</v>
      </c>
      <c r="Q25" s="63">
        <f>'CSE-4213'!C21</f>
        <v>31.25</v>
      </c>
      <c r="R25" s="63">
        <f>'CSE-4213'!H21</f>
        <v>34</v>
      </c>
      <c r="S25" s="92">
        <f t="shared" si="5"/>
        <v>65.25</v>
      </c>
      <c r="T25" s="63" t="str">
        <f t="shared" si="6"/>
        <v>B+</v>
      </c>
      <c r="U25" s="63" t="str">
        <f t="shared" si="7"/>
        <v>3.25</v>
      </c>
      <c r="V25" s="63">
        <f>'CSE-4214'!C21</f>
        <v>32.25</v>
      </c>
      <c r="W25" s="63">
        <f>'CSE-4214'!D21</f>
        <v>40</v>
      </c>
      <c r="X25" s="92">
        <f t="shared" si="8"/>
        <v>72.25</v>
      </c>
      <c r="Y25" s="63" t="str">
        <f t="shared" si="9"/>
        <v>A-</v>
      </c>
      <c r="Z25" s="63" t="str">
        <f t="shared" si="10"/>
        <v>3.50</v>
      </c>
      <c r="AA25" s="63">
        <f>'CSE-4225'!C21</f>
        <v>29.5</v>
      </c>
      <c r="AB25" s="63">
        <f>'CSE-4225'!H21</f>
        <v>44.5</v>
      </c>
      <c r="AC25" s="92">
        <f t="shared" si="11"/>
        <v>74</v>
      </c>
      <c r="AD25" s="63" t="str">
        <f t="shared" si="12"/>
        <v>B</v>
      </c>
      <c r="AE25" s="63" t="str">
        <f t="shared" si="13"/>
        <v>3.50</v>
      </c>
      <c r="AF25" s="63">
        <f>'CSE-4226'!C21</f>
        <v>35</v>
      </c>
      <c r="AG25" s="63">
        <f>'CSE-4226'!D21</f>
        <v>37.5</v>
      </c>
      <c r="AH25" s="92">
        <f t="shared" si="14"/>
        <v>72.5</v>
      </c>
      <c r="AI25" s="63" t="str">
        <f t="shared" si="15"/>
        <v>A-</v>
      </c>
      <c r="AJ25" s="63" t="str">
        <f t="shared" si="16"/>
        <v>3.50</v>
      </c>
      <c r="AK25" s="64"/>
      <c r="AL25" s="64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65"/>
      <c r="BA25" s="90">
        <f t="shared" si="17"/>
        <v>0</v>
      </c>
      <c r="BB25" s="107"/>
      <c r="BC25" s="8"/>
    </row>
    <row r="26" spans="1:55" ht="51" customHeight="1">
      <c r="A26" s="90">
        <v>6</v>
      </c>
      <c r="B26" s="82"/>
      <c r="C26" s="82"/>
      <c r="D26" s="90"/>
      <c r="E26" s="90" t="s">
        <v>74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 t="shared" si="18"/>
        <v>A+</v>
      </c>
      <c r="K26" s="63" t="str">
        <f t="shared" si="1"/>
        <v>4.00</v>
      </c>
      <c r="L26" s="63">
        <f>'CSE-4202'!C22</f>
        <v>33</v>
      </c>
      <c r="M26" s="63">
        <f>'CSE-4202'!D22</f>
        <v>44</v>
      </c>
      <c r="N26" s="92">
        <f t="shared" si="2"/>
        <v>77</v>
      </c>
      <c r="O26" s="63" t="str">
        <f t="shared" si="3"/>
        <v>A</v>
      </c>
      <c r="P26" s="63" t="str">
        <f t="shared" si="4"/>
        <v>3.75</v>
      </c>
      <c r="Q26" s="63">
        <f>'CSE-4213'!C22</f>
        <v>35.75</v>
      </c>
      <c r="R26" s="63">
        <f>'CSE-4213'!H22</f>
        <v>49</v>
      </c>
      <c r="S26" s="92">
        <f t="shared" si="5"/>
        <v>84.75</v>
      </c>
      <c r="T26" s="63" t="str">
        <f t="shared" si="6"/>
        <v>A+</v>
      </c>
      <c r="U26" s="63" t="str">
        <f t="shared" si="7"/>
        <v>4.00</v>
      </c>
      <c r="V26" s="63">
        <f>'CSE-4214'!C22</f>
        <v>35.75</v>
      </c>
      <c r="W26" s="63">
        <f>'CSE-4214'!D22</f>
        <v>46</v>
      </c>
      <c r="X26" s="92">
        <f t="shared" si="8"/>
        <v>81.75</v>
      </c>
      <c r="Y26" s="63" t="str">
        <f t="shared" si="9"/>
        <v>A+</v>
      </c>
      <c r="Z26" s="63" t="str">
        <f t="shared" si="10"/>
        <v>4.00</v>
      </c>
      <c r="AA26" s="63">
        <f>'CSE-4225'!C22</f>
        <v>34.5</v>
      </c>
      <c r="AB26" s="63">
        <f>'CSE-4225'!H22</f>
        <v>45.5</v>
      </c>
      <c r="AC26" s="92">
        <f t="shared" si="11"/>
        <v>80</v>
      </c>
      <c r="AD26" s="63" t="str">
        <f t="shared" si="12"/>
        <v>A+</v>
      </c>
      <c r="AE26" s="63" t="str">
        <f t="shared" si="13"/>
        <v>4.00</v>
      </c>
      <c r="AF26" s="63">
        <f>'CSE-4226'!C22</f>
        <v>35</v>
      </c>
      <c r="AG26" s="63">
        <f>'CSE-4226'!D22</f>
        <v>40.5</v>
      </c>
      <c r="AH26" s="92">
        <f t="shared" si="14"/>
        <v>75.5</v>
      </c>
      <c r="AI26" s="63" t="str">
        <f t="shared" si="15"/>
        <v>A</v>
      </c>
      <c r="AJ26" s="63" t="str">
        <f t="shared" si="16"/>
        <v>3.75</v>
      </c>
      <c r="AK26" s="64"/>
      <c r="AL26" s="64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65"/>
      <c r="BA26" s="90">
        <f t="shared" si="17"/>
        <v>0</v>
      </c>
      <c r="BB26" s="107"/>
      <c r="BC26" s="8"/>
    </row>
    <row r="27" spans="1:55" ht="51" customHeight="1">
      <c r="A27" s="46">
        <v>7</v>
      </c>
      <c r="B27" s="82"/>
      <c r="C27" s="82"/>
      <c r="D27" s="90"/>
      <c r="E27" s="90" t="s">
        <v>75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 t="shared" si="18"/>
        <v>A-</v>
      </c>
      <c r="K27" s="63" t="str">
        <f t="shared" si="1"/>
        <v>3.50</v>
      </c>
      <c r="L27" s="63">
        <f>'CSE-4202'!C23</f>
        <v>33</v>
      </c>
      <c r="M27" s="63">
        <f>'CSE-4202'!D23</f>
        <v>42</v>
      </c>
      <c r="N27" s="92">
        <f t="shared" si="2"/>
        <v>75</v>
      </c>
      <c r="O27" s="63" t="str">
        <f t="shared" si="3"/>
        <v>A</v>
      </c>
      <c r="P27" s="63" t="str">
        <f t="shared" si="4"/>
        <v>3.75</v>
      </c>
      <c r="Q27" s="63">
        <f>'CSE-4213'!C23</f>
        <v>32.25</v>
      </c>
      <c r="R27" s="63">
        <f>'CSE-4213'!H23</f>
        <v>41</v>
      </c>
      <c r="S27" s="92">
        <f t="shared" si="5"/>
        <v>73.25</v>
      </c>
      <c r="T27" s="63" t="str">
        <f t="shared" si="6"/>
        <v>A-</v>
      </c>
      <c r="U27" s="63" t="str">
        <f t="shared" si="7"/>
        <v>3.50</v>
      </c>
      <c r="V27" s="63">
        <f>'CSE-4214'!C23</f>
        <v>32.5</v>
      </c>
      <c r="W27" s="63">
        <f>'CSE-4214'!D23</f>
        <v>43</v>
      </c>
      <c r="X27" s="92">
        <f t="shared" si="8"/>
        <v>75.5</v>
      </c>
      <c r="Y27" s="63" t="str">
        <f t="shared" si="9"/>
        <v>A</v>
      </c>
      <c r="Z27" s="63" t="str">
        <f t="shared" si="10"/>
        <v>3.75</v>
      </c>
      <c r="AA27" s="63">
        <f>'CSE-4225'!C23</f>
        <v>32.5</v>
      </c>
      <c r="AB27" s="63">
        <f>'CSE-4225'!H23</f>
        <v>40.5</v>
      </c>
      <c r="AC27" s="92">
        <f t="shared" si="11"/>
        <v>73</v>
      </c>
      <c r="AD27" s="63" t="str">
        <f t="shared" si="12"/>
        <v>A-</v>
      </c>
      <c r="AE27" s="63" t="str">
        <f t="shared" si="13"/>
        <v>3.50</v>
      </c>
      <c r="AF27" s="63">
        <f>'CSE-4226'!C23</f>
        <v>34.5</v>
      </c>
      <c r="AG27" s="63">
        <f>'CSE-4226'!D23</f>
        <v>39</v>
      </c>
      <c r="AH27" s="92">
        <f t="shared" si="14"/>
        <v>73.5</v>
      </c>
      <c r="AI27" s="63" t="str">
        <f t="shared" si="15"/>
        <v>A-</v>
      </c>
      <c r="AJ27" s="63" t="str">
        <f t="shared" si="16"/>
        <v>3.50</v>
      </c>
      <c r="AK27" s="64"/>
      <c r="AL27" s="64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65"/>
      <c r="BA27" s="90">
        <f t="shared" si="17"/>
        <v>0</v>
      </c>
      <c r="BB27" s="107"/>
      <c r="BC27" s="8"/>
    </row>
    <row r="28" spans="1:55" ht="51" customHeight="1">
      <c r="A28" s="90">
        <v>8</v>
      </c>
      <c r="B28" s="82"/>
      <c r="C28" s="82"/>
      <c r="D28" s="90"/>
      <c r="E28" s="90" t="s">
        <v>76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 t="shared" si="18"/>
        <v>A</v>
      </c>
      <c r="K28" s="63" t="str">
        <f t="shared" si="1"/>
        <v>3.75</v>
      </c>
      <c r="L28" s="63">
        <f>'CSE-4202'!C24</f>
        <v>36</v>
      </c>
      <c r="M28" s="63">
        <f>'CSE-4202'!D24</f>
        <v>52</v>
      </c>
      <c r="N28" s="92">
        <f t="shared" si="2"/>
        <v>88</v>
      </c>
      <c r="O28" s="63" t="str">
        <f t="shared" si="3"/>
        <v>A+</v>
      </c>
      <c r="P28" s="63" t="str">
        <f t="shared" si="4"/>
        <v>4.00</v>
      </c>
      <c r="Q28" s="63">
        <f>'CSE-4213'!C24</f>
        <v>33.5</v>
      </c>
      <c r="R28" s="63">
        <f>'CSE-4213'!H24</f>
        <v>46.5</v>
      </c>
      <c r="S28" s="92">
        <f t="shared" si="5"/>
        <v>80</v>
      </c>
      <c r="T28" s="63" t="str">
        <f t="shared" si="6"/>
        <v>A+</v>
      </c>
      <c r="U28" s="63" t="str">
        <f t="shared" si="7"/>
        <v>4.00</v>
      </c>
      <c r="V28" s="63">
        <f>'CSE-4214'!C24</f>
        <v>34.5</v>
      </c>
      <c r="W28" s="63">
        <f>'CSE-4214'!D24</f>
        <v>42.5</v>
      </c>
      <c r="X28" s="92">
        <f t="shared" si="8"/>
        <v>77</v>
      </c>
      <c r="Y28" s="63" t="str">
        <f t="shared" si="9"/>
        <v>A</v>
      </c>
      <c r="Z28" s="63" t="str">
        <f t="shared" si="10"/>
        <v>3.75</v>
      </c>
      <c r="AA28" s="63">
        <f>'CSE-4225'!C24</f>
        <v>31</v>
      </c>
      <c r="AB28" s="63">
        <f>'CSE-4225'!H24</f>
        <v>41</v>
      </c>
      <c r="AC28" s="92">
        <f t="shared" si="11"/>
        <v>72</v>
      </c>
      <c r="AD28" s="63" t="str">
        <f t="shared" si="12"/>
        <v>A</v>
      </c>
      <c r="AE28" s="63" t="str">
        <f t="shared" si="13"/>
        <v>3.50</v>
      </c>
      <c r="AF28" s="63">
        <f>'CSE-4226'!C24</f>
        <v>34</v>
      </c>
      <c r="AG28" s="63">
        <f>'CSE-4226'!D24</f>
        <v>44</v>
      </c>
      <c r="AH28" s="92">
        <f t="shared" si="14"/>
        <v>78</v>
      </c>
      <c r="AI28" s="63" t="str">
        <f t="shared" si="15"/>
        <v>A</v>
      </c>
      <c r="AJ28" s="63" t="str">
        <f t="shared" si="16"/>
        <v>3.75</v>
      </c>
      <c r="AK28" s="64"/>
      <c r="AL28" s="64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65"/>
      <c r="BA28" s="90">
        <f t="shared" si="17"/>
        <v>0</v>
      </c>
      <c r="BB28" s="107"/>
      <c r="BC28" s="8"/>
    </row>
    <row r="29" spans="1:55" ht="51" customHeight="1">
      <c r="A29" s="46">
        <v>9</v>
      </c>
      <c r="B29" s="82"/>
      <c r="C29" s="82"/>
      <c r="D29" s="90"/>
      <c r="E29" s="90" t="s">
        <v>77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 t="shared" si="18"/>
        <v>A-</v>
      </c>
      <c r="K29" s="63" t="str">
        <f t="shared" si="1"/>
        <v>3.50</v>
      </c>
      <c r="L29" s="63">
        <f>'CSE-4202'!C25</f>
        <v>34.5</v>
      </c>
      <c r="M29" s="63">
        <f>'CSE-4202'!D25</f>
        <v>46.5</v>
      </c>
      <c r="N29" s="92">
        <f t="shared" si="2"/>
        <v>81</v>
      </c>
      <c r="O29" s="63" t="str">
        <f t="shared" si="3"/>
        <v>A+</v>
      </c>
      <c r="P29" s="63" t="str">
        <f t="shared" si="4"/>
        <v>4.00</v>
      </c>
      <c r="Q29" s="63">
        <f>'CSE-4213'!C25</f>
        <v>30.5</v>
      </c>
      <c r="R29" s="63">
        <f>'CSE-4213'!H25</f>
        <v>42</v>
      </c>
      <c r="S29" s="92">
        <f t="shared" si="5"/>
        <v>72.5</v>
      </c>
      <c r="T29" s="63" t="str">
        <f t="shared" si="6"/>
        <v>A-</v>
      </c>
      <c r="U29" s="63" t="str">
        <f t="shared" si="7"/>
        <v>3.50</v>
      </c>
      <c r="V29" s="63">
        <f>'CSE-4214'!C25</f>
        <v>33.5</v>
      </c>
      <c r="W29" s="63">
        <f>'CSE-4214'!D25</f>
        <v>41.5</v>
      </c>
      <c r="X29" s="92">
        <f t="shared" si="8"/>
        <v>75</v>
      </c>
      <c r="Y29" s="63" t="str">
        <f t="shared" si="9"/>
        <v>A</v>
      </c>
      <c r="Z29" s="63" t="str">
        <f t="shared" si="10"/>
        <v>3.75</v>
      </c>
      <c r="AA29" s="63">
        <f>'CSE-4225'!C25</f>
        <v>29.5</v>
      </c>
      <c r="AB29" s="63">
        <f>'CSE-4225'!H25</f>
        <v>37.5</v>
      </c>
      <c r="AC29" s="92">
        <f t="shared" si="11"/>
        <v>67</v>
      </c>
      <c r="AD29" s="63" t="str">
        <f t="shared" si="12"/>
        <v>A-</v>
      </c>
      <c r="AE29" s="63" t="str">
        <f t="shared" si="13"/>
        <v>3.25</v>
      </c>
      <c r="AF29" s="63">
        <f>'CSE-4226'!C25</f>
        <v>31</v>
      </c>
      <c r="AG29" s="63">
        <f>'CSE-4226'!D25</f>
        <v>42.5</v>
      </c>
      <c r="AH29" s="92">
        <f t="shared" si="14"/>
        <v>73.5</v>
      </c>
      <c r="AI29" s="63" t="str">
        <f t="shared" si="15"/>
        <v>A-</v>
      </c>
      <c r="AJ29" s="63" t="str">
        <f t="shared" si="16"/>
        <v>3.50</v>
      </c>
      <c r="AK29" s="64"/>
      <c r="AL29" s="64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65"/>
      <c r="BA29" s="90">
        <f t="shared" si="17"/>
        <v>0</v>
      </c>
      <c r="BB29" s="107"/>
      <c r="BC29" s="8"/>
    </row>
    <row r="30" spans="1:55" ht="51" customHeight="1">
      <c r="A30" s="90">
        <v>10</v>
      </c>
      <c r="B30" s="82"/>
      <c r="C30" s="82"/>
      <c r="D30" s="90"/>
      <c r="E30" s="90" t="s">
        <v>78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 t="shared" si="18"/>
        <v>B</v>
      </c>
      <c r="K30" s="63" t="str">
        <f t="shared" si="1"/>
        <v>3.00</v>
      </c>
      <c r="L30" s="63">
        <f>'CSE-4202'!C26</f>
        <v>29</v>
      </c>
      <c r="M30" s="63">
        <f>'CSE-4202'!D26</f>
        <v>28</v>
      </c>
      <c r="N30" s="92">
        <f t="shared" si="2"/>
        <v>57</v>
      </c>
      <c r="O30" s="63" t="str">
        <f t="shared" si="3"/>
        <v>B-</v>
      </c>
      <c r="P30" s="63" t="str">
        <f t="shared" si="4"/>
        <v>2.75</v>
      </c>
      <c r="Q30" s="63">
        <f>'CSE-4213'!C26</f>
        <v>29</v>
      </c>
      <c r="R30" s="63">
        <f>'CSE-4213'!H26</f>
        <v>34.5</v>
      </c>
      <c r="S30" s="92">
        <f t="shared" si="5"/>
        <v>63.5</v>
      </c>
      <c r="T30" s="63" t="str">
        <f t="shared" si="6"/>
        <v>B</v>
      </c>
      <c r="U30" s="63" t="str">
        <f t="shared" si="7"/>
        <v>3.00</v>
      </c>
      <c r="V30" s="63">
        <f>'CSE-4214'!C26</f>
        <v>30.75</v>
      </c>
      <c r="W30" s="63">
        <f>'CSE-4214'!D26</f>
        <v>31.5</v>
      </c>
      <c r="X30" s="92">
        <f t="shared" si="8"/>
        <v>62.25</v>
      </c>
      <c r="Y30" s="63" t="str">
        <f t="shared" si="9"/>
        <v>B</v>
      </c>
      <c r="Z30" s="63" t="str">
        <f t="shared" si="10"/>
        <v>3.00</v>
      </c>
      <c r="AA30" s="63">
        <f>'CSE-4225'!C26</f>
        <v>27</v>
      </c>
      <c r="AB30" s="63">
        <f>'CSE-4225'!H26</f>
        <v>35</v>
      </c>
      <c r="AC30" s="92">
        <f t="shared" si="11"/>
        <v>62</v>
      </c>
      <c r="AD30" s="63" t="str">
        <f t="shared" si="12"/>
        <v>B</v>
      </c>
      <c r="AE30" s="63" t="str">
        <f t="shared" si="13"/>
        <v>3.00</v>
      </c>
      <c r="AF30" s="63">
        <f>'CSE-4226'!C26</f>
        <v>31</v>
      </c>
      <c r="AG30" s="63">
        <f>'CSE-4226'!D26</f>
        <v>37</v>
      </c>
      <c r="AH30" s="92">
        <f t="shared" si="14"/>
        <v>68</v>
      </c>
      <c r="AI30" s="63" t="str">
        <f t="shared" si="15"/>
        <v>B+</v>
      </c>
      <c r="AJ30" s="63" t="str">
        <f t="shared" si="16"/>
        <v>3.25</v>
      </c>
      <c r="AK30" s="64"/>
      <c r="AL30" s="64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65"/>
      <c r="BA30" s="90">
        <f t="shared" si="17"/>
        <v>0</v>
      </c>
      <c r="BB30" s="107"/>
      <c r="BC30" s="8"/>
    </row>
    <row r="31" spans="1:55" ht="51" customHeight="1">
      <c r="A31" s="46">
        <v>11</v>
      </c>
      <c r="B31" s="82"/>
      <c r="C31" s="82"/>
      <c r="D31" s="90"/>
      <c r="E31" s="90" t="s">
        <v>79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 t="shared" si="18"/>
        <v>A+</v>
      </c>
      <c r="K31" s="63" t="str">
        <f t="shared" si="1"/>
        <v>4.00</v>
      </c>
      <c r="L31" s="63">
        <f>'CSE-4202'!C27</f>
        <v>37.5</v>
      </c>
      <c r="M31" s="63">
        <f>'CSE-4202'!D27</f>
        <v>48</v>
      </c>
      <c r="N31" s="92">
        <f t="shared" si="2"/>
        <v>85.5</v>
      </c>
      <c r="O31" s="63" t="str">
        <f t="shared" si="3"/>
        <v>A+</v>
      </c>
      <c r="P31" s="63" t="str">
        <f t="shared" si="4"/>
        <v>4.00</v>
      </c>
      <c r="Q31" s="63">
        <f>'CSE-4213'!C27</f>
        <v>35.25</v>
      </c>
      <c r="R31" s="63">
        <f>'CSE-4213'!H27</f>
        <v>48</v>
      </c>
      <c r="S31" s="92">
        <f t="shared" si="5"/>
        <v>83.25</v>
      </c>
      <c r="T31" s="63" t="str">
        <f t="shared" si="6"/>
        <v>A+</v>
      </c>
      <c r="U31" s="63" t="str">
        <f t="shared" si="7"/>
        <v>4.00</v>
      </c>
      <c r="V31" s="63">
        <f>'CSE-4214'!C27</f>
        <v>37.5</v>
      </c>
      <c r="W31" s="63">
        <f>'CSE-4214'!D27</f>
        <v>51</v>
      </c>
      <c r="X31" s="92">
        <f t="shared" si="8"/>
        <v>88.5</v>
      </c>
      <c r="Y31" s="63" t="str">
        <f t="shared" si="9"/>
        <v>A+</v>
      </c>
      <c r="Z31" s="63" t="str">
        <f t="shared" si="10"/>
        <v>4.00</v>
      </c>
      <c r="AA31" s="63">
        <f>'CSE-4225'!C27</f>
        <v>36</v>
      </c>
      <c r="AB31" s="63">
        <f>'CSE-4225'!H27</f>
        <v>48</v>
      </c>
      <c r="AC31" s="92">
        <f t="shared" si="11"/>
        <v>84</v>
      </c>
      <c r="AD31" s="63" t="str">
        <f t="shared" si="12"/>
        <v>A+</v>
      </c>
      <c r="AE31" s="63" t="str">
        <f t="shared" si="13"/>
        <v>4.00</v>
      </c>
      <c r="AF31" s="63">
        <f>'CSE-4226'!C27</f>
        <v>34</v>
      </c>
      <c r="AG31" s="63">
        <f>'CSE-4226'!D27</f>
        <v>50.5</v>
      </c>
      <c r="AH31" s="92">
        <f t="shared" si="14"/>
        <v>84.5</v>
      </c>
      <c r="AI31" s="63" t="str">
        <f t="shared" si="15"/>
        <v>A+</v>
      </c>
      <c r="AJ31" s="63" t="str">
        <f t="shared" si="16"/>
        <v>4.00</v>
      </c>
      <c r="AK31" s="64"/>
      <c r="AL31" s="64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65"/>
      <c r="BA31" s="90">
        <f t="shared" si="17"/>
        <v>0</v>
      </c>
      <c r="BB31" s="107"/>
      <c r="BC31" s="8"/>
    </row>
    <row r="32" spans="1:55" ht="51" customHeight="1">
      <c r="A32" s="90">
        <v>12</v>
      </c>
      <c r="B32" s="82"/>
      <c r="C32" s="82"/>
      <c r="D32" s="90"/>
      <c r="E32" s="90" t="s">
        <v>80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 t="shared" si="18"/>
        <v>A</v>
      </c>
      <c r="K32" s="63" t="str">
        <f t="shared" si="1"/>
        <v>3.75</v>
      </c>
      <c r="L32" s="63">
        <f>'CSE-4202'!C28</f>
        <v>36</v>
      </c>
      <c r="M32" s="63">
        <f>'CSE-4202'!D28</f>
        <v>47.5</v>
      </c>
      <c r="N32" s="92">
        <f t="shared" si="2"/>
        <v>83.5</v>
      </c>
      <c r="O32" s="63" t="str">
        <f t="shared" si="3"/>
        <v>A+</v>
      </c>
      <c r="P32" s="63" t="str">
        <f t="shared" si="4"/>
        <v>4.00</v>
      </c>
      <c r="Q32" s="63">
        <f>'CSE-4213'!C28</f>
        <v>36</v>
      </c>
      <c r="R32" s="63">
        <f>'CSE-4213'!H28</f>
        <v>48.5</v>
      </c>
      <c r="S32" s="92">
        <f t="shared" si="5"/>
        <v>84.5</v>
      </c>
      <c r="T32" s="63" t="str">
        <f t="shared" si="6"/>
        <v>A+</v>
      </c>
      <c r="U32" s="63" t="str">
        <f t="shared" si="7"/>
        <v>4.00</v>
      </c>
      <c r="V32" s="63">
        <f>'CSE-4214'!C28</f>
        <v>35.25</v>
      </c>
      <c r="W32" s="63">
        <f>'CSE-4214'!D28</f>
        <v>45.5</v>
      </c>
      <c r="X32" s="92">
        <f t="shared" si="8"/>
        <v>80.75</v>
      </c>
      <c r="Y32" s="63" t="str">
        <f t="shared" si="9"/>
        <v>A+</v>
      </c>
      <c r="Z32" s="63" t="str">
        <f t="shared" si="10"/>
        <v>4.00</v>
      </c>
      <c r="AA32" s="63">
        <f>'CSE-4225'!C28</f>
        <v>32.5</v>
      </c>
      <c r="AB32" s="63">
        <f>'CSE-4225'!H28</f>
        <v>44</v>
      </c>
      <c r="AC32" s="92">
        <f t="shared" si="11"/>
        <v>76.5</v>
      </c>
      <c r="AD32" s="63" t="str">
        <f t="shared" si="12"/>
        <v>A</v>
      </c>
      <c r="AE32" s="63" t="str">
        <f t="shared" si="13"/>
        <v>3.75</v>
      </c>
      <c r="AF32" s="63">
        <f>'CSE-4226'!C28</f>
        <v>35</v>
      </c>
      <c r="AG32" s="63">
        <f>'CSE-4226'!D28</f>
        <v>47</v>
      </c>
      <c r="AH32" s="92">
        <f t="shared" si="14"/>
        <v>82</v>
      </c>
      <c r="AI32" s="63" t="str">
        <f t="shared" si="15"/>
        <v>A+</v>
      </c>
      <c r="AJ32" s="63" t="str">
        <f t="shared" si="16"/>
        <v>4.00</v>
      </c>
      <c r="AK32" s="64"/>
      <c r="AL32" s="64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65"/>
      <c r="BA32" s="90">
        <f t="shared" si="17"/>
        <v>0</v>
      </c>
      <c r="BB32" s="107"/>
      <c r="BC32" s="8"/>
    </row>
    <row r="33" spans="1:77" ht="51" customHeight="1">
      <c r="A33" s="46">
        <v>13</v>
      </c>
      <c r="B33" s="82"/>
      <c r="C33" s="82"/>
      <c r="D33" s="90"/>
      <c r="E33" s="90" t="s">
        <v>81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 t="shared" si="18"/>
        <v>A</v>
      </c>
      <c r="K33" s="63" t="str">
        <f t="shared" si="1"/>
        <v>3.75</v>
      </c>
      <c r="L33" s="63">
        <f>'CSE-4202'!C29</f>
        <v>34</v>
      </c>
      <c r="M33" s="63">
        <f>'CSE-4202'!D29</f>
        <v>31</v>
      </c>
      <c r="N33" s="92">
        <f t="shared" si="2"/>
        <v>65</v>
      </c>
      <c r="O33" s="63" t="str">
        <f t="shared" si="3"/>
        <v>B+</v>
      </c>
      <c r="P33" s="63" t="str">
        <f t="shared" si="4"/>
        <v>3.25</v>
      </c>
      <c r="Q33" s="63">
        <f>'CSE-4213'!C29</f>
        <v>32.5</v>
      </c>
      <c r="R33" s="63">
        <f>'CSE-4213'!H29</f>
        <v>40</v>
      </c>
      <c r="S33" s="92">
        <f t="shared" si="5"/>
        <v>72.5</v>
      </c>
      <c r="T33" s="63" t="str">
        <f t="shared" si="6"/>
        <v>A-</v>
      </c>
      <c r="U33" s="63" t="str">
        <f t="shared" si="7"/>
        <v>3.50</v>
      </c>
      <c r="V33" s="63">
        <f>'CSE-4214'!C29</f>
        <v>33</v>
      </c>
      <c r="W33" s="63">
        <f>'CSE-4214'!D29</f>
        <v>42</v>
      </c>
      <c r="X33" s="92">
        <f t="shared" si="8"/>
        <v>75</v>
      </c>
      <c r="Y33" s="63" t="str">
        <f t="shared" si="9"/>
        <v>A</v>
      </c>
      <c r="Z33" s="63" t="str">
        <f t="shared" si="10"/>
        <v>3.75</v>
      </c>
      <c r="AA33" s="63">
        <f>'CSE-4225'!C29</f>
        <v>31</v>
      </c>
      <c r="AB33" s="63">
        <f>'CSE-4225'!H29</f>
        <v>44.5</v>
      </c>
      <c r="AC33" s="92">
        <f t="shared" si="11"/>
        <v>75.5</v>
      </c>
      <c r="AD33" s="63" t="str">
        <f t="shared" si="12"/>
        <v>A</v>
      </c>
      <c r="AE33" s="63" t="str">
        <f t="shared" si="13"/>
        <v>3.75</v>
      </c>
      <c r="AF33" s="63">
        <f>'CSE-4226'!C29</f>
        <v>31.5</v>
      </c>
      <c r="AG33" s="63">
        <f>'CSE-4226'!D29</f>
        <v>39.5</v>
      </c>
      <c r="AH33" s="92">
        <f t="shared" si="14"/>
        <v>71</v>
      </c>
      <c r="AI33" s="63" t="str">
        <f t="shared" si="15"/>
        <v>A-</v>
      </c>
      <c r="AJ33" s="63" t="str">
        <f t="shared" si="16"/>
        <v>3.50</v>
      </c>
      <c r="AK33" s="64"/>
      <c r="AL33" s="64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65"/>
      <c r="BA33" s="90">
        <f t="shared" si="17"/>
        <v>0</v>
      </c>
      <c r="BB33" s="107"/>
      <c r="BC33" s="8"/>
    </row>
    <row r="34" spans="1:77" ht="51" customHeight="1">
      <c r="A34" s="90">
        <v>14</v>
      </c>
      <c r="B34" s="82"/>
      <c r="C34" s="82"/>
      <c r="D34" s="90"/>
      <c r="E34" s="90" t="s">
        <v>82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 t="shared" si="18"/>
        <v>A+</v>
      </c>
      <c r="K34" s="63" t="str">
        <f t="shared" si="1"/>
        <v>4.00</v>
      </c>
      <c r="L34" s="63">
        <f>'CSE-4202'!C30</f>
        <v>34</v>
      </c>
      <c r="M34" s="63">
        <f>'CSE-4202'!D30</f>
        <v>31</v>
      </c>
      <c r="N34" s="92">
        <f t="shared" si="2"/>
        <v>65</v>
      </c>
      <c r="O34" s="63" t="str">
        <f t="shared" si="3"/>
        <v>B+</v>
      </c>
      <c r="P34" s="63" t="str">
        <f t="shared" si="4"/>
        <v>3.25</v>
      </c>
      <c r="Q34" s="63">
        <f>'CSE-4213'!C30</f>
        <v>31.25</v>
      </c>
      <c r="R34" s="63">
        <f>'CSE-4213'!H30</f>
        <v>35</v>
      </c>
      <c r="S34" s="92">
        <f t="shared" si="5"/>
        <v>66.25</v>
      </c>
      <c r="T34" s="63" t="str">
        <f t="shared" si="6"/>
        <v>B+</v>
      </c>
      <c r="U34" s="63" t="str">
        <f t="shared" si="7"/>
        <v>3.25</v>
      </c>
      <c r="V34" s="63">
        <f>'CSE-4214'!C30</f>
        <v>33</v>
      </c>
      <c r="W34" s="63">
        <f>'CSE-4214'!D30</f>
        <v>42</v>
      </c>
      <c r="X34" s="92">
        <f t="shared" si="8"/>
        <v>75</v>
      </c>
      <c r="Y34" s="63" t="str">
        <f t="shared" si="9"/>
        <v>A</v>
      </c>
      <c r="Z34" s="63" t="str">
        <f t="shared" si="10"/>
        <v>3.75</v>
      </c>
      <c r="AA34" s="63">
        <f>'CSE-4225'!C30</f>
        <v>29</v>
      </c>
      <c r="AB34" s="63">
        <f>'CSE-4225'!H30</f>
        <v>42</v>
      </c>
      <c r="AC34" s="92">
        <f t="shared" si="11"/>
        <v>71</v>
      </c>
      <c r="AD34" s="63" t="str">
        <f t="shared" si="12"/>
        <v>A+</v>
      </c>
      <c r="AE34" s="63" t="str">
        <f t="shared" si="13"/>
        <v>3.50</v>
      </c>
      <c r="AF34" s="63">
        <f>'CSE-4226'!C30</f>
        <v>32</v>
      </c>
      <c r="AG34" s="63">
        <f>'CSE-4226'!D30</f>
        <v>48</v>
      </c>
      <c r="AH34" s="92">
        <f t="shared" si="14"/>
        <v>80</v>
      </c>
      <c r="AI34" s="63" t="str">
        <f t="shared" si="15"/>
        <v>A+</v>
      </c>
      <c r="AJ34" s="63" t="str">
        <f t="shared" si="16"/>
        <v>4.00</v>
      </c>
      <c r="AK34" s="64"/>
      <c r="AL34" s="64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65"/>
      <c r="BA34" s="90">
        <f t="shared" si="17"/>
        <v>0</v>
      </c>
      <c r="BB34" s="107"/>
      <c r="BC34" s="8"/>
    </row>
    <row r="35" spans="1:77" ht="51" customHeight="1">
      <c r="A35" s="46">
        <v>15</v>
      </c>
      <c r="B35" s="82"/>
      <c r="C35" s="82"/>
      <c r="D35" s="90"/>
      <c r="E35" s="90" t="s">
        <v>83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 t="shared" si="18"/>
        <v>A+</v>
      </c>
      <c r="K35" s="63" t="str">
        <f t="shared" si="1"/>
        <v>4.00</v>
      </c>
      <c r="L35" s="63">
        <f>'CSE-4202'!C31</f>
        <v>37.5</v>
      </c>
      <c r="M35" s="63">
        <f>'CSE-4202'!D31</f>
        <v>54.5</v>
      </c>
      <c r="N35" s="92">
        <f t="shared" si="2"/>
        <v>92</v>
      </c>
      <c r="O35" s="63" t="str">
        <f t="shared" si="3"/>
        <v>A+</v>
      </c>
      <c r="P35" s="63" t="str">
        <f t="shared" si="4"/>
        <v>4.00</v>
      </c>
      <c r="Q35" s="63">
        <f>'CSE-4213'!C31</f>
        <v>34.75</v>
      </c>
      <c r="R35" s="63">
        <f>'CSE-4213'!H31</f>
        <v>44.5</v>
      </c>
      <c r="S35" s="92">
        <f t="shared" si="5"/>
        <v>79.25</v>
      </c>
      <c r="T35" s="63" t="str">
        <f t="shared" si="6"/>
        <v>A</v>
      </c>
      <c r="U35" s="63" t="str">
        <f t="shared" si="7"/>
        <v>3.75</v>
      </c>
      <c r="V35" s="63">
        <f>'CSE-4214'!C31</f>
        <v>35.75</v>
      </c>
      <c r="W35" s="63">
        <f>'CSE-4214'!D31</f>
        <v>48</v>
      </c>
      <c r="X35" s="92">
        <f t="shared" si="8"/>
        <v>83.75</v>
      </c>
      <c r="Y35" s="63" t="str">
        <f t="shared" si="9"/>
        <v>A+</v>
      </c>
      <c r="Z35" s="63" t="str">
        <f t="shared" si="10"/>
        <v>4.00</v>
      </c>
      <c r="AA35" s="63">
        <f>'CSE-4225'!C31</f>
        <v>32</v>
      </c>
      <c r="AB35" s="63">
        <f>'CSE-4225'!H31</f>
        <v>48</v>
      </c>
      <c r="AC35" s="92">
        <f t="shared" si="11"/>
        <v>80</v>
      </c>
      <c r="AD35" s="63" t="str">
        <f t="shared" si="12"/>
        <v>A+</v>
      </c>
      <c r="AE35" s="63" t="str">
        <f t="shared" si="13"/>
        <v>4.00</v>
      </c>
      <c r="AF35" s="63">
        <f>'CSE-4226'!C31</f>
        <v>35</v>
      </c>
      <c r="AG35" s="63">
        <f>'CSE-4226'!D31</f>
        <v>42.5</v>
      </c>
      <c r="AH35" s="92">
        <f t="shared" si="14"/>
        <v>77.5</v>
      </c>
      <c r="AI35" s="63" t="str">
        <f t="shared" si="15"/>
        <v>A</v>
      </c>
      <c r="AJ35" s="63" t="str">
        <f t="shared" si="16"/>
        <v>3.75</v>
      </c>
      <c r="AK35" s="64"/>
      <c r="AL35" s="64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65"/>
      <c r="BA35" s="90">
        <f t="shared" si="17"/>
        <v>0</v>
      </c>
      <c r="BB35" s="107"/>
      <c r="BC35" s="8"/>
    </row>
    <row r="36" spans="1:77" ht="51" customHeight="1">
      <c r="A36" s="90">
        <v>16</v>
      </c>
      <c r="B36" s="82"/>
      <c r="C36" s="82"/>
      <c r="D36" s="90"/>
      <c r="E36" s="90" t="s">
        <v>84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 t="shared" si="18"/>
        <v>A+</v>
      </c>
      <c r="K36" s="63" t="str">
        <f t="shared" si="1"/>
        <v>4.00</v>
      </c>
      <c r="L36" s="63">
        <f>'CSE-4202'!C32</f>
        <v>36.5</v>
      </c>
      <c r="M36" s="63">
        <f>'CSE-4202'!D32</f>
        <v>46</v>
      </c>
      <c r="N36" s="92">
        <f t="shared" si="2"/>
        <v>82.5</v>
      </c>
      <c r="O36" s="63" t="str">
        <f t="shared" si="3"/>
        <v>A+</v>
      </c>
      <c r="P36" s="63" t="str">
        <f t="shared" si="4"/>
        <v>4.00</v>
      </c>
      <c r="Q36" s="63">
        <f>'CSE-4213'!C32</f>
        <v>35.25</v>
      </c>
      <c r="R36" s="63">
        <f>'CSE-4213'!H32</f>
        <v>44</v>
      </c>
      <c r="S36" s="92">
        <f t="shared" si="5"/>
        <v>79.25</v>
      </c>
      <c r="T36" s="63" t="str">
        <f t="shared" si="6"/>
        <v>A</v>
      </c>
      <c r="U36" s="63" t="str">
        <f t="shared" si="7"/>
        <v>3.75</v>
      </c>
      <c r="V36" s="63">
        <f>'CSE-4214'!C32</f>
        <v>33.75</v>
      </c>
      <c r="W36" s="63">
        <f>'CSE-4214'!D32</f>
        <v>44</v>
      </c>
      <c r="X36" s="92">
        <f t="shared" si="8"/>
        <v>77.75</v>
      </c>
      <c r="Y36" s="63" t="str">
        <f t="shared" si="9"/>
        <v>A</v>
      </c>
      <c r="Z36" s="63" t="str">
        <f t="shared" si="10"/>
        <v>3.75</v>
      </c>
      <c r="AA36" s="63">
        <f>'CSE-4225'!C32</f>
        <v>34</v>
      </c>
      <c r="AB36" s="63">
        <f>'CSE-4225'!H32</f>
        <v>42</v>
      </c>
      <c r="AC36" s="92">
        <f t="shared" si="11"/>
        <v>76</v>
      </c>
      <c r="AD36" s="63" t="str">
        <f t="shared" si="12"/>
        <v>A+</v>
      </c>
      <c r="AE36" s="63" t="str">
        <f t="shared" si="13"/>
        <v>3.75</v>
      </c>
      <c r="AF36" s="63">
        <f>'CSE-4226'!C32</f>
        <v>34</v>
      </c>
      <c r="AG36" s="63">
        <f>'CSE-4226'!D32</f>
        <v>41.5</v>
      </c>
      <c r="AH36" s="92">
        <f t="shared" si="14"/>
        <v>75.5</v>
      </c>
      <c r="AI36" s="63" t="str">
        <f t="shared" si="15"/>
        <v>A</v>
      </c>
      <c r="AJ36" s="63" t="str">
        <f t="shared" si="16"/>
        <v>3.75</v>
      </c>
      <c r="AK36" s="64"/>
      <c r="AL36" s="64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65"/>
      <c r="BA36" s="90">
        <f t="shared" si="17"/>
        <v>0</v>
      </c>
      <c r="BB36" s="107"/>
      <c r="BC36" s="8"/>
    </row>
    <row r="37" spans="1:77" ht="51" customHeight="1">
      <c r="A37" s="46">
        <v>17</v>
      </c>
      <c r="B37" s="82"/>
      <c r="C37" s="82"/>
      <c r="D37" s="90"/>
      <c r="E37" s="90" t="s">
        <v>85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 t="shared" si="18"/>
        <v>B</v>
      </c>
      <c r="K37" s="63" t="str">
        <f t="shared" si="1"/>
        <v>3.00</v>
      </c>
      <c r="L37" s="63">
        <f>'CSE-4202'!C33</f>
        <v>32</v>
      </c>
      <c r="M37" s="63">
        <f>'CSE-4202'!D33</f>
        <v>28</v>
      </c>
      <c r="N37" s="92">
        <f t="shared" si="2"/>
        <v>60</v>
      </c>
      <c r="O37" s="63" t="str">
        <f t="shared" si="3"/>
        <v>B</v>
      </c>
      <c r="P37" s="63" t="str">
        <f t="shared" si="4"/>
        <v>3.00</v>
      </c>
      <c r="Q37" s="63">
        <f>'CSE-4213'!C33</f>
        <v>29</v>
      </c>
      <c r="R37" s="63">
        <f>'CSE-4213'!H33</f>
        <v>33</v>
      </c>
      <c r="S37" s="92">
        <f t="shared" si="5"/>
        <v>62</v>
      </c>
      <c r="T37" s="63" t="str">
        <f t="shared" si="6"/>
        <v>B</v>
      </c>
      <c r="U37" s="63" t="str">
        <f t="shared" si="7"/>
        <v>3.00</v>
      </c>
      <c r="V37" s="63">
        <f>'CSE-4214'!C33</f>
        <v>32.5</v>
      </c>
      <c r="W37" s="63">
        <f>'CSE-4214'!D33</f>
        <v>40.5</v>
      </c>
      <c r="X37" s="92">
        <f t="shared" si="8"/>
        <v>73</v>
      </c>
      <c r="Y37" s="63" t="str">
        <f t="shared" si="9"/>
        <v>A-</v>
      </c>
      <c r="Z37" s="63" t="str">
        <f t="shared" si="10"/>
        <v>3.50</v>
      </c>
      <c r="AA37" s="63">
        <f>'CSE-4225'!C33</f>
        <v>30</v>
      </c>
      <c r="AB37" s="63">
        <f>'CSE-4225'!H33</f>
        <v>34</v>
      </c>
      <c r="AC37" s="92">
        <f t="shared" si="11"/>
        <v>64</v>
      </c>
      <c r="AD37" s="63" t="str">
        <f t="shared" si="12"/>
        <v>B</v>
      </c>
      <c r="AE37" s="63" t="str">
        <f t="shared" si="13"/>
        <v>3.00</v>
      </c>
      <c r="AF37" s="63">
        <f>'CSE-4226'!C33</f>
        <v>33.5</v>
      </c>
      <c r="AG37" s="63">
        <f>'CSE-4226'!D33</f>
        <v>39</v>
      </c>
      <c r="AH37" s="92">
        <f t="shared" si="14"/>
        <v>72.5</v>
      </c>
      <c r="AI37" s="63" t="str">
        <f t="shared" si="15"/>
        <v>A-</v>
      </c>
      <c r="AJ37" s="63" t="str">
        <f t="shared" si="16"/>
        <v>3.50</v>
      </c>
      <c r="AK37" s="64"/>
      <c r="AL37" s="64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65"/>
      <c r="BA37" s="90">
        <f t="shared" si="17"/>
        <v>0</v>
      </c>
      <c r="BB37" s="107"/>
      <c r="BC37" s="8"/>
    </row>
    <row r="38" spans="1:77" ht="51" customHeight="1">
      <c r="A38" s="90">
        <v>18</v>
      </c>
      <c r="B38" s="82"/>
      <c r="C38" s="82"/>
      <c r="D38" s="90"/>
      <c r="E38" s="90" t="s">
        <v>86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 t="shared" si="18"/>
        <v>A</v>
      </c>
      <c r="K38" s="63" t="str">
        <f t="shared" si="1"/>
        <v>3.75</v>
      </c>
      <c r="L38" s="63">
        <f>'CSE-4202'!C34</f>
        <v>31</v>
      </c>
      <c r="M38" s="63">
        <f>'CSE-4202'!D34</f>
        <v>31</v>
      </c>
      <c r="N38" s="92">
        <f t="shared" si="2"/>
        <v>62</v>
      </c>
      <c r="O38" s="63" t="str">
        <f t="shared" si="3"/>
        <v>B</v>
      </c>
      <c r="P38" s="63" t="str">
        <f t="shared" si="4"/>
        <v>3.00</v>
      </c>
      <c r="Q38" s="63">
        <f>'CSE-4213'!C34</f>
        <v>33.5</v>
      </c>
      <c r="R38" s="63">
        <f>'CSE-4213'!H34</f>
        <v>44.5</v>
      </c>
      <c r="S38" s="92">
        <f t="shared" si="5"/>
        <v>78</v>
      </c>
      <c r="T38" s="63" t="str">
        <f t="shared" si="6"/>
        <v>A</v>
      </c>
      <c r="U38" s="63" t="str">
        <f t="shared" si="7"/>
        <v>3.75</v>
      </c>
      <c r="V38" s="63">
        <f>'CSE-4214'!C34</f>
        <v>33</v>
      </c>
      <c r="W38" s="63">
        <f>'CSE-4214'!D34</f>
        <v>37</v>
      </c>
      <c r="X38" s="92">
        <f t="shared" si="8"/>
        <v>70</v>
      </c>
      <c r="Y38" s="63" t="str">
        <f t="shared" si="9"/>
        <v>A-</v>
      </c>
      <c r="Z38" s="63" t="str">
        <f t="shared" si="10"/>
        <v>3.50</v>
      </c>
      <c r="AA38" s="63">
        <f>'CSE-4225'!C34</f>
        <v>30</v>
      </c>
      <c r="AB38" s="63">
        <f>'CSE-4225'!H34</f>
        <v>43.5</v>
      </c>
      <c r="AC38" s="92">
        <f t="shared" si="11"/>
        <v>73.5</v>
      </c>
      <c r="AD38" s="63" t="str">
        <f t="shared" si="12"/>
        <v>A</v>
      </c>
      <c r="AE38" s="63" t="str">
        <f t="shared" si="13"/>
        <v>3.50</v>
      </c>
      <c r="AF38" s="63">
        <f>'CSE-4226'!C34</f>
        <v>32</v>
      </c>
      <c r="AG38" s="63">
        <f>'CSE-4226'!D34</f>
        <v>39</v>
      </c>
      <c r="AH38" s="92">
        <f t="shared" si="14"/>
        <v>71</v>
      </c>
      <c r="AI38" s="63" t="str">
        <f t="shared" si="15"/>
        <v>A-</v>
      </c>
      <c r="AJ38" s="63" t="str">
        <f t="shared" si="16"/>
        <v>3.50</v>
      </c>
      <c r="AK38" s="64"/>
      <c r="AL38" s="64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65"/>
      <c r="BA38" s="90">
        <f t="shared" si="17"/>
        <v>0</v>
      </c>
      <c r="BB38" s="107"/>
      <c r="BC38" s="8"/>
    </row>
    <row r="39" spans="1:77" ht="24" customHeight="1">
      <c r="B39" s="39"/>
      <c r="C39" s="11" t="s">
        <v>129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63"/>
      <c r="P39" s="63"/>
      <c r="Q39" s="81"/>
      <c r="R39" s="81"/>
      <c r="S39" s="81"/>
      <c r="T39" s="81"/>
      <c r="U39" s="63"/>
      <c r="V39" s="81"/>
      <c r="W39" s="81"/>
      <c r="X39" s="10"/>
      <c r="Y39" s="47"/>
      <c r="Z39" s="63"/>
      <c r="AA39" s="47"/>
      <c r="AB39" s="47"/>
      <c r="AC39" s="10"/>
      <c r="AD39" s="47"/>
      <c r="AE39" s="63"/>
      <c r="AF39" s="47"/>
      <c r="AG39" s="47"/>
      <c r="AH39" s="10"/>
      <c r="AI39" s="47"/>
      <c r="AJ39" s="63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BB41" s="40"/>
    </row>
    <row r="42" spans="1:77" s="8" customFormat="1" ht="24" customHeight="1">
      <c r="A42" s="44"/>
      <c r="B42" s="44"/>
      <c r="C42" s="44"/>
      <c r="D42" s="44"/>
      <c r="E42" s="44"/>
      <c r="AG42" s="129"/>
      <c r="AH42" s="129"/>
      <c r="AI42" s="129"/>
      <c r="AJ42" s="129"/>
      <c r="AK42" s="129"/>
      <c r="AL42" s="129"/>
      <c r="AO42" s="94"/>
      <c r="AP42" s="94"/>
      <c r="AQ42" s="94"/>
      <c r="AR42" s="94"/>
      <c r="AS42" s="129"/>
      <c r="AT42" s="129"/>
      <c r="AU42" s="129"/>
      <c r="AV42" s="129"/>
      <c r="AY42" s="94"/>
      <c r="BV42" s="71"/>
      <c r="BW42" s="44"/>
      <c r="BX42" s="44"/>
    </row>
    <row r="43" spans="1:77" s="8" customFormat="1" ht="27.9" customHeight="1">
      <c r="A43" s="44"/>
      <c r="B43" s="132"/>
      <c r="C43" s="132"/>
      <c r="D43" s="44"/>
      <c r="E43" s="44"/>
      <c r="F43" s="44"/>
      <c r="H43" s="132"/>
      <c r="I43" s="132"/>
      <c r="J43" s="132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0"/>
      <c r="AH43" s="130"/>
      <c r="AI43" s="130"/>
      <c r="AJ43" s="130"/>
      <c r="AK43" s="130"/>
      <c r="AL43" s="130"/>
      <c r="AO43" s="93"/>
      <c r="AP43" s="93"/>
      <c r="AQ43" s="93"/>
      <c r="AR43" s="93"/>
      <c r="AS43" s="130"/>
      <c r="AT43" s="130"/>
      <c r="AU43" s="130"/>
      <c r="AV43" s="130"/>
      <c r="AY43" s="93"/>
      <c r="BV43" s="80"/>
      <c r="BW43" s="80"/>
      <c r="BX43" s="80"/>
    </row>
    <row r="44" spans="1:77" s="8" customFormat="1" ht="27.9" customHeight="1">
      <c r="A44" s="44"/>
      <c r="B44" s="132"/>
      <c r="C44" s="132"/>
      <c r="D44" s="44"/>
      <c r="E44" s="44"/>
      <c r="F44" s="44"/>
      <c r="H44" s="132"/>
      <c r="I44" s="132"/>
      <c r="J44" s="132"/>
      <c r="K44" s="44"/>
      <c r="M44" s="44"/>
      <c r="N44" s="44"/>
      <c r="O44" s="44"/>
      <c r="P44" s="44"/>
      <c r="Q44" s="44"/>
      <c r="R44" s="44"/>
      <c r="S44" s="44"/>
      <c r="AG44" s="130"/>
      <c r="AH44" s="130"/>
      <c r="AI44" s="130"/>
      <c r="AJ44" s="130"/>
      <c r="AK44" s="130"/>
      <c r="AL44" s="130"/>
      <c r="AO44" s="93"/>
      <c r="AP44" s="93"/>
      <c r="AQ44" s="93"/>
      <c r="AR44" s="93"/>
      <c r="AS44" s="130"/>
      <c r="AT44" s="130"/>
      <c r="AU44" s="130"/>
      <c r="AV44" s="130"/>
      <c r="AY44" s="93"/>
      <c r="BV44" s="80"/>
      <c r="BW44" s="80"/>
      <c r="BX44" s="80"/>
    </row>
    <row r="45" spans="1:77" s="8" customFormat="1" ht="27.9" customHeight="1">
      <c r="A45" s="44"/>
      <c r="B45" s="44"/>
      <c r="C45" s="44"/>
      <c r="D45" s="71"/>
      <c r="E45" s="71"/>
      <c r="F45" s="44"/>
      <c r="H45" s="132"/>
      <c r="I45" s="132"/>
      <c r="J45" s="132"/>
      <c r="K45" s="44"/>
      <c r="M45" s="44"/>
      <c r="N45" s="44"/>
      <c r="O45" s="44"/>
      <c r="P45" s="44"/>
      <c r="Q45" s="44"/>
      <c r="R45" s="44"/>
      <c r="S45" s="44"/>
      <c r="AG45" s="131"/>
      <c r="AH45" s="131"/>
      <c r="AI45" s="131"/>
      <c r="AJ45" s="131"/>
      <c r="AK45" s="131"/>
      <c r="AL45" s="131"/>
      <c r="AO45" s="95"/>
      <c r="AP45" s="95"/>
      <c r="AQ45" s="95"/>
      <c r="AR45" s="95"/>
      <c r="AS45" s="131"/>
      <c r="AT45" s="131"/>
      <c r="AU45" s="131"/>
      <c r="AV45" s="131"/>
      <c r="AY45" s="95"/>
      <c r="BV45" s="44"/>
      <c r="BW45" s="44"/>
      <c r="BX45" s="44"/>
    </row>
    <row r="46" spans="1:77" s="8" customFormat="1" ht="27.9" customHeight="1">
      <c r="A46" s="44"/>
      <c r="B46" s="44"/>
      <c r="D46" s="12"/>
      <c r="E46" s="12"/>
      <c r="H46" s="132"/>
      <c r="I46" s="132"/>
      <c r="J46" s="132"/>
      <c r="K46" s="44"/>
      <c r="M46" s="44"/>
      <c r="N46" s="44"/>
      <c r="O46" s="44"/>
      <c r="P46" s="44"/>
      <c r="Q46" s="44"/>
      <c r="R46" s="44"/>
      <c r="S46" s="44"/>
      <c r="BD46" s="40"/>
      <c r="BT46" s="40"/>
      <c r="BU46" s="40"/>
      <c r="BV46" s="40"/>
      <c r="BW46" s="40"/>
      <c r="BX46" s="40"/>
      <c r="BY46" s="40"/>
    </row>
    <row r="47" spans="1:7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  <row r="113" spans="1:53" ht="15" customHeight="1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conditionalFormatting sqref="G21:H38 J21:J38 L21:M38 Q21:R38 V21:W38 AA21:AB38 AF21:AG38 AD21:AD38 T21:T38 Y21:Y38 AI21:AI38 O21:O39">
    <cfRule type="containsText" dxfId="7" priority="41" operator="containsText" text="F">
      <formula>NOT(ISERROR(SEARCH("F",G21)))</formula>
    </cfRule>
  </conditionalFormatting>
  <conditionalFormatting sqref="G21:H38 O21:R21 Q22:R38 AD21:AG21 T21:W21 T22:T38 V22:W38 Z22:Z39 AD22:AD38 AF22:AG38 AI21:AJ21 AI22:AI38 J21:M38 U22:U39 Y21:AB38 AE22:AE39 AJ22:AJ39 O22:P39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Z21:AZ38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topLeftCell="M12" workbookViewId="0">
      <selection activeCell="L19" sqref="L19:P19"/>
    </sheetView>
  </sheetViews>
  <sheetFormatPr defaultColWidth="9.109375" defaultRowHeight="15" customHeight="1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0" width="9.88671875" style="1" customWidth="1"/>
    <col min="41" max="47" width="8.6640625" style="1" customWidth="1"/>
    <col min="48" max="51" width="9.88671875" style="1" customWidth="1"/>
    <col min="52" max="53" width="12" style="1" customWidth="1"/>
    <col min="54" max="54" width="9.44140625" style="1" bestFit="1" customWidth="1"/>
    <col min="55" max="55" width="11.5546875" style="1" bestFit="1" customWidth="1"/>
    <col min="56" max="16384" width="9.10937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41" t="s">
        <v>128</v>
      </c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V3" s="135" t="s">
        <v>42</v>
      </c>
      <c r="AW3" s="136"/>
      <c r="AX3" s="136"/>
      <c r="AY3" s="136"/>
      <c r="AZ3" s="136"/>
      <c r="BA3" s="137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V4" s="138"/>
      <c r="AW4" s="139"/>
      <c r="AX4" s="139"/>
      <c r="AY4" s="139"/>
      <c r="AZ4" s="139"/>
      <c r="BA4" s="140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V5" s="97" t="s">
        <v>43</v>
      </c>
      <c r="AW5" s="89" t="s">
        <v>44</v>
      </c>
      <c r="AX5" s="85" t="s">
        <v>53</v>
      </c>
      <c r="AY5" s="86" t="s">
        <v>45</v>
      </c>
      <c r="AZ5" s="86" t="s">
        <v>46</v>
      </c>
      <c r="BA5" s="87" t="s">
        <v>47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V6" s="97" t="s">
        <v>48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V7" s="97" t="s">
        <v>49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V8" s="97" t="s">
        <v>50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42" t="s">
        <v>146</v>
      </c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4" t="s">
        <v>38</v>
      </c>
      <c r="B17" s="134" t="s">
        <v>54</v>
      </c>
      <c r="C17" s="134" t="s">
        <v>4</v>
      </c>
      <c r="D17" s="134" t="s">
        <v>0</v>
      </c>
      <c r="E17" s="134" t="s">
        <v>39</v>
      </c>
      <c r="F17" s="133" t="s">
        <v>5</v>
      </c>
      <c r="G17" s="133" t="s">
        <v>118</v>
      </c>
      <c r="H17" s="133"/>
      <c r="I17" s="133"/>
      <c r="J17" s="133"/>
      <c r="K17" s="133"/>
      <c r="L17" s="133" t="s">
        <v>120</v>
      </c>
      <c r="M17" s="133"/>
      <c r="N17" s="133"/>
      <c r="O17" s="133"/>
      <c r="P17" s="133"/>
      <c r="Q17" s="133" t="s">
        <v>122</v>
      </c>
      <c r="R17" s="133"/>
      <c r="S17" s="133"/>
      <c r="T17" s="133"/>
      <c r="U17" s="133"/>
      <c r="V17" s="133" t="s">
        <v>131</v>
      </c>
      <c r="W17" s="133"/>
      <c r="X17" s="133"/>
      <c r="Y17" s="133"/>
      <c r="Z17" s="133"/>
      <c r="AA17" s="133" t="s">
        <v>125</v>
      </c>
      <c r="AB17" s="133"/>
      <c r="AC17" s="133"/>
      <c r="AD17" s="133"/>
      <c r="AE17" s="133"/>
      <c r="AF17" s="133" t="s">
        <v>132</v>
      </c>
      <c r="AG17" s="133"/>
      <c r="AH17" s="133"/>
      <c r="AI17" s="133"/>
      <c r="AJ17" s="133"/>
      <c r="AK17" s="134" t="s">
        <v>133</v>
      </c>
      <c r="AL17" s="134" t="s">
        <v>137</v>
      </c>
      <c r="AM17" s="134" t="s">
        <v>134</v>
      </c>
      <c r="AN17" s="134" t="s">
        <v>136</v>
      </c>
      <c r="AO17" s="133" t="s">
        <v>104</v>
      </c>
      <c r="AP17" s="133"/>
      <c r="AQ17" s="133"/>
      <c r="AR17" s="133"/>
      <c r="AS17" s="133"/>
      <c r="AT17" s="133"/>
      <c r="AU17" s="133"/>
      <c r="AV17" s="134" t="s">
        <v>105</v>
      </c>
      <c r="AW17" s="134" t="s">
        <v>106</v>
      </c>
      <c r="AX17" s="134" t="s">
        <v>107</v>
      </c>
      <c r="AY17" s="134" t="s">
        <v>68</v>
      </c>
      <c r="AZ17" s="134" t="s">
        <v>3</v>
      </c>
      <c r="BA17" s="134" t="s">
        <v>54</v>
      </c>
    </row>
    <row r="18" spans="1:55" s="8" customFormat="1" ht="51" customHeight="1">
      <c r="A18" s="134"/>
      <c r="B18" s="134"/>
      <c r="C18" s="134"/>
      <c r="D18" s="134"/>
      <c r="E18" s="134"/>
      <c r="F18" s="133"/>
      <c r="G18" s="133" t="s">
        <v>119</v>
      </c>
      <c r="H18" s="133"/>
      <c r="I18" s="133"/>
      <c r="J18" s="133"/>
      <c r="K18" s="133"/>
      <c r="L18" s="133" t="s">
        <v>121</v>
      </c>
      <c r="M18" s="133"/>
      <c r="N18" s="133"/>
      <c r="O18" s="133"/>
      <c r="P18" s="133"/>
      <c r="Q18" s="133" t="s">
        <v>123</v>
      </c>
      <c r="R18" s="133"/>
      <c r="S18" s="133"/>
      <c r="T18" s="133"/>
      <c r="U18" s="133"/>
      <c r="V18" s="133" t="s">
        <v>124</v>
      </c>
      <c r="W18" s="133"/>
      <c r="X18" s="133"/>
      <c r="Y18" s="133"/>
      <c r="Z18" s="133"/>
      <c r="AA18" s="143" t="s">
        <v>126</v>
      </c>
      <c r="AB18" s="143"/>
      <c r="AC18" s="143"/>
      <c r="AD18" s="143"/>
      <c r="AE18" s="143"/>
      <c r="AF18" s="143" t="s">
        <v>127</v>
      </c>
      <c r="AG18" s="143"/>
      <c r="AH18" s="143"/>
      <c r="AI18" s="143"/>
      <c r="AJ18" s="143"/>
      <c r="AK18" s="134"/>
      <c r="AL18" s="134"/>
      <c r="AM18" s="134"/>
      <c r="AN18" s="134"/>
      <c r="AO18" s="133"/>
      <c r="AP18" s="133"/>
      <c r="AQ18" s="133"/>
      <c r="AR18" s="133"/>
      <c r="AS18" s="133"/>
      <c r="AT18" s="133"/>
      <c r="AU18" s="133"/>
      <c r="AV18" s="134"/>
      <c r="AW18" s="134"/>
      <c r="AX18" s="134"/>
      <c r="AY18" s="134"/>
      <c r="AZ18" s="134"/>
      <c r="BA18" s="134"/>
    </row>
    <row r="19" spans="1:55" s="8" customFormat="1" ht="16.5" customHeight="1">
      <c r="A19" s="134"/>
      <c r="B19" s="134"/>
      <c r="C19" s="134"/>
      <c r="D19" s="134"/>
      <c r="E19" s="134"/>
      <c r="F19" s="133"/>
      <c r="G19" s="133" t="s">
        <v>51</v>
      </c>
      <c r="H19" s="133"/>
      <c r="I19" s="133"/>
      <c r="J19" s="133"/>
      <c r="K19" s="133"/>
      <c r="L19" s="133" t="s">
        <v>135</v>
      </c>
      <c r="M19" s="133"/>
      <c r="N19" s="133"/>
      <c r="O19" s="133"/>
      <c r="P19" s="133"/>
      <c r="Q19" s="133" t="s">
        <v>51</v>
      </c>
      <c r="R19" s="133"/>
      <c r="S19" s="133"/>
      <c r="T19" s="133"/>
      <c r="U19" s="133"/>
      <c r="V19" s="133" t="s">
        <v>52</v>
      </c>
      <c r="W19" s="133"/>
      <c r="X19" s="133"/>
      <c r="Y19" s="133"/>
      <c r="Z19" s="133"/>
      <c r="AA19" s="143" t="s">
        <v>51</v>
      </c>
      <c r="AB19" s="143"/>
      <c r="AC19" s="143"/>
      <c r="AD19" s="143"/>
      <c r="AE19" s="143"/>
      <c r="AF19" s="133" t="s">
        <v>52</v>
      </c>
      <c r="AG19" s="133"/>
      <c r="AH19" s="133"/>
      <c r="AI19" s="133"/>
      <c r="AJ19" s="133"/>
      <c r="AK19" s="134"/>
      <c r="AL19" s="134"/>
      <c r="AM19" s="134"/>
      <c r="AN19" s="134"/>
      <c r="AO19" s="134" t="s">
        <v>108</v>
      </c>
      <c r="AP19" s="134" t="s">
        <v>109</v>
      </c>
      <c r="AQ19" s="134" t="s">
        <v>110</v>
      </c>
      <c r="AR19" s="134" t="s">
        <v>111</v>
      </c>
      <c r="AS19" s="134" t="s">
        <v>112</v>
      </c>
      <c r="AT19" s="134" t="s">
        <v>113</v>
      </c>
      <c r="AU19" s="134" t="s">
        <v>114</v>
      </c>
      <c r="AV19" s="134"/>
      <c r="AW19" s="134"/>
      <c r="AX19" s="134"/>
      <c r="AY19" s="134"/>
      <c r="AZ19" s="134"/>
      <c r="BA19" s="134"/>
    </row>
    <row r="20" spans="1:55" s="8" customFormat="1" ht="90" customHeight="1">
      <c r="A20" s="134"/>
      <c r="B20" s="134"/>
      <c r="C20" s="134"/>
      <c r="D20" s="134"/>
      <c r="E20" s="134"/>
      <c r="F20" s="133"/>
      <c r="G20" s="91" t="s">
        <v>40</v>
      </c>
      <c r="H20" s="91" t="s">
        <v>33</v>
      </c>
      <c r="I20" s="91" t="s">
        <v>17</v>
      </c>
      <c r="J20" s="90" t="s">
        <v>1</v>
      </c>
      <c r="K20" s="90" t="s">
        <v>2</v>
      </c>
      <c r="L20" s="91" t="s">
        <v>40</v>
      </c>
      <c r="M20" s="91" t="s">
        <v>33</v>
      </c>
      <c r="N20" s="91" t="s">
        <v>17</v>
      </c>
      <c r="O20" s="90" t="s">
        <v>1</v>
      </c>
      <c r="P20" s="90" t="s">
        <v>2</v>
      </c>
      <c r="Q20" s="91" t="s">
        <v>40</v>
      </c>
      <c r="R20" s="91" t="s">
        <v>33</v>
      </c>
      <c r="S20" s="91" t="s">
        <v>17</v>
      </c>
      <c r="T20" s="90" t="s">
        <v>1</v>
      </c>
      <c r="U20" s="90" t="s">
        <v>2</v>
      </c>
      <c r="V20" s="91" t="s">
        <v>40</v>
      </c>
      <c r="W20" s="91" t="s">
        <v>33</v>
      </c>
      <c r="X20" s="91" t="s">
        <v>17</v>
      </c>
      <c r="Y20" s="90" t="s">
        <v>1</v>
      </c>
      <c r="Z20" s="90" t="s">
        <v>2</v>
      </c>
      <c r="AA20" s="91" t="s">
        <v>40</v>
      </c>
      <c r="AB20" s="91" t="s">
        <v>33</v>
      </c>
      <c r="AC20" s="91" t="s">
        <v>17</v>
      </c>
      <c r="AD20" s="90" t="s">
        <v>1</v>
      </c>
      <c r="AE20" s="90" t="s">
        <v>2</v>
      </c>
      <c r="AF20" s="91" t="s">
        <v>40</v>
      </c>
      <c r="AG20" s="91" t="s">
        <v>33</v>
      </c>
      <c r="AH20" s="91" t="s">
        <v>17</v>
      </c>
      <c r="AI20" s="90" t="s">
        <v>1</v>
      </c>
      <c r="AJ20" s="90" t="s">
        <v>2</v>
      </c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</row>
    <row r="21" spans="1:55" ht="51" customHeight="1">
      <c r="A21" s="46">
        <v>19</v>
      </c>
      <c r="B21" s="82"/>
      <c r="C21" s="82"/>
      <c r="D21" s="90"/>
      <c r="E21" s="90" t="s">
        <v>87</v>
      </c>
      <c r="F21" s="83"/>
      <c r="G21" s="63">
        <f>'CSE-4201'!C35</f>
        <v>31</v>
      </c>
      <c r="H21" s="63">
        <f>'CSE-4201'!H35</f>
        <v>38</v>
      </c>
      <c r="I21" s="92">
        <f>G21+H21</f>
        <v>69</v>
      </c>
      <c r="J21" s="63" t="str">
        <f>IF(I21&gt;=80,"A+",IF(I21&gt;=75,"A",IF(I21&gt;=70,"A-",IF(I21&gt;=65,"B+",IF(I21&gt;=60,"B",IF(I21&gt;=55,"B-",IF(I21&gt;=50,"C+",IF(I21&gt;=45,"C",IF(I21&gt;=40,"D",IF(I21&gt;=0,"F"))))))))))</f>
        <v>B+</v>
      </c>
      <c r="K21" s="63" t="str">
        <f>IF(I21&gt;=80,"4.00",IF(I21&gt;=75,"3.75",IF(I21&gt;=70,"3.50",IF(I21&gt;=65,"3.25",IF(I21&gt;=60,"3.00",IF(I21&gt;=55,"2.75",IF(I21&gt;=50,"2.50",IF(I21&gt;=45,"2.25",IF(I21&gt;=40,"2.00",IF(I21&gt;=0,"F"))))))))))</f>
        <v>3.25</v>
      </c>
      <c r="L21" s="63">
        <f>'CSE-4202'!C35</f>
        <v>31</v>
      </c>
      <c r="M21" s="63">
        <f>'CSE-4202'!D35</f>
        <v>39</v>
      </c>
      <c r="N21" s="92">
        <f>L21+M21</f>
        <v>70</v>
      </c>
      <c r="O21" s="63" t="str">
        <f>IF(N21&gt;=80,"A+",IF(N21&gt;=75,"A",IF(N21&gt;=70,"A-",IF(N21&gt;=65,"B+",IF(N21&gt;=60,"B",IF(N21&gt;=55,"B-",IF(N21&gt;=50,"C+",IF(N21&gt;=45,"C",IF(N21&gt;=40,"D",IF(N21&gt;=0,"F"))))))))))</f>
        <v>A-</v>
      </c>
      <c r="P21" s="63" t="str">
        <f>IF(N21&gt;=80,"4.00",IF(N21&gt;=75,"3.75",IF(N21&gt;=70,"3.50",IF(N21&gt;=65,"3.25",IF(N21&gt;=60,"3.00",IF(N21&gt;=55,"2.75",IF(N21&gt;=50,"2.50",IF(N21&gt;=45,"2.25",IF(N21&gt;=40,"2.00",IF(N21&gt;=0,"F"))))))))))</f>
        <v>3.50</v>
      </c>
      <c r="Q21" s="63">
        <f>'CSE-4213'!C35</f>
        <v>30</v>
      </c>
      <c r="R21" s="63">
        <f>'CSE-4213'!H35</f>
        <v>38.5</v>
      </c>
      <c r="S21" s="92">
        <f>Q21+R21</f>
        <v>68.5</v>
      </c>
      <c r="T21" s="63" t="str">
        <f>IF(S21&gt;=80,"A+",IF(S21&gt;=75,"A",IF(S21&gt;=70,"A-",IF(S21&gt;=65,"B+",IF(S21&gt;=60,"B",IF(S21&gt;=55,"B-",IF(S21&gt;=50,"C+",IF(S21&gt;=45,"C",IF(S21&gt;=40,"D",IF(S21&gt;=0,"F"))))))))))</f>
        <v>B+</v>
      </c>
      <c r="U21" s="63" t="str">
        <f>IF(S21&gt;=80,"4.00",IF(S21&gt;=75,"3.75",IF(S21&gt;=70,"3.50",IF(S21&gt;=65,"3.25",IF(S21&gt;=60,"3.00",IF(S21&gt;=55,"2.75",IF(S21&gt;=50,"2.50",IF(S21&gt;=45,"2.25",IF(S21&gt;=40,"2.00",IF(S21&gt;=0,"F"))))))))))</f>
        <v>3.25</v>
      </c>
      <c r="V21" s="63">
        <f>'CSE-4214'!C35</f>
        <v>32</v>
      </c>
      <c r="W21" s="63">
        <f>'CSE-4214'!D35</f>
        <v>38</v>
      </c>
      <c r="X21" s="92">
        <f>V21+W21</f>
        <v>70</v>
      </c>
      <c r="Y21" s="63" t="str">
        <f>IF(X21&gt;=80,"A+",IF(X21&gt;=75,"A",IF(X21&gt;=70,"A-",IF(X21&gt;=65,"B+",IF(X21&gt;=60,"B",IF(X21&gt;=55,"B-",IF(X21&gt;=50,"C+",IF(X21&gt;=45,"C",IF(X21&gt;=40,"D",IF(X21&gt;=0,"F"))))))))))</f>
        <v>A-</v>
      </c>
      <c r="Z21" s="63" t="str">
        <f>IF(X21&gt;=80,"4.00",IF(X21&gt;=75,"3.75",IF(X21&gt;=70,"3.50",IF(X21&gt;=65,"3.25",IF(X21&gt;=60,"3.00",IF(X21&gt;=55,"2.75",IF(X21&gt;=50,"2.50",IF(X21&gt;=45,"2.25",IF(X21&gt;=40,"2.00",IF(X21&gt;=0,"F"))))))))))</f>
        <v>3.50</v>
      </c>
      <c r="AA21" s="63">
        <f>'CSE-4225'!C35</f>
        <v>27.5</v>
      </c>
      <c r="AB21" s="63">
        <f>'CSE-4225'!H35</f>
        <v>37</v>
      </c>
      <c r="AC21" s="92">
        <f>AA21+AB21</f>
        <v>64.5</v>
      </c>
      <c r="AD21" s="63" t="str">
        <f>IF(AC21&gt;=80,"A+",IF(AC21&gt;=75,"A",IF(AC21&gt;=70,"A-",IF(AC21&gt;=65,"B+",IF(AC21&gt;=60,"B",IF(AC21&gt;=55,"B-",IF(AC21&gt;=50,"C+",IF(AC21&gt;=45,"C",IF(AC21&gt;=40,"D",IF(AC21&gt;=0,"F"))))))))))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IF(AC21&gt;=80,"4.00",IF(AC21&gt;=75,"3.75",IF(AC21&gt;=70,"3.50",IF(AC21&gt;=65,"3.25",IF(AC21&gt;=60,"3.00",IF(AC21&gt;=55,"2.75",IF(AC21&gt;=50,"2.50",IF(AC21&gt;=45,"2.25",IF(AC21&gt;=40,"2.00",IF(AC21&gt;=0,"F"))))))))))</f>
        <v>3.00</v>
      </c>
      <c r="AF21" s="63">
        <f>'CSE-4226'!C35</f>
        <v>34</v>
      </c>
      <c r="AG21" s="63">
        <f>'CSE-4226'!D35</f>
        <v>38.5</v>
      </c>
      <c r="AH21" s="92">
        <f>AF21+AG21</f>
        <v>72.5</v>
      </c>
      <c r="AI21" s="63" t="str">
        <f>IF(AH21&gt;=80,"A+",IF(AH21&gt;=75,"A",IF(AH21&gt;=70,"A-",IF(AH21&gt;=65,"B+",IF(AH21&gt;=60,"B",IF(AH21&gt;=55,"B-",IF(AH21&gt;=50,"C+",IF(AH21&gt;=45,"C",IF(AH21&gt;=40,"D",IF(AH21&gt;=0,"F"))))))))))</f>
        <v>A-</v>
      </c>
      <c r="AJ21" s="63" t="str">
        <f>IF(AH21&gt;=80,"4.00",IF(AH21&gt;=75,"3.75",IF(AH21&gt;=70,"3.50",IF(AH21&gt;=65,"3.25",IF(AH21&gt;=60,"3.00",IF(AH21&gt;=55,"2.75",IF(AH21&gt;=50,"2.50",IF(AH21&gt;=45,"2.25",IF(AH21&gt;=40,"2.00",IF(AH21&gt;=0,"F"))))))))))</f>
        <v>3.50</v>
      </c>
      <c r="AK21" s="64"/>
      <c r="AL21" s="64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65"/>
      <c r="BA21" s="90"/>
      <c r="BB21" s="107"/>
      <c r="BC21" s="8"/>
    </row>
    <row r="22" spans="1:55" ht="51" customHeight="1">
      <c r="A22" s="90">
        <v>20</v>
      </c>
      <c r="B22" s="82"/>
      <c r="C22" s="82"/>
      <c r="D22" s="90"/>
      <c r="E22" s="90" t="s">
        <v>88</v>
      </c>
      <c r="F22" s="83"/>
      <c r="G22" s="63">
        <f>'CSE-4201'!C36</f>
        <v>33.5</v>
      </c>
      <c r="H22" s="63">
        <f>'CSE-4201'!H36</f>
        <v>42.5</v>
      </c>
      <c r="I22" s="92">
        <f t="shared" ref="I22:I37" si="0">G22+H22</f>
        <v>76</v>
      </c>
      <c r="J22" s="63" t="str">
        <f t="shared" ref="J22:J37" si="1">IF(I22&gt;=80,"A+",IF(I22&gt;=75,"A",IF(I22&gt;=70,"A-",IF(I22&gt;=65,"B+",IF(I22&gt;=60,"B",IF(I22&gt;=55,"B-",IF(I22&gt;=50,"C+",IF(I22&gt;=45,"C",IF(I22&gt;=40,"D",IF(I22&gt;=0,"F"))))))))))</f>
        <v>A</v>
      </c>
      <c r="K22" s="63" t="str">
        <f t="shared" ref="K22:K37" si="2">IF(I22&gt;=80,"4.00",IF(I22&gt;=75,"3.75",IF(I22&gt;=70,"3.50",IF(I22&gt;=65,"3.25",IF(I22&gt;=60,"3.00",IF(I22&gt;=55,"2.75",IF(I22&gt;=50,"2.50",IF(I22&gt;=45,"2.25",IF(I22&gt;=40,"2.00",IF(I22&gt;=0,"F"))))))))))</f>
        <v>3.75</v>
      </c>
      <c r="L22" s="63">
        <f>'CSE-4202'!C36</f>
        <v>36</v>
      </c>
      <c r="M22" s="63">
        <f>'CSE-4202'!D36</f>
        <v>34</v>
      </c>
      <c r="N22" s="92">
        <f t="shared" ref="N22:N37" si="3">L22+M22</f>
        <v>70</v>
      </c>
      <c r="O22" s="63" t="str">
        <f t="shared" ref="O22:O37" si="4">IF(N22&gt;=80,"A+",IF(N22&gt;=75,"A",IF(N22&gt;=70,"A-",IF(N22&gt;=65,"B+",IF(N22&gt;=60,"B",IF(N22&gt;=55,"B-",IF(N22&gt;=50,"C+",IF(N22&gt;=45,"C",IF(N22&gt;=40,"D",IF(N22&gt;=0,"F"))))))))))</f>
        <v>A-</v>
      </c>
      <c r="P22" s="63" t="str">
        <f t="shared" ref="P22:P37" si="5">IF(N22&gt;=80,"4.00",IF(N22&gt;=75,"3.75",IF(N22&gt;=70,"3.50",IF(N22&gt;=65,"3.25",IF(N22&gt;=60,"3.00",IF(N22&gt;=55,"2.75",IF(N22&gt;=50,"2.50",IF(N22&gt;=45,"2.25",IF(N22&gt;=40,"2.00",IF(N22&gt;=0,"F"))))))))))</f>
        <v>3.50</v>
      </c>
      <c r="Q22" s="63">
        <f>'CSE-4213'!C36</f>
        <v>34.75</v>
      </c>
      <c r="R22" s="63">
        <f>'CSE-4213'!H36</f>
        <v>41</v>
      </c>
      <c r="S22" s="92">
        <f t="shared" ref="S22:S37" si="6">Q22+R22</f>
        <v>75.75</v>
      </c>
      <c r="T22" s="63" t="str">
        <f t="shared" ref="T22:T37" si="7">IF(S22&gt;=80,"A+",IF(S22&gt;=75,"A",IF(S22&gt;=70,"A-",IF(S22&gt;=65,"B+",IF(S22&gt;=60,"B",IF(S22&gt;=55,"B-",IF(S22&gt;=50,"C+",IF(S22&gt;=45,"C",IF(S22&gt;=40,"D",IF(S22&gt;=0,"F"))))))))))</f>
        <v>A</v>
      </c>
      <c r="U22" s="63" t="str">
        <f t="shared" ref="U22:U37" si="8">IF(S22&gt;=80,"4.00",IF(S22&gt;=75,"3.75",IF(S22&gt;=70,"3.50",IF(S22&gt;=65,"3.25",IF(S22&gt;=60,"3.00",IF(S22&gt;=55,"2.75",IF(S22&gt;=50,"2.50",IF(S22&gt;=45,"2.25",IF(S22&gt;=40,"2.00",IF(S22&gt;=0,"F"))))))))))</f>
        <v>3.75</v>
      </c>
      <c r="V22" s="63">
        <f>'CSE-4214'!C36</f>
        <v>34.5</v>
      </c>
      <c r="W22" s="63">
        <f>'CSE-4214'!D36</f>
        <v>42.5</v>
      </c>
      <c r="X22" s="92">
        <f t="shared" ref="X22:X37" si="9">V22+W22</f>
        <v>77</v>
      </c>
      <c r="Y22" s="63" t="str">
        <f t="shared" ref="Y22:Y37" si="10">IF(X22&gt;=80,"A+",IF(X22&gt;=75,"A",IF(X22&gt;=70,"A-",IF(X22&gt;=65,"B+",IF(X22&gt;=60,"B",IF(X22&gt;=55,"B-",IF(X22&gt;=50,"C+",IF(X22&gt;=45,"C",IF(X22&gt;=40,"D",IF(X22&gt;=0,"F"))))))))))</f>
        <v>A</v>
      </c>
      <c r="Z22" s="63" t="str">
        <f t="shared" ref="Z22:Z37" si="11">IF(X22&gt;=80,"4.00",IF(X22&gt;=75,"3.75",IF(X22&gt;=70,"3.50",IF(X22&gt;=65,"3.25",IF(X22&gt;=60,"3.00",IF(X22&gt;=55,"2.75",IF(X22&gt;=50,"2.50",IF(X22&gt;=45,"2.25",IF(X22&gt;=40,"2.00",IF(X22&gt;=0,"F"))))))))))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12">AA22+AB22</f>
        <v>76</v>
      </c>
      <c r="AD22" s="63" t="str">
        <f t="shared" ref="AD22:AD37" si="13">IF(AC22&gt;=80,"A+",IF(AC22&gt;=75,"A",IF(AC22&gt;=70,"A-",IF(AC22&gt;=65,"B+",IF(AC22&gt;=60,"B",IF(AC22&gt;=55,"B-",IF(AC22&gt;=50,"C+",IF(AC22&gt;=45,"C",IF(AC22&gt;=40,"D",IF(AC22&gt;=0,"F"))))))))))</f>
        <v>A</v>
      </c>
      <c r="AE22" s="63" t="str">
        <f t="shared" ref="AE22:AE37" si="14">IF(AC22&gt;=80,"4.00",IF(AC22&gt;=75,"3.75",IF(AC22&gt;=70,"3.50",IF(AC22&gt;=65,"3.25",IF(AC22&gt;=60,"3.00",IF(AC22&gt;=55,"2.75",IF(AC22&gt;=50,"2.50",IF(AC22&gt;=45,"2.25",IF(AC22&gt;=40,"2.00",IF(AC22&gt;=0,"F"))))))))))</f>
        <v>3.75</v>
      </c>
      <c r="AF22" s="63">
        <f>'CSE-4226'!C36</f>
        <v>34</v>
      </c>
      <c r="AG22" s="63">
        <f>'CSE-4226'!D36</f>
        <v>43.5</v>
      </c>
      <c r="AH22" s="92">
        <f t="shared" ref="AH22:AH37" si="15">AF22+AG22</f>
        <v>77.5</v>
      </c>
      <c r="AI22" s="63" t="str">
        <f t="shared" ref="AI22:AI37" si="16">IF(AH22&gt;=80,"A+",IF(AH22&gt;=75,"A",IF(AH22&gt;=70,"A-",IF(AH22&gt;=65,"B+",IF(AH22&gt;=60,"B",IF(AH22&gt;=55,"B-",IF(AH22&gt;=50,"C+",IF(AH22&gt;=45,"C",IF(AH22&gt;=40,"D",IF(AH22&gt;=0,"F"))))))))))</f>
        <v>A</v>
      </c>
      <c r="AJ22" s="63" t="str">
        <f t="shared" ref="AJ22:AJ37" si="17">IF(AH22&gt;=80,"4.00",IF(AH22&gt;=75,"3.75",IF(AH22&gt;=70,"3.50",IF(AH22&gt;=65,"3.25",IF(AH22&gt;=60,"3.00",IF(AH22&gt;=55,"2.75",IF(AH22&gt;=50,"2.50",IF(AH22&gt;=45,"2.25",IF(AH22&gt;=40,"2.00",IF(AH22&gt;=0,"F"))))))))))</f>
        <v>3.75</v>
      </c>
      <c r="AK22" s="64"/>
      <c r="AL22" s="64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65"/>
      <c r="BA22" s="90"/>
      <c r="BB22" s="107"/>
      <c r="BC22" s="8"/>
    </row>
    <row r="23" spans="1:55" ht="51" customHeight="1">
      <c r="A23" s="46">
        <v>21</v>
      </c>
      <c r="B23" s="82"/>
      <c r="C23" s="82"/>
      <c r="D23" s="90"/>
      <c r="E23" s="90" t="s">
        <v>89</v>
      </c>
      <c r="F23" s="83"/>
      <c r="G23" s="63">
        <f>'CSE-4201'!C37</f>
        <v>31</v>
      </c>
      <c r="H23" s="63">
        <f>'CSE-4201'!H37</f>
        <v>42</v>
      </c>
      <c r="I23" s="92">
        <f t="shared" si="0"/>
        <v>73</v>
      </c>
      <c r="J23" s="63" t="str">
        <f t="shared" si="1"/>
        <v>A-</v>
      </c>
      <c r="K23" s="63" t="str">
        <f t="shared" si="2"/>
        <v>3.50</v>
      </c>
      <c r="L23" s="63">
        <f>'CSE-4202'!C37</f>
        <v>31</v>
      </c>
      <c r="M23" s="63">
        <f>'CSE-4202'!D37</f>
        <v>32</v>
      </c>
      <c r="N23" s="92">
        <f t="shared" si="3"/>
        <v>63</v>
      </c>
      <c r="O23" s="63" t="str">
        <f t="shared" si="4"/>
        <v>B</v>
      </c>
      <c r="P23" s="63" t="str">
        <f t="shared" si="5"/>
        <v>3.00</v>
      </c>
      <c r="Q23" s="63">
        <f>'CSE-4213'!C37</f>
        <v>32</v>
      </c>
      <c r="R23" s="63">
        <f>'CSE-4213'!H37</f>
        <v>41</v>
      </c>
      <c r="S23" s="92">
        <f t="shared" si="6"/>
        <v>73</v>
      </c>
      <c r="T23" s="63" t="str">
        <f t="shared" si="7"/>
        <v>A-</v>
      </c>
      <c r="U23" s="63" t="str">
        <f t="shared" si="8"/>
        <v>3.50</v>
      </c>
      <c r="V23" s="63">
        <f>'CSE-4214'!C37</f>
        <v>34.5</v>
      </c>
      <c r="W23" s="63">
        <f>'CSE-4214'!D37</f>
        <v>40.5</v>
      </c>
      <c r="X23" s="92">
        <f t="shared" si="9"/>
        <v>75</v>
      </c>
      <c r="Y23" s="63" t="str">
        <f t="shared" si="10"/>
        <v>A</v>
      </c>
      <c r="Z23" s="63" t="str">
        <f t="shared" si="11"/>
        <v>3.75</v>
      </c>
      <c r="AA23" s="63">
        <f>'CSE-4225'!C37</f>
        <v>29.5</v>
      </c>
      <c r="AB23" s="63">
        <f>'CSE-4225'!H37</f>
        <v>41.5</v>
      </c>
      <c r="AC23" s="92">
        <f t="shared" si="12"/>
        <v>71</v>
      </c>
      <c r="AD23" s="63" t="str">
        <f t="shared" si="13"/>
        <v>A-</v>
      </c>
      <c r="AE23" s="63" t="str">
        <f t="shared" si="14"/>
        <v>3.50</v>
      </c>
      <c r="AF23" s="63">
        <f>'CSE-4226'!C37</f>
        <v>31</v>
      </c>
      <c r="AG23" s="63">
        <f>'CSE-4226'!D37</f>
        <v>40</v>
      </c>
      <c r="AH23" s="92">
        <f t="shared" si="15"/>
        <v>71</v>
      </c>
      <c r="AI23" s="63" t="str">
        <f t="shared" si="16"/>
        <v>A-</v>
      </c>
      <c r="AJ23" s="63" t="str">
        <f t="shared" si="17"/>
        <v>3.50</v>
      </c>
      <c r="AK23" s="64"/>
      <c r="AL23" s="64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65"/>
      <c r="BA23" s="90"/>
      <c r="BB23" s="107"/>
      <c r="BC23" s="8"/>
    </row>
    <row r="24" spans="1:55" ht="51" customHeight="1">
      <c r="A24" s="90">
        <v>22</v>
      </c>
      <c r="B24" s="82"/>
      <c r="C24" s="82"/>
      <c r="D24" s="90"/>
      <c r="E24" s="90" t="s">
        <v>90</v>
      </c>
      <c r="F24" s="83"/>
      <c r="G24" s="63">
        <f>'CSE-4201'!C38</f>
        <v>34.5</v>
      </c>
      <c r="H24" s="63">
        <f>'CSE-4201'!H38</f>
        <v>34</v>
      </c>
      <c r="I24" s="92">
        <f t="shared" si="0"/>
        <v>68.5</v>
      </c>
      <c r="J24" s="63" t="str">
        <f t="shared" si="1"/>
        <v>B+</v>
      </c>
      <c r="K24" s="63" t="str">
        <f t="shared" si="2"/>
        <v>3.25</v>
      </c>
      <c r="L24" s="63">
        <f>'CSE-4202'!C38</f>
        <v>36</v>
      </c>
      <c r="M24" s="63">
        <f>'CSE-4202'!D38</f>
        <v>40</v>
      </c>
      <c r="N24" s="92">
        <f t="shared" si="3"/>
        <v>76</v>
      </c>
      <c r="O24" s="63" t="str">
        <f t="shared" si="4"/>
        <v>A</v>
      </c>
      <c r="P24" s="63" t="str">
        <f t="shared" si="5"/>
        <v>3.75</v>
      </c>
      <c r="Q24" s="63">
        <f>'CSE-4213'!C38</f>
        <v>33.75</v>
      </c>
      <c r="R24" s="63">
        <f>'CSE-4213'!H38</f>
        <v>41.5</v>
      </c>
      <c r="S24" s="92">
        <f t="shared" si="6"/>
        <v>75.25</v>
      </c>
      <c r="T24" s="63" t="str">
        <f t="shared" si="7"/>
        <v>A</v>
      </c>
      <c r="U24" s="63" t="str">
        <f t="shared" si="8"/>
        <v>3.75</v>
      </c>
      <c r="V24" s="63">
        <f>'CSE-4214'!C38</f>
        <v>34</v>
      </c>
      <c r="W24" s="63">
        <f>'CSE-4214'!D38</f>
        <v>42</v>
      </c>
      <c r="X24" s="92">
        <f t="shared" si="9"/>
        <v>76</v>
      </c>
      <c r="Y24" s="63" t="str">
        <f t="shared" si="10"/>
        <v>A</v>
      </c>
      <c r="Z24" s="63" t="str">
        <f t="shared" si="11"/>
        <v>3.75</v>
      </c>
      <c r="AA24" s="63">
        <f>'CSE-4225'!C38</f>
        <v>31</v>
      </c>
      <c r="AB24" s="63">
        <f>'CSE-4225'!H38</f>
        <v>39.5</v>
      </c>
      <c r="AC24" s="92">
        <f t="shared" si="12"/>
        <v>70.5</v>
      </c>
      <c r="AD24" s="63" t="str">
        <f t="shared" si="13"/>
        <v>A-</v>
      </c>
      <c r="AE24" s="63" t="str">
        <f t="shared" si="14"/>
        <v>3.50</v>
      </c>
      <c r="AF24" s="63">
        <f>'CSE-4226'!C38</f>
        <v>34</v>
      </c>
      <c r="AG24" s="63">
        <f>'CSE-4226'!D38</f>
        <v>43.5</v>
      </c>
      <c r="AH24" s="92">
        <f t="shared" si="15"/>
        <v>77.5</v>
      </c>
      <c r="AI24" s="63" t="str">
        <f t="shared" si="16"/>
        <v>A</v>
      </c>
      <c r="AJ24" s="63" t="str">
        <f t="shared" si="17"/>
        <v>3.75</v>
      </c>
      <c r="AK24" s="64"/>
      <c r="AL24" s="64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65"/>
      <c r="BA24" s="90"/>
      <c r="BB24" s="107"/>
      <c r="BC24" s="8"/>
    </row>
    <row r="25" spans="1:55" ht="51" customHeight="1">
      <c r="A25" s="46">
        <v>23</v>
      </c>
      <c r="B25" s="82"/>
      <c r="C25" s="82"/>
      <c r="D25" s="90"/>
      <c r="E25" s="90" t="s">
        <v>91</v>
      </c>
      <c r="F25" s="83"/>
      <c r="G25" s="63">
        <f>'CSE-4201'!C39</f>
        <v>34</v>
      </c>
      <c r="H25" s="63">
        <f>'CSE-4201'!H39</f>
        <v>40</v>
      </c>
      <c r="I25" s="92">
        <f t="shared" si="0"/>
        <v>74</v>
      </c>
      <c r="J25" s="63" t="str">
        <f t="shared" si="1"/>
        <v>A-</v>
      </c>
      <c r="K25" s="63" t="str">
        <f t="shared" si="2"/>
        <v>3.50</v>
      </c>
      <c r="L25" s="63">
        <f>'CSE-4202'!C39</f>
        <v>36</v>
      </c>
      <c r="M25" s="63">
        <f>'CSE-4202'!D39</f>
        <v>45.5</v>
      </c>
      <c r="N25" s="92">
        <f t="shared" si="3"/>
        <v>81.5</v>
      </c>
      <c r="O25" s="63" t="str">
        <f t="shared" si="4"/>
        <v>A+</v>
      </c>
      <c r="P25" s="63" t="str">
        <f t="shared" si="5"/>
        <v>4.00</v>
      </c>
      <c r="Q25" s="63">
        <f>'CSE-4213'!C39</f>
        <v>34.25</v>
      </c>
      <c r="R25" s="63">
        <f>'CSE-4213'!H39</f>
        <v>45</v>
      </c>
      <c r="S25" s="92">
        <f t="shared" si="6"/>
        <v>79.25</v>
      </c>
      <c r="T25" s="63" t="str">
        <f t="shared" si="7"/>
        <v>A</v>
      </c>
      <c r="U25" s="63" t="str">
        <f t="shared" si="8"/>
        <v>3.75</v>
      </c>
      <c r="V25" s="63">
        <f>'CSE-4214'!C39</f>
        <v>34.5</v>
      </c>
      <c r="W25" s="63">
        <f>'CSE-4214'!D39</f>
        <v>46.5</v>
      </c>
      <c r="X25" s="92">
        <f t="shared" si="9"/>
        <v>81</v>
      </c>
      <c r="Y25" s="63" t="str">
        <f t="shared" si="10"/>
        <v>A+</v>
      </c>
      <c r="Z25" s="63" t="str">
        <f t="shared" si="11"/>
        <v>4.00</v>
      </c>
      <c r="AA25" s="63">
        <f>'CSE-4225'!C39</f>
        <v>32.5</v>
      </c>
      <c r="AB25" s="63">
        <f>'CSE-4225'!H39</f>
        <v>43.5</v>
      </c>
      <c r="AC25" s="92">
        <f t="shared" si="12"/>
        <v>76</v>
      </c>
      <c r="AD25" s="63" t="str">
        <f t="shared" si="13"/>
        <v>A</v>
      </c>
      <c r="AE25" s="63" t="str">
        <f t="shared" si="14"/>
        <v>3.75</v>
      </c>
      <c r="AF25" s="63">
        <f>'CSE-4226'!C39</f>
        <v>35</v>
      </c>
      <c r="AG25" s="63">
        <f>'CSE-4226'!D39</f>
        <v>48</v>
      </c>
      <c r="AH25" s="92">
        <f t="shared" si="15"/>
        <v>83</v>
      </c>
      <c r="AI25" s="63" t="str">
        <f t="shared" si="16"/>
        <v>A+</v>
      </c>
      <c r="AJ25" s="63" t="str">
        <f t="shared" si="17"/>
        <v>4.00</v>
      </c>
      <c r="AK25" s="64"/>
      <c r="AL25" s="64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65"/>
      <c r="BA25" s="90"/>
      <c r="BB25" s="107"/>
      <c r="BC25" s="8"/>
    </row>
    <row r="26" spans="1:55" ht="51" customHeight="1">
      <c r="A26" s="90">
        <v>24</v>
      </c>
      <c r="B26" s="82"/>
      <c r="C26" s="82"/>
      <c r="D26" s="90"/>
      <c r="E26" s="90" t="s">
        <v>92</v>
      </c>
      <c r="F26" s="83"/>
      <c r="G26" s="63">
        <f>'CSE-4201'!C40</f>
        <v>34</v>
      </c>
      <c r="H26" s="63">
        <f>'CSE-4201'!H40</f>
        <v>46</v>
      </c>
      <c r="I26" s="92">
        <f t="shared" si="0"/>
        <v>80</v>
      </c>
      <c r="J26" s="63" t="str">
        <f t="shared" si="1"/>
        <v>A+</v>
      </c>
      <c r="K26" s="63" t="str">
        <f t="shared" si="2"/>
        <v>4.00</v>
      </c>
      <c r="L26" s="63">
        <f>'CSE-4202'!C40</f>
        <v>35</v>
      </c>
      <c r="M26" s="63">
        <f>'CSE-4202'!D40</f>
        <v>45</v>
      </c>
      <c r="N26" s="92">
        <f t="shared" si="3"/>
        <v>80</v>
      </c>
      <c r="O26" s="63" t="str">
        <f t="shared" si="4"/>
        <v>A+</v>
      </c>
      <c r="P26" s="63" t="str">
        <f t="shared" si="5"/>
        <v>4.00</v>
      </c>
      <c r="Q26" s="63">
        <f>'CSE-4213'!C40</f>
        <v>33.25</v>
      </c>
      <c r="R26" s="63">
        <f>'CSE-4213'!H40</f>
        <v>44.5</v>
      </c>
      <c r="S26" s="92">
        <f t="shared" si="6"/>
        <v>77.75</v>
      </c>
      <c r="T26" s="63" t="str">
        <f t="shared" si="7"/>
        <v>A</v>
      </c>
      <c r="U26" s="63" t="str">
        <f t="shared" si="8"/>
        <v>3.75</v>
      </c>
      <c r="V26" s="63">
        <f>'CSE-4214'!C40</f>
        <v>34.5</v>
      </c>
      <c r="W26" s="63">
        <f>'CSE-4214'!D40</f>
        <v>42.5</v>
      </c>
      <c r="X26" s="92">
        <f t="shared" si="9"/>
        <v>77</v>
      </c>
      <c r="Y26" s="63" t="str">
        <f t="shared" si="10"/>
        <v>A</v>
      </c>
      <c r="Z26" s="63" t="str">
        <f t="shared" si="11"/>
        <v>3.75</v>
      </c>
      <c r="AA26" s="63">
        <f>'CSE-4225'!C40</f>
        <v>31.5</v>
      </c>
      <c r="AB26" s="63">
        <f>'CSE-4225'!H40</f>
        <v>44</v>
      </c>
      <c r="AC26" s="92">
        <f t="shared" si="12"/>
        <v>75.5</v>
      </c>
      <c r="AD26" s="63" t="str">
        <f t="shared" si="13"/>
        <v>A</v>
      </c>
      <c r="AE26" s="63" t="str">
        <f t="shared" si="14"/>
        <v>3.75</v>
      </c>
      <c r="AF26" s="63">
        <f>'CSE-4226'!C40</f>
        <v>33</v>
      </c>
      <c r="AG26" s="63">
        <f>'CSE-4226'!D40</f>
        <v>44</v>
      </c>
      <c r="AH26" s="92">
        <f t="shared" si="15"/>
        <v>77</v>
      </c>
      <c r="AI26" s="63" t="str">
        <f t="shared" si="16"/>
        <v>A</v>
      </c>
      <c r="AJ26" s="63" t="str">
        <f t="shared" si="17"/>
        <v>3.75</v>
      </c>
      <c r="AK26" s="64"/>
      <c r="AL26" s="64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65"/>
      <c r="BA26" s="90"/>
      <c r="BB26" s="107"/>
      <c r="BC26" s="8"/>
    </row>
    <row r="27" spans="1:55" ht="51" customHeight="1">
      <c r="A27" s="46">
        <v>25</v>
      </c>
      <c r="B27" s="82"/>
      <c r="C27" s="82"/>
      <c r="D27" s="90"/>
      <c r="E27" s="90" t="s">
        <v>93</v>
      </c>
      <c r="F27" s="83"/>
      <c r="G27" s="63">
        <f>'CSE-4201'!C41</f>
        <v>31</v>
      </c>
      <c r="H27" s="63">
        <f>'CSE-4201'!H41</f>
        <v>28</v>
      </c>
      <c r="I27" s="92">
        <f t="shared" si="0"/>
        <v>59</v>
      </c>
      <c r="J27" s="63" t="str">
        <f t="shared" si="1"/>
        <v>B-</v>
      </c>
      <c r="K27" s="63" t="str">
        <f t="shared" si="2"/>
        <v>2.75</v>
      </c>
      <c r="L27" s="63">
        <f>'CSE-4202'!C41</f>
        <v>30</v>
      </c>
      <c r="M27" s="63">
        <f>'CSE-4202'!D41</f>
        <v>40</v>
      </c>
      <c r="N27" s="92">
        <f t="shared" si="3"/>
        <v>70</v>
      </c>
      <c r="O27" s="63" t="str">
        <f t="shared" si="4"/>
        <v>A-</v>
      </c>
      <c r="P27" s="63" t="str">
        <f t="shared" si="5"/>
        <v>3.50</v>
      </c>
      <c r="Q27" s="63">
        <f>'CSE-4213'!C41</f>
        <v>29.25</v>
      </c>
      <c r="R27" s="63">
        <f>'CSE-4213'!H41</f>
        <v>34.5</v>
      </c>
      <c r="S27" s="92">
        <f t="shared" si="6"/>
        <v>63.75</v>
      </c>
      <c r="T27" s="63" t="str">
        <f t="shared" si="7"/>
        <v>B</v>
      </c>
      <c r="U27" s="63" t="str">
        <f t="shared" si="8"/>
        <v>3.00</v>
      </c>
      <c r="V27" s="63">
        <f>'CSE-4214'!C41</f>
        <v>32.5</v>
      </c>
      <c r="W27" s="63">
        <f>'CSE-4214'!D41</f>
        <v>39.5</v>
      </c>
      <c r="X27" s="92">
        <f t="shared" si="9"/>
        <v>72</v>
      </c>
      <c r="Y27" s="63" t="str">
        <f t="shared" si="10"/>
        <v>A-</v>
      </c>
      <c r="Z27" s="63" t="str">
        <f t="shared" si="11"/>
        <v>3.50</v>
      </c>
      <c r="AA27" s="63">
        <f>'CSE-4225'!C41</f>
        <v>28</v>
      </c>
      <c r="AB27" s="63">
        <f>'CSE-4225'!H41</f>
        <v>39.5</v>
      </c>
      <c r="AC27" s="92">
        <f t="shared" si="12"/>
        <v>67.5</v>
      </c>
      <c r="AD27" s="63" t="str">
        <f t="shared" si="13"/>
        <v>B+</v>
      </c>
      <c r="AE27" s="63" t="str">
        <f t="shared" si="14"/>
        <v>3.25</v>
      </c>
      <c r="AF27" s="63">
        <f>'CSE-4226'!C41</f>
        <v>33</v>
      </c>
      <c r="AG27" s="63">
        <f>'CSE-4226'!D41</f>
        <v>39</v>
      </c>
      <c r="AH27" s="92">
        <f t="shared" si="15"/>
        <v>72</v>
      </c>
      <c r="AI27" s="63" t="str">
        <f t="shared" si="16"/>
        <v>A-</v>
      </c>
      <c r="AJ27" s="63" t="str">
        <f t="shared" si="17"/>
        <v>3.50</v>
      </c>
      <c r="AK27" s="64"/>
      <c r="AL27" s="64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65"/>
      <c r="BA27" s="90"/>
      <c r="BB27" s="107"/>
      <c r="BC27" s="8"/>
    </row>
    <row r="28" spans="1:55" ht="51" customHeight="1">
      <c r="A28" s="90">
        <v>26</v>
      </c>
      <c r="B28" s="82"/>
      <c r="C28" s="82"/>
      <c r="D28" s="90"/>
      <c r="E28" s="90" t="s">
        <v>94</v>
      </c>
      <c r="F28" s="83"/>
      <c r="G28" s="63">
        <f>'CSE-4201'!C42</f>
        <v>34</v>
      </c>
      <c r="H28" s="63">
        <f>'CSE-4201'!H42</f>
        <v>39.5</v>
      </c>
      <c r="I28" s="92">
        <f t="shared" si="0"/>
        <v>73.5</v>
      </c>
      <c r="J28" s="63" t="str">
        <f t="shared" si="1"/>
        <v>A-</v>
      </c>
      <c r="K28" s="63" t="str">
        <f t="shared" si="2"/>
        <v>3.50</v>
      </c>
      <c r="L28" s="63">
        <f>'CSE-4202'!C42</f>
        <v>35</v>
      </c>
      <c r="M28" s="63">
        <f>'CSE-4202'!D42</f>
        <v>35</v>
      </c>
      <c r="N28" s="92">
        <f t="shared" si="3"/>
        <v>70</v>
      </c>
      <c r="O28" s="63" t="str">
        <f t="shared" si="4"/>
        <v>A-</v>
      </c>
      <c r="P28" s="63" t="str">
        <f t="shared" si="5"/>
        <v>3.50</v>
      </c>
      <c r="Q28" s="63">
        <f>'CSE-4213'!C42</f>
        <v>32.5</v>
      </c>
      <c r="R28" s="63">
        <f>'CSE-4213'!H42</f>
        <v>43.5</v>
      </c>
      <c r="S28" s="92">
        <f t="shared" si="6"/>
        <v>76</v>
      </c>
      <c r="T28" s="63" t="str">
        <f t="shared" si="7"/>
        <v>A</v>
      </c>
      <c r="U28" s="63" t="str">
        <f t="shared" si="8"/>
        <v>3.75</v>
      </c>
      <c r="V28" s="63">
        <f>'CSE-4214'!C42</f>
        <v>34</v>
      </c>
      <c r="W28" s="63">
        <f>'CSE-4214'!D42</f>
        <v>42</v>
      </c>
      <c r="X28" s="92">
        <f t="shared" si="9"/>
        <v>76</v>
      </c>
      <c r="Y28" s="63" t="str">
        <f t="shared" si="10"/>
        <v>A</v>
      </c>
      <c r="Z28" s="63" t="str">
        <f t="shared" si="11"/>
        <v>3.75</v>
      </c>
      <c r="AA28" s="63">
        <f>'CSE-4225'!C42</f>
        <v>32</v>
      </c>
      <c r="AB28" s="63">
        <f>'CSE-4225'!H42</f>
        <v>40</v>
      </c>
      <c r="AC28" s="92">
        <f t="shared" si="12"/>
        <v>72</v>
      </c>
      <c r="AD28" s="63" t="str">
        <f t="shared" si="13"/>
        <v>A-</v>
      </c>
      <c r="AE28" s="63" t="str">
        <f t="shared" si="14"/>
        <v>3.50</v>
      </c>
      <c r="AF28" s="63">
        <f>'CSE-4226'!C42</f>
        <v>33</v>
      </c>
      <c r="AG28" s="63">
        <f>'CSE-4226'!D42</f>
        <v>40.5</v>
      </c>
      <c r="AH28" s="92">
        <f t="shared" si="15"/>
        <v>73.5</v>
      </c>
      <c r="AI28" s="63" t="str">
        <f t="shared" si="16"/>
        <v>A-</v>
      </c>
      <c r="AJ28" s="63" t="str">
        <f t="shared" si="17"/>
        <v>3.50</v>
      </c>
      <c r="AK28" s="64"/>
      <c r="AL28" s="64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65"/>
      <c r="BA28" s="90"/>
      <c r="BB28" s="107"/>
      <c r="BC28" s="8"/>
    </row>
    <row r="29" spans="1:55" ht="51" customHeight="1">
      <c r="A29" s="46">
        <v>27</v>
      </c>
      <c r="B29" s="82"/>
      <c r="C29" s="82"/>
      <c r="D29" s="90"/>
      <c r="E29" s="90" t="s">
        <v>95</v>
      </c>
      <c r="F29" s="83"/>
      <c r="G29" s="63">
        <f>'CSE-4201'!C43</f>
        <v>34.5</v>
      </c>
      <c r="H29" s="63">
        <f>'CSE-4201'!H43</f>
        <v>42</v>
      </c>
      <c r="I29" s="92">
        <f t="shared" si="0"/>
        <v>76.5</v>
      </c>
      <c r="J29" s="63" t="str">
        <f t="shared" si="1"/>
        <v>A</v>
      </c>
      <c r="K29" s="63" t="str">
        <f t="shared" si="2"/>
        <v>3.75</v>
      </c>
      <c r="L29" s="63">
        <f>'CSE-4202'!C43</f>
        <v>35</v>
      </c>
      <c r="M29" s="63">
        <f>'CSE-4202'!D43</f>
        <v>45</v>
      </c>
      <c r="N29" s="92">
        <f t="shared" si="3"/>
        <v>80</v>
      </c>
      <c r="O29" s="63" t="str">
        <f t="shared" si="4"/>
        <v>A+</v>
      </c>
      <c r="P29" s="63" t="str">
        <f t="shared" si="5"/>
        <v>4.00</v>
      </c>
      <c r="Q29" s="63">
        <f>'CSE-4213'!C43</f>
        <v>33.75</v>
      </c>
      <c r="R29" s="63">
        <f>'CSE-4213'!H43</f>
        <v>38.5</v>
      </c>
      <c r="S29" s="92">
        <f t="shared" si="6"/>
        <v>72.25</v>
      </c>
      <c r="T29" s="63" t="str">
        <f t="shared" si="7"/>
        <v>A-</v>
      </c>
      <c r="U29" s="63" t="str">
        <f t="shared" si="8"/>
        <v>3.50</v>
      </c>
      <c r="V29" s="63">
        <f>'CSE-4214'!C43</f>
        <v>33.5</v>
      </c>
      <c r="W29" s="63">
        <f>'CSE-4214'!D43</f>
        <v>42.5</v>
      </c>
      <c r="X29" s="92">
        <f t="shared" si="9"/>
        <v>76</v>
      </c>
      <c r="Y29" s="63" t="str">
        <f t="shared" si="10"/>
        <v>A</v>
      </c>
      <c r="Z29" s="63" t="str">
        <f t="shared" si="11"/>
        <v>3.75</v>
      </c>
      <c r="AA29" s="63">
        <f>'CSE-4225'!C43</f>
        <v>36</v>
      </c>
      <c r="AB29" s="63">
        <f>'CSE-4225'!H43</f>
        <v>43</v>
      </c>
      <c r="AC29" s="92">
        <f t="shared" si="12"/>
        <v>79</v>
      </c>
      <c r="AD29" s="63" t="str">
        <f t="shared" si="13"/>
        <v>A</v>
      </c>
      <c r="AE29" s="63" t="str">
        <f t="shared" si="14"/>
        <v>3.75</v>
      </c>
      <c r="AF29" s="63">
        <f>'CSE-4226'!C43</f>
        <v>35</v>
      </c>
      <c r="AG29" s="63">
        <f>'CSE-4226'!D43</f>
        <v>48</v>
      </c>
      <c r="AH29" s="92">
        <f t="shared" si="15"/>
        <v>83</v>
      </c>
      <c r="AI29" s="63" t="str">
        <f t="shared" si="16"/>
        <v>A+</v>
      </c>
      <c r="AJ29" s="63" t="str">
        <f t="shared" si="17"/>
        <v>4.00</v>
      </c>
      <c r="AK29" s="64"/>
      <c r="AL29" s="64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65"/>
      <c r="BA29" s="90"/>
      <c r="BB29" s="107"/>
      <c r="BC29" s="8"/>
    </row>
    <row r="30" spans="1:55" ht="51" customHeight="1">
      <c r="A30" s="90">
        <v>28</v>
      </c>
      <c r="B30" s="82"/>
      <c r="C30" s="82"/>
      <c r="D30" s="90"/>
      <c r="E30" s="90" t="s">
        <v>96</v>
      </c>
      <c r="F30" s="83"/>
      <c r="G30" s="63">
        <f>'CSE-4201'!C44</f>
        <v>32</v>
      </c>
      <c r="H30" s="63">
        <f>'CSE-4201'!H44</f>
        <v>42</v>
      </c>
      <c r="I30" s="92">
        <f t="shared" si="0"/>
        <v>74</v>
      </c>
      <c r="J30" s="63" t="str">
        <f t="shared" si="1"/>
        <v>A-</v>
      </c>
      <c r="K30" s="63" t="str">
        <f t="shared" si="2"/>
        <v>3.50</v>
      </c>
      <c r="L30" s="63">
        <f>'CSE-4202'!C44</f>
        <v>36.5</v>
      </c>
      <c r="M30" s="63">
        <f>'CSE-4202'!D44</f>
        <v>38</v>
      </c>
      <c r="N30" s="92">
        <f t="shared" si="3"/>
        <v>74.5</v>
      </c>
      <c r="O30" s="63" t="str">
        <f t="shared" si="4"/>
        <v>A-</v>
      </c>
      <c r="P30" s="63" t="str">
        <f t="shared" si="5"/>
        <v>3.50</v>
      </c>
      <c r="Q30" s="63">
        <f>'CSE-4213'!C44</f>
        <v>31.75</v>
      </c>
      <c r="R30" s="63">
        <f>'CSE-4213'!H44</f>
        <v>44</v>
      </c>
      <c r="S30" s="92">
        <f t="shared" si="6"/>
        <v>75.75</v>
      </c>
      <c r="T30" s="63" t="str">
        <f t="shared" si="7"/>
        <v>A</v>
      </c>
      <c r="U30" s="63" t="str">
        <f t="shared" si="8"/>
        <v>3.75</v>
      </c>
      <c r="V30" s="63">
        <f>'CSE-4214'!C44</f>
        <v>33</v>
      </c>
      <c r="W30" s="63">
        <f>'CSE-4214'!D44</f>
        <v>43</v>
      </c>
      <c r="X30" s="92">
        <f t="shared" si="9"/>
        <v>76</v>
      </c>
      <c r="Y30" s="63" t="str">
        <f t="shared" si="10"/>
        <v>A</v>
      </c>
      <c r="Z30" s="63" t="str">
        <f t="shared" si="11"/>
        <v>3.75</v>
      </c>
      <c r="AA30" s="63">
        <f>'CSE-4225'!C44</f>
        <v>31.5</v>
      </c>
      <c r="AB30" s="63">
        <f>'CSE-4225'!H44</f>
        <v>43.5</v>
      </c>
      <c r="AC30" s="92">
        <f t="shared" si="12"/>
        <v>75</v>
      </c>
      <c r="AD30" s="63" t="str">
        <f t="shared" si="13"/>
        <v>A</v>
      </c>
      <c r="AE30" s="63" t="str">
        <f t="shared" si="14"/>
        <v>3.75</v>
      </c>
      <c r="AF30" s="63">
        <f>'CSE-4226'!C44</f>
        <v>31</v>
      </c>
      <c r="AG30" s="63">
        <f>'CSE-4226'!D44</f>
        <v>46.5</v>
      </c>
      <c r="AH30" s="92">
        <f t="shared" si="15"/>
        <v>77.5</v>
      </c>
      <c r="AI30" s="63" t="str">
        <f t="shared" si="16"/>
        <v>A</v>
      </c>
      <c r="AJ30" s="63" t="str">
        <f t="shared" si="17"/>
        <v>3.75</v>
      </c>
      <c r="AK30" s="64"/>
      <c r="AL30" s="64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65"/>
      <c r="BA30" s="90"/>
      <c r="BB30" s="107"/>
      <c r="BC30" s="8"/>
    </row>
    <row r="31" spans="1:55" ht="51" customHeight="1">
      <c r="A31" s="46">
        <v>29</v>
      </c>
      <c r="B31" s="82"/>
      <c r="C31" s="82"/>
      <c r="D31" s="90"/>
      <c r="E31" s="90" t="s">
        <v>97</v>
      </c>
      <c r="F31" s="83"/>
      <c r="G31" s="63">
        <f>'CSE-4201'!C45</f>
        <v>35.5</v>
      </c>
      <c r="H31" s="63">
        <f>'CSE-4201'!H45</f>
        <v>37</v>
      </c>
      <c r="I31" s="92">
        <f t="shared" si="0"/>
        <v>72.5</v>
      </c>
      <c r="J31" s="63" t="str">
        <f t="shared" si="1"/>
        <v>A-</v>
      </c>
      <c r="K31" s="63" t="str">
        <f t="shared" si="2"/>
        <v>3.50</v>
      </c>
      <c r="L31" s="63">
        <f>'CSE-4202'!C45</f>
        <v>34.5</v>
      </c>
      <c r="M31" s="63">
        <f>'CSE-4202'!D45</f>
        <v>48</v>
      </c>
      <c r="N31" s="92">
        <f t="shared" si="3"/>
        <v>82.5</v>
      </c>
      <c r="O31" s="63" t="str">
        <f t="shared" si="4"/>
        <v>A+</v>
      </c>
      <c r="P31" s="63" t="str">
        <f t="shared" si="5"/>
        <v>4.00</v>
      </c>
      <c r="Q31" s="63">
        <f>'CSE-4213'!C45</f>
        <v>36.5</v>
      </c>
      <c r="R31" s="63">
        <f>'CSE-4213'!H45</f>
        <v>48.5</v>
      </c>
      <c r="S31" s="92">
        <f t="shared" si="6"/>
        <v>85</v>
      </c>
      <c r="T31" s="63" t="str">
        <f t="shared" si="7"/>
        <v>A+</v>
      </c>
      <c r="U31" s="63" t="str">
        <f t="shared" si="8"/>
        <v>4.00</v>
      </c>
      <c r="V31" s="63">
        <f>'CSE-4214'!C45</f>
        <v>38</v>
      </c>
      <c r="W31" s="63">
        <f>'CSE-4214'!D45</f>
        <v>48</v>
      </c>
      <c r="X31" s="92">
        <f t="shared" si="9"/>
        <v>86</v>
      </c>
      <c r="Y31" s="63" t="str">
        <f t="shared" si="10"/>
        <v>A+</v>
      </c>
      <c r="Z31" s="63" t="str">
        <f t="shared" si="11"/>
        <v>4.00</v>
      </c>
      <c r="AA31" s="63">
        <f>'CSE-4225'!C45</f>
        <v>31</v>
      </c>
      <c r="AB31" s="63">
        <f>'CSE-4225'!H45</f>
        <v>40</v>
      </c>
      <c r="AC31" s="92">
        <f t="shared" si="12"/>
        <v>71</v>
      </c>
      <c r="AD31" s="63" t="str">
        <f t="shared" si="13"/>
        <v>A-</v>
      </c>
      <c r="AE31" s="63" t="str">
        <f t="shared" si="14"/>
        <v>3.50</v>
      </c>
      <c r="AF31" s="63">
        <f>'CSE-4226'!C45</f>
        <v>33</v>
      </c>
      <c r="AG31" s="63">
        <f>'CSE-4226'!D45</f>
        <v>43</v>
      </c>
      <c r="AH31" s="92">
        <f t="shared" si="15"/>
        <v>76</v>
      </c>
      <c r="AI31" s="63" t="str">
        <f t="shared" si="16"/>
        <v>A</v>
      </c>
      <c r="AJ31" s="63" t="str">
        <f t="shared" si="17"/>
        <v>3.75</v>
      </c>
      <c r="AK31" s="64"/>
      <c r="AL31" s="64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65"/>
      <c r="BA31" s="90"/>
      <c r="BB31" s="107"/>
      <c r="BC31" s="8"/>
    </row>
    <row r="32" spans="1:55" ht="51" customHeight="1">
      <c r="A32" s="90">
        <v>30</v>
      </c>
      <c r="B32" s="82"/>
      <c r="C32" s="82"/>
      <c r="D32" s="90"/>
      <c r="E32" s="90" t="s">
        <v>98</v>
      </c>
      <c r="F32" s="83"/>
      <c r="G32" s="63">
        <f>'CSE-4201'!C46</f>
        <v>37</v>
      </c>
      <c r="H32" s="63">
        <f>'CSE-4201'!H46</f>
        <v>48</v>
      </c>
      <c r="I32" s="92">
        <f t="shared" si="0"/>
        <v>85</v>
      </c>
      <c r="J32" s="63" t="str">
        <f t="shared" si="1"/>
        <v>A+</v>
      </c>
      <c r="K32" s="63" t="str">
        <f t="shared" si="2"/>
        <v>4.00</v>
      </c>
      <c r="L32" s="63">
        <f>'CSE-4202'!C46</f>
        <v>35.5</v>
      </c>
      <c r="M32" s="63">
        <f>'CSE-4202'!D46</f>
        <v>51.5</v>
      </c>
      <c r="N32" s="92">
        <f t="shared" si="3"/>
        <v>87</v>
      </c>
      <c r="O32" s="63" t="str">
        <f t="shared" si="4"/>
        <v>A+</v>
      </c>
      <c r="P32" s="63" t="str">
        <f t="shared" si="5"/>
        <v>4.00</v>
      </c>
      <c r="Q32" s="63">
        <f>'CSE-4213'!C46</f>
        <v>35</v>
      </c>
      <c r="R32" s="63">
        <f>'CSE-4213'!H46</f>
        <v>48</v>
      </c>
      <c r="S32" s="92">
        <f t="shared" si="6"/>
        <v>83</v>
      </c>
      <c r="T32" s="63" t="str">
        <f t="shared" si="7"/>
        <v>A+</v>
      </c>
      <c r="U32" s="63" t="str">
        <f t="shared" si="8"/>
        <v>4.00</v>
      </c>
      <c r="V32" s="63">
        <f>'CSE-4214'!C46</f>
        <v>36</v>
      </c>
      <c r="W32" s="63">
        <f>'CSE-4214'!D46</f>
        <v>47</v>
      </c>
      <c r="X32" s="92">
        <f t="shared" si="9"/>
        <v>83</v>
      </c>
      <c r="Y32" s="63" t="str">
        <f t="shared" si="10"/>
        <v>A+</v>
      </c>
      <c r="Z32" s="63" t="str">
        <f t="shared" si="11"/>
        <v>4.00</v>
      </c>
      <c r="AA32" s="63">
        <f>'CSE-4225'!C46</f>
        <v>32.5</v>
      </c>
      <c r="AB32" s="63">
        <f>'CSE-4225'!H46</f>
        <v>44.5</v>
      </c>
      <c r="AC32" s="92">
        <f t="shared" si="12"/>
        <v>77</v>
      </c>
      <c r="AD32" s="63" t="str">
        <f t="shared" si="13"/>
        <v>A</v>
      </c>
      <c r="AE32" s="63" t="str">
        <f t="shared" si="14"/>
        <v>3.75</v>
      </c>
      <c r="AF32" s="63">
        <f>'CSE-4226'!C46</f>
        <v>33</v>
      </c>
      <c r="AG32" s="63">
        <f>'CSE-4226'!D46</f>
        <v>50.5</v>
      </c>
      <c r="AH32" s="92">
        <f t="shared" si="15"/>
        <v>83.5</v>
      </c>
      <c r="AI32" s="63" t="str">
        <f t="shared" si="16"/>
        <v>A+</v>
      </c>
      <c r="AJ32" s="63" t="str">
        <f t="shared" si="17"/>
        <v>4.00</v>
      </c>
      <c r="AK32" s="64"/>
      <c r="AL32" s="64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65"/>
      <c r="BA32" s="90"/>
      <c r="BB32" s="107"/>
      <c r="BC32" s="8"/>
    </row>
    <row r="33" spans="1:77" ht="51" customHeight="1">
      <c r="A33" s="46">
        <v>31</v>
      </c>
      <c r="B33" s="82"/>
      <c r="C33" s="82"/>
      <c r="D33" s="90"/>
      <c r="E33" s="90" t="s">
        <v>99</v>
      </c>
      <c r="F33" s="83"/>
      <c r="G33" s="63">
        <f>'CSE-4201'!C47</f>
        <v>33.5</v>
      </c>
      <c r="H33" s="63">
        <f>'CSE-4201'!H47</f>
        <v>35.5</v>
      </c>
      <c r="I33" s="92">
        <f t="shared" si="0"/>
        <v>69</v>
      </c>
      <c r="J33" s="63" t="str">
        <f t="shared" si="1"/>
        <v>B+</v>
      </c>
      <c r="K33" s="63" t="str">
        <f t="shared" si="2"/>
        <v>3.25</v>
      </c>
      <c r="L33" s="63">
        <f>'CSE-4202'!C47</f>
        <v>36</v>
      </c>
      <c r="M33" s="63">
        <f>'CSE-4202'!D47</f>
        <v>39</v>
      </c>
      <c r="N33" s="92">
        <f t="shared" si="3"/>
        <v>75</v>
      </c>
      <c r="O33" s="63" t="str">
        <f t="shared" si="4"/>
        <v>A</v>
      </c>
      <c r="P33" s="63" t="str">
        <f t="shared" si="5"/>
        <v>3.75</v>
      </c>
      <c r="Q33" s="63">
        <f>'CSE-4213'!C47</f>
        <v>31.75</v>
      </c>
      <c r="R33" s="63">
        <f>'CSE-4213'!H47</f>
        <v>39</v>
      </c>
      <c r="S33" s="92">
        <f t="shared" si="6"/>
        <v>70.75</v>
      </c>
      <c r="T33" s="63" t="str">
        <f t="shared" si="7"/>
        <v>A-</v>
      </c>
      <c r="U33" s="63" t="str">
        <f t="shared" si="8"/>
        <v>3.50</v>
      </c>
      <c r="V33" s="63">
        <f>'CSE-4214'!C47</f>
        <v>34</v>
      </c>
      <c r="W33" s="63">
        <f>'CSE-4214'!D47</f>
        <v>37</v>
      </c>
      <c r="X33" s="92">
        <f t="shared" si="9"/>
        <v>71</v>
      </c>
      <c r="Y33" s="63" t="str">
        <f t="shared" si="10"/>
        <v>A-</v>
      </c>
      <c r="Z33" s="63" t="str">
        <f t="shared" si="11"/>
        <v>3.50</v>
      </c>
      <c r="AA33" s="63">
        <f>'CSE-4225'!C47</f>
        <v>30.5</v>
      </c>
      <c r="AB33" s="63">
        <f>'CSE-4225'!H47</f>
        <v>36.5</v>
      </c>
      <c r="AC33" s="92">
        <f t="shared" si="12"/>
        <v>67</v>
      </c>
      <c r="AD33" s="63" t="str">
        <f t="shared" si="13"/>
        <v>B+</v>
      </c>
      <c r="AE33" s="63" t="str">
        <f t="shared" si="14"/>
        <v>3.25</v>
      </c>
      <c r="AF33" s="63">
        <f>'CSE-4226'!C47</f>
        <v>33</v>
      </c>
      <c r="AG33" s="63">
        <f>'CSE-4226'!D47</f>
        <v>45</v>
      </c>
      <c r="AH33" s="92">
        <f t="shared" si="15"/>
        <v>78</v>
      </c>
      <c r="AI33" s="63" t="str">
        <f t="shared" si="16"/>
        <v>A</v>
      </c>
      <c r="AJ33" s="63" t="str">
        <f t="shared" si="17"/>
        <v>3.75</v>
      </c>
      <c r="AK33" s="64"/>
      <c r="AL33" s="64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65"/>
      <c r="BA33" s="90"/>
      <c r="BB33" s="107"/>
      <c r="BC33" s="8"/>
    </row>
    <row r="34" spans="1:77" ht="51" customHeight="1">
      <c r="A34" s="90">
        <v>32</v>
      </c>
      <c r="B34" s="82"/>
      <c r="C34" s="82"/>
      <c r="D34" s="90"/>
      <c r="E34" s="90" t="s">
        <v>100</v>
      </c>
      <c r="F34" s="83"/>
      <c r="G34" s="63">
        <f>'CSE-4201'!C48</f>
        <v>33.5</v>
      </c>
      <c r="H34" s="63">
        <f>'CSE-4201'!H48</f>
        <v>38</v>
      </c>
      <c r="I34" s="92">
        <f t="shared" si="0"/>
        <v>71.5</v>
      </c>
      <c r="J34" s="63" t="str">
        <f t="shared" si="1"/>
        <v>A-</v>
      </c>
      <c r="K34" s="63" t="str">
        <f t="shared" si="2"/>
        <v>3.50</v>
      </c>
      <c r="L34" s="63">
        <f>'CSE-4202'!C48</f>
        <v>35</v>
      </c>
      <c r="M34" s="63">
        <f>'CSE-4202'!D48</f>
        <v>35</v>
      </c>
      <c r="N34" s="92">
        <f t="shared" si="3"/>
        <v>70</v>
      </c>
      <c r="O34" s="63" t="str">
        <f t="shared" si="4"/>
        <v>A-</v>
      </c>
      <c r="P34" s="63" t="str">
        <f t="shared" si="5"/>
        <v>3.50</v>
      </c>
      <c r="Q34" s="63">
        <f>'CSE-4213'!C48</f>
        <v>31</v>
      </c>
      <c r="R34" s="63">
        <f>'CSE-4213'!H48</f>
        <v>42.5</v>
      </c>
      <c r="S34" s="92">
        <f t="shared" si="6"/>
        <v>73.5</v>
      </c>
      <c r="T34" s="63" t="str">
        <f t="shared" si="7"/>
        <v>A-</v>
      </c>
      <c r="U34" s="63" t="str">
        <f t="shared" si="8"/>
        <v>3.50</v>
      </c>
      <c r="V34" s="63">
        <f>'CSE-4214'!C48</f>
        <v>32.5</v>
      </c>
      <c r="W34" s="63">
        <f>'CSE-4214'!D48</f>
        <v>37.5</v>
      </c>
      <c r="X34" s="92">
        <f t="shared" si="9"/>
        <v>70</v>
      </c>
      <c r="Y34" s="63" t="str">
        <f t="shared" si="10"/>
        <v>A-</v>
      </c>
      <c r="Z34" s="63" t="str">
        <f t="shared" si="11"/>
        <v>3.50</v>
      </c>
      <c r="AA34" s="63">
        <f>'CSE-4225'!C48</f>
        <v>28</v>
      </c>
      <c r="AB34" s="63">
        <f>'CSE-4225'!H48</f>
        <v>38.5</v>
      </c>
      <c r="AC34" s="92">
        <f t="shared" si="12"/>
        <v>66.5</v>
      </c>
      <c r="AD34" s="63" t="str">
        <f t="shared" si="13"/>
        <v>B+</v>
      </c>
      <c r="AE34" s="63" t="str">
        <f t="shared" si="14"/>
        <v>3.25</v>
      </c>
      <c r="AF34" s="63">
        <f>'CSE-4226'!C48</f>
        <v>28</v>
      </c>
      <c r="AG34" s="63">
        <f>'CSE-4226'!D48</f>
        <v>38</v>
      </c>
      <c r="AH34" s="92">
        <f t="shared" si="15"/>
        <v>66</v>
      </c>
      <c r="AI34" s="63" t="str">
        <f t="shared" si="16"/>
        <v>B+</v>
      </c>
      <c r="AJ34" s="63" t="str">
        <f t="shared" si="17"/>
        <v>3.25</v>
      </c>
      <c r="AK34" s="64"/>
      <c r="AL34" s="64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65"/>
      <c r="BA34" s="90"/>
      <c r="BB34" s="107"/>
      <c r="BC34" s="8"/>
    </row>
    <row r="35" spans="1:77" ht="51" customHeight="1">
      <c r="A35" s="46">
        <v>33</v>
      </c>
      <c r="B35" s="82"/>
      <c r="C35" s="82"/>
      <c r="D35" s="90"/>
      <c r="E35" s="90" t="s">
        <v>101</v>
      </c>
      <c r="F35" s="83"/>
      <c r="G35" s="63">
        <f>'CSE-4201'!C49</f>
        <v>31.5</v>
      </c>
      <c r="H35" s="63">
        <f>'CSE-4201'!H49</f>
        <v>27</v>
      </c>
      <c r="I35" s="92">
        <f t="shared" si="0"/>
        <v>58.5</v>
      </c>
      <c r="J35" s="63" t="str">
        <f t="shared" si="1"/>
        <v>B-</v>
      </c>
      <c r="K35" s="63" t="str">
        <f t="shared" si="2"/>
        <v>2.75</v>
      </c>
      <c r="L35" s="63">
        <f>'CSE-4202'!C49</f>
        <v>33</v>
      </c>
      <c r="M35" s="63">
        <f>'CSE-4202'!D49</f>
        <v>22</v>
      </c>
      <c r="N35" s="92">
        <f t="shared" si="3"/>
        <v>55</v>
      </c>
      <c r="O35" s="63" t="str">
        <f t="shared" si="4"/>
        <v>B-</v>
      </c>
      <c r="P35" s="63" t="str">
        <f t="shared" si="5"/>
        <v>2.75</v>
      </c>
      <c r="Q35" s="63">
        <f>'CSE-4213'!C49</f>
        <v>28.25</v>
      </c>
      <c r="R35" s="63">
        <f>'CSE-4213'!H49</f>
        <v>40</v>
      </c>
      <c r="S35" s="92">
        <f t="shared" si="6"/>
        <v>68.25</v>
      </c>
      <c r="T35" s="63" t="str">
        <f t="shared" si="7"/>
        <v>B+</v>
      </c>
      <c r="U35" s="63" t="str">
        <f t="shared" si="8"/>
        <v>3.25</v>
      </c>
      <c r="V35" s="63">
        <f>'CSE-4214'!C49</f>
        <v>28.5</v>
      </c>
      <c r="W35" s="63">
        <f>'CSE-4214'!D49</f>
        <v>31.5</v>
      </c>
      <c r="X35" s="92">
        <f t="shared" si="9"/>
        <v>60</v>
      </c>
      <c r="Y35" s="63" t="str">
        <f t="shared" si="10"/>
        <v>B</v>
      </c>
      <c r="Z35" s="63" t="str">
        <f t="shared" si="11"/>
        <v>3.00</v>
      </c>
      <c r="AA35" s="63">
        <f>'CSE-4225'!C49</f>
        <v>27</v>
      </c>
      <c r="AB35" s="63">
        <f>'CSE-4225'!H49</f>
        <v>36</v>
      </c>
      <c r="AC35" s="92">
        <f t="shared" si="12"/>
        <v>63</v>
      </c>
      <c r="AD35" s="63" t="str">
        <f t="shared" si="13"/>
        <v>B</v>
      </c>
      <c r="AE35" s="63" t="str">
        <f t="shared" si="14"/>
        <v>3.00</v>
      </c>
      <c r="AF35" s="63">
        <f>'CSE-4226'!C49</f>
        <v>30</v>
      </c>
      <c r="AG35" s="63">
        <f>'CSE-4226'!D49</f>
        <v>37</v>
      </c>
      <c r="AH35" s="92">
        <f t="shared" si="15"/>
        <v>67</v>
      </c>
      <c r="AI35" s="63" t="str">
        <f t="shared" si="16"/>
        <v>B+</v>
      </c>
      <c r="AJ35" s="63" t="str">
        <f t="shared" si="17"/>
        <v>3.25</v>
      </c>
      <c r="AK35" s="64"/>
      <c r="AL35" s="64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65"/>
      <c r="BA35" s="90"/>
      <c r="BB35" s="107"/>
      <c r="BC35" s="8"/>
    </row>
    <row r="36" spans="1:77" ht="51" customHeight="1">
      <c r="A36" s="90">
        <v>34</v>
      </c>
      <c r="B36" s="82"/>
      <c r="C36" s="82"/>
      <c r="D36" s="90"/>
      <c r="E36" s="90" t="s">
        <v>102</v>
      </c>
      <c r="F36" s="83"/>
      <c r="G36" s="63">
        <f>'CSE-4201'!C50</f>
        <v>35</v>
      </c>
      <c r="H36" s="63">
        <f>'CSE-4201'!H50</f>
        <v>41.5</v>
      </c>
      <c r="I36" s="92">
        <f t="shared" si="0"/>
        <v>76.5</v>
      </c>
      <c r="J36" s="63" t="str">
        <f t="shared" si="1"/>
        <v>A</v>
      </c>
      <c r="K36" s="63" t="str">
        <f t="shared" si="2"/>
        <v>3.75</v>
      </c>
      <c r="L36" s="63">
        <f>'CSE-4202'!C50</f>
        <v>34</v>
      </c>
      <c r="M36" s="63">
        <f>'CSE-4202'!D50</f>
        <v>43</v>
      </c>
      <c r="N36" s="92">
        <f t="shared" si="3"/>
        <v>77</v>
      </c>
      <c r="O36" s="63" t="str">
        <f t="shared" si="4"/>
        <v>A</v>
      </c>
      <c r="P36" s="63" t="str">
        <f t="shared" si="5"/>
        <v>3.75</v>
      </c>
      <c r="Q36" s="63">
        <f>'CSE-4213'!C50</f>
        <v>34</v>
      </c>
      <c r="R36" s="63">
        <f>'CSE-4213'!H50</f>
        <v>47.5</v>
      </c>
      <c r="S36" s="92">
        <f t="shared" si="6"/>
        <v>81.5</v>
      </c>
      <c r="T36" s="63" t="str">
        <f t="shared" si="7"/>
        <v>A+</v>
      </c>
      <c r="U36" s="63" t="str">
        <f t="shared" si="8"/>
        <v>4.00</v>
      </c>
      <c r="V36" s="63">
        <f>'CSE-4214'!C50</f>
        <v>33.5</v>
      </c>
      <c r="W36" s="63">
        <f>'CSE-4214'!D50</f>
        <v>42.5</v>
      </c>
      <c r="X36" s="92">
        <f t="shared" si="9"/>
        <v>76</v>
      </c>
      <c r="Y36" s="63" t="str">
        <f t="shared" si="10"/>
        <v>A</v>
      </c>
      <c r="Z36" s="63" t="str">
        <f t="shared" si="11"/>
        <v>3.75</v>
      </c>
      <c r="AA36" s="63">
        <f>'CSE-4225'!C50</f>
        <v>29.5</v>
      </c>
      <c r="AB36" s="63">
        <f>'CSE-4225'!H50</f>
        <v>36</v>
      </c>
      <c r="AC36" s="92">
        <f t="shared" si="12"/>
        <v>65.5</v>
      </c>
      <c r="AD36" s="63" t="str">
        <f t="shared" si="13"/>
        <v>B+</v>
      </c>
      <c r="AE36" s="63" t="str">
        <f t="shared" si="14"/>
        <v>3.25</v>
      </c>
      <c r="AF36" s="63">
        <f>'CSE-4226'!C50</f>
        <v>33</v>
      </c>
      <c r="AG36" s="63">
        <f>'CSE-4226'!D50</f>
        <v>40.5</v>
      </c>
      <c r="AH36" s="92">
        <f t="shared" si="15"/>
        <v>73.5</v>
      </c>
      <c r="AI36" s="63" t="str">
        <f t="shared" si="16"/>
        <v>A-</v>
      </c>
      <c r="AJ36" s="63" t="str">
        <f t="shared" si="17"/>
        <v>3.50</v>
      </c>
      <c r="AK36" s="64"/>
      <c r="AL36" s="64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65"/>
      <c r="BA36" s="90"/>
      <c r="BB36" s="107"/>
      <c r="BC36" s="8"/>
    </row>
    <row r="37" spans="1:77" ht="51" customHeight="1">
      <c r="A37" s="46">
        <v>35</v>
      </c>
      <c r="B37" s="82"/>
      <c r="C37" s="82"/>
      <c r="D37" s="90"/>
      <c r="E37" s="90" t="s">
        <v>103</v>
      </c>
      <c r="F37" s="83"/>
      <c r="G37" s="63">
        <f>'CSE-4201'!C51</f>
        <v>34.5</v>
      </c>
      <c r="H37" s="63">
        <f>'CSE-4201'!H51</f>
        <v>32</v>
      </c>
      <c r="I37" s="92">
        <f t="shared" si="0"/>
        <v>66.5</v>
      </c>
      <c r="J37" s="63" t="str">
        <f t="shared" si="1"/>
        <v>B+</v>
      </c>
      <c r="K37" s="63" t="str">
        <f t="shared" si="2"/>
        <v>3.25</v>
      </c>
      <c r="L37" s="63">
        <f>'CSE-4202'!C51</f>
        <v>31</v>
      </c>
      <c r="M37" s="63">
        <f>'CSE-4202'!D51</f>
        <v>29</v>
      </c>
      <c r="N37" s="92">
        <f t="shared" si="3"/>
        <v>60</v>
      </c>
      <c r="O37" s="63" t="str">
        <f t="shared" si="4"/>
        <v>B</v>
      </c>
      <c r="P37" s="63" t="str">
        <f t="shared" si="5"/>
        <v>3.00</v>
      </c>
      <c r="Q37" s="63">
        <f>'CSE-4213'!C51</f>
        <v>30</v>
      </c>
      <c r="R37" s="63">
        <f>'CSE-4213'!H51</f>
        <v>32</v>
      </c>
      <c r="S37" s="92">
        <f t="shared" si="6"/>
        <v>62</v>
      </c>
      <c r="T37" s="63" t="str">
        <f t="shared" si="7"/>
        <v>B</v>
      </c>
      <c r="U37" s="63" t="str">
        <f t="shared" si="8"/>
        <v>3.00</v>
      </c>
      <c r="V37" s="63">
        <f>'CSE-4214'!C51</f>
        <v>33</v>
      </c>
      <c r="W37" s="63">
        <f>'CSE-4214'!D51</f>
        <v>37</v>
      </c>
      <c r="X37" s="92">
        <f t="shared" si="9"/>
        <v>70</v>
      </c>
      <c r="Y37" s="63" t="str">
        <f t="shared" si="10"/>
        <v>A-</v>
      </c>
      <c r="Z37" s="63" t="str">
        <f t="shared" si="11"/>
        <v>3.50</v>
      </c>
      <c r="AA37" s="63">
        <f>'CSE-4225'!C51</f>
        <v>25</v>
      </c>
      <c r="AB37" s="63">
        <f>'CSE-4225'!H51</f>
        <v>33</v>
      </c>
      <c r="AC37" s="92">
        <f t="shared" si="12"/>
        <v>58</v>
      </c>
      <c r="AD37" s="63" t="str">
        <f t="shared" si="13"/>
        <v>B-</v>
      </c>
      <c r="AE37" s="63" t="str">
        <f t="shared" si="14"/>
        <v>2.75</v>
      </c>
      <c r="AF37" s="63">
        <f>'CSE-4226'!C51</f>
        <v>28</v>
      </c>
      <c r="AG37" s="63">
        <f>'CSE-4226'!D51</f>
        <v>38</v>
      </c>
      <c r="AH37" s="92">
        <f t="shared" si="15"/>
        <v>66</v>
      </c>
      <c r="AI37" s="63" t="str">
        <f t="shared" si="16"/>
        <v>B+</v>
      </c>
      <c r="AJ37" s="63" t="str">
        <f t="shared" si="17"/>
        <v>3.25</v>
      </c>
      <c r="AK37" s="64"/>
      <c r="AL37" s="64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65"/>
      <c r="BA37" s="90"/>
      <c r="BB37" s="107"/>
      <c r="BC37" s="8"/>
    </row>
    <row r="38" spans="1:77" ht="24" customHeight="1">
      <c r="B38" s="39"/>
      <c r="C38" s="11" t="s">
        <v>129</v>
      </c>
      <c r="D38" s="11"/>
      <c r="E38" s="11"/>
      <c r="F38" s="11"/>
      <c r="G38" s="63"/>
      <c r="H38" s="63"/>
      <c r="I38" s="92"/>
      <c r="J38" s="63"/>
      <c r="K38" s="63"/>
      <c r="L38" s="63"/>
      <c r="M38" s="63"/>
      <c r="N38" s="92"/>
      <c r="O38" s="63"/>
      <c r="P38" s="63"/>
      <c r="Q38" s="63"/>
      <c r="R38" s="63"/>
      <c r="S38" s="92"/>
      <c r="T38" s="63"/>
      <c r="U38" s="63"/>
      <c r="V38" s="63"/>
      <c r="W38" s="63"/>
      <c r="X38" s="92"/>
      <c r="Y38" s="63"/>
      <c r="Z38" s="63"/>
      <c r="AA38" s="63"/>
      <c r="AB38" s="63"/>
      <c r="AC38" s="92"/>
      <c r="AD38" s="63"/>
      <c r="AE38" s="63"/>
      <c r="AF38" s="63"/>
      <c r="AG38" s="63"/>
      <c r="AH38" s="92"/>
      <c r="AI38" s="63"/>
      <c r="AJ38" s="63"/>
      <c r="AK38" s="10"/>
      <c r="AL38" s="47"/>
      <c r="AM38" s="47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BB40" s="40"/>
    </row>
    <row r="41" spans="1:77" s="8" customFormat="1" ht="24" customHeight="1">
      <c r="A41" s="44"/>
      <c r="B41" s="44"/>
      <c r="C41" s="44"/>
      <c r="D41" s="44"/>
      <c r="E41" s="44"/>
      <c r="AG41" s="129"/>
      <c r="AH41" s="129"/>
      <c r="AI41" s="129"/>
      <c r="AJ41" s="129"/>
      <c r="AK41" s="129"/>
      <c r="AL41" s="129"/>
      <c r="AO41" s="94"/>
      <c r="AP41" s="94"/>
      <c r="AQ41" s="94"/>
      <c r="AR41" s="94"/>
      <c r="AS41" s="129"/>
      <c r="AT41" s="129"/>
      <c r="AU41" s="129"/>
      <c r="AV41" s="129"/>
      <c r="AY41" s="94"/>
      <c r="BV41" s="71"/>
      <c r="BW41" s="44"/>
      <c r="BX41" s="44"/>
    </row>
    <row r="42" spans="1:77" s="8" customFormat="1" ht="27.9" customHeight="1">
      <c r="A42" s="44"/>
      <c r="B42" s="132"/>
      <c r="C42" s="132"/>
      <c r="D42" s="44"/>
      <c r="E42" s="44"/>
      <c r="F42" s="44"/>
      <c r="H42" s="132"/>
      <c r="I42" s="132"/>
      <c r="J42" s="132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0"/>
      <c r="AH42" s="130"/>
      <c r="AI42" s="130"/>
      <c r="AJ42" s="130"/>
      <c r="AK42" s="130"/>
      <c r="AL42" s="130"/>
      <c r="AO42" s="93"/>
      <c r="AP42" s="93"/>
      <c r="AQ42" s="93"/>
      <c r="AR42" s="93"/>
      <c r="AS42" s="130"/>
      <c r="AT42" s="130"/>
      <c r="AU42" s="130"/>
      <c r="AV42" s="130"/>
      <c r="AY42" s="93"/>
      <c r="BV42" s="80"/>
      <c r="BW42" s="80"/>
      <c r="BX42" s="80"/>
    </row>
    <row r="43" spans="1:77" s="8" customFormat="1" ht="27.9" customHeight="1">
      <c r="A43" s="44"/>
      <c r="B43" s="132"/>
      <c r="C43" s="132"/>
      <c r="D43" s="44"/>
      <c r="E43" s="44"/>
      <c r="F43" s="44"/>
      <c r="H43" s="132"/>
      <c r="I43" s="132"/>
      <c r="J43" s="132"/>
      <c r="K43" s="44"/>
      <c r="M43" s="44"/>
      <c r="N43" s="44"/>
      <c r="O43" s="44"/>
      <c r="P43" s="44"/>
      <c r="Q43" s="44"/>
      <c r="R43" s="44"/>
      <c r="S43" s="44"/>
      <c r="AG43" s="130"/>
      <c r="AH43" s="130"/>
      <c r="AI43" s="130"/>
      <c r="AJ43" s="130"/>
      <c r="AK43" s="130"/>
      <c r="AL43" s="130"/>
      <c r="AO43" s="93"/>
      <c r="AP43" s="93"/>
      <c r="AQ43" s="93"/>
      <c r="AR43" s="93"/>
      <c r="AS43" s="130"/>
      <c r="AT43" s="130"/>
      <c r="AU43" s="130"/>
      <c r="AV43" s="130"/>
      <c r="AY43" s="93"/>
      <c r="BV43" s="80"/>
      <c r="BW43" s="80"/>
      <c r="BX43" s="80"/>
    </row>
    <row r="44" spans="1:77" s="8" customFormat="1" ht="27.9" customHeight="1">
      <c r="A44" s="44"/>
      <c r="B44" s="44"/>
      <c r="C44" s="44"/>
      <c r="D44" s="71"/>
      <c r="E44" s="71"/>
      <c r="F44" s="44"/>
      <c r="H44" s="132"/>
      <c r="I44" s="132"/>
      <c r="J44" s="132"/>
      <c r="K44" s="44"/>
      <c r="M44" s="44"/>
      <c r="N44" s="44"/>
      <c r="O44" s="44"/>
      <c r="P44" s="44"/>
      <c r="Q44" s="44"/>
      <c r="R44" s="44"/>
      <c r="S44" s="44"/>
      <c r="AG44" s="131"/>
      <c r="AH44" s="131"/>
      <c r="AI44" s="131"/>
      <c r="AJ44" s="131"/>
      <c r="AK44" s="131"/>
      <c r="AL44" s="131"/>
      <c r="AO44" s="95"/>
      <c r="AP44" s="95"/>
      <c r="AQ44" s="95"/>
      <c r="AR44" s="95"/>
      <c r="AS44" s="131"/>
      <c r="AT44" s="131"/>
      <c r="AU44" s="131"/>
      <c r="AV44" s="131"/>
      <c r="AY44" s="95"/>
      <c r="BV44" s="44"/>
      <c r="BW44" s="44"/>
      <c r="BX44" s="44"/>
    </row>
    <row r="45" spans="1:77" s="8" customFormat="1" ht="27.9" customHeight="1">
      <c r="A45" s="44"/>
      <c r="B45" s="44"/>
      <c r="D45" s="12"/>
      <c r="E45" s="12"/>
      <c r="H45" s="132"/>
      <c r="I45" s="132"/>
      <c r="J45" s="132"/>
      <c r="K45" s="44"/>
      <c r="M45" s="44"/>
      <c r="N45" s="44"/>
      <c r="O45" s="44"/>
      <c r="P45" s="44"/>
      <c r="Q45" s="44"/>
      <c r="R45" s="44"/>
      <c r="S45" s="44"/>
      <c r="BD45" s="40"/>
      <c r="BT45" s="40"/>
      <c r="BU45" s="40"/>
      <c r="BV45" s="40"/>
      <c r="BW45" s="40"/>
      <c r="BX45" s="40"/>
      <c r="BY45" s="40"/>
    </row>
    <row r="46" spans="1:7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>
      <c r="AK47" s="1"/>
    </row>
    <row r="48" spans="1:7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53" ht="15" customHeight="1">
      <c r="A96" s="8"/>
      <c r="B96" s="8"/>
      <c r="C96" s="8"/>
      <c r="D96" s="8"/>
      <c r="E96" s="8"/>
      <c r="BA96" s="8"/>
    </row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8 J21:J38 L21:M38 O21:O38 Q21:R38 V21:W38 AA21:AB38 AF21:AG38 T21:T38 Y21:Y38 AD21:AD38 AI21:AI38">
    <cfRule type="containsText" dxfId="3" priority="41" operator="containsText" text="F">
      <formula>NOT(ISERROR(SEARCH("F",G21)))</formula>
    </cfRule>
  </conditionalFormatting>
  <conditionalFormatting sqref="G21:H38 J21:M38 O21:R38 T21:W38 Y21:AB38 AD21:AG38 AI21:AJ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26" workbookViewId="0">
      <selection activeCell="E10" sqref="E10:H45"/>
    </sheetView>
  </sheetViews>
  <sheetFormatPr defaultColWidth="9.109375" defaultRowHeight="14.4"/>
  <cols>
    <col min="1" max="1" width="4" style="26" customWidth="1"/>
    <col min="2" max="2" width="13.109375" style="34" customWidth="1"/>
    <col min="3" max="3" width="11.6640625" style="34" customWidth="1"/>
    <col min="4" max="4" width="27.44140625" style="34" customWidth="1"/>
    <col min="5" max="5" width="9.109375" style="32" customWidth="1"/>
    <col min="6" max="6" width="7.5546875" style="32" customWidth="1"/>
    <col min="7" max="7" width="7.44140625" style="34" customWidth="1"/>
    <col min="8" max="8" width="13.6640625" style="35" customWidth="1"/>
    <col min="9" max="18" width="9.109375" style="25"/>
    <col min="19" max="16384" width="9.109375" style="26"/>
  </cols>
  <sheetData>
    <row r="1" spans="1:8" customFormat="1" ht="32.25" customHeight="1">
      <c r="A1" s="144" t="s">
        <v>27</v>
      </c>
      <c r="B1" s="144"/>
      <c r="C1" s="144"/>
      <c r="D1" s="144"/>
      <c r="E1" s="144"/>
      <c r="F1" s="144"/>
      <c r="G1" s="144"/>
      <c r="H1" s="144"/>
    </row>
    <row r="2" spans="1:8" customFormat="1" ht="42" customHeight="1">
      <c r="A2" s="145" t="s">
        <v>67</v>
      </c>
      <c r="B2" s="145"/>
      <c r="C2" s="145"/>
      <c r="D2" s="145"/>
      <c r="E2" s="145"/>
      <c r="F2" s="145"/>
      <c r="G2" s="145"/>
      <c r="H2" s="145"/>
    </row>
    <row r="3" spans="1:8" customFormat="1" ht="15" customHeight="1">
      <c r="A3" s="149" t="s">
        <v>55</v>
      </c>
      <c r="B3" s="149"/>
      <c r="C3" s="149"/>
      <c r="D3" s="149"/>
      <c r="E3" s="150"/>
      <c r="F3" s="96"/>
      <c r="G3" s="150" t="s">
        <v>37</v>
      </c>
      <c r="H3" s="110" t="s">
        <v>139</v>
      </c>
    </row>
    <row r="4" spans="1:8" customFormat="1" ht="15" customHeight="1">
      <c r="A4" s="149"/>
      <c r="B4" s="149"/>
      <c r="C4" s="149"/>
      <c r="D4" s="149"/>
      <c r="E4" s="150"/>
      <c r="F4" s="96"/>
      <c r="G4" s="150"/>
      <c r="H4" s="109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6"/>
      <c r="B7" s="146"/>
      <c r="C7" s="146"/>
      <c r="D7" s="146"/>
      <c r="E7" s="146"/>
      <c r="F7" s="146"/>
      <c r="G7" s="146"/>
      <c r="H7" s="146"/>
    </row>
    <row r="8" spans="1:8" ht="9.75" customHeight="1">
      <c r="A8" s="146"/>
      <c r="B8" s="146"/>
      <c r="C8" s="146"/>
      <c r="D8" s="146"/>
      <c r="E8" s="146"/>
      <c r="F8" s="146"/>
      <c r="G8" s="146"/>
      <c r="H8" s="146"/>
    </row>
    <row r="9" spans="1:8" ht="111" customHeight="1">
      <c r="A9" s="31" t="s">
        <v>41</v>
      </c>
      <c r="B9" s="31" t="s">
        <v>36</v>
      </c>
      <c r="C9" s="31" t="s">
        <v>29</v>
      </c>
      <c r="D9" s="31" t="s">
        <v>30</v>
      </c>
      <c r="E9" s="72" t="s">
        <v>138</v>
      </c>
      <c r="F9" s="31" t="s">
        <v>31</v>
      </c>
      <c r="G9" s="31" t="s">
        <v>68</v>
      </c>
      <c r="H9" s="31" t="s">
        <v>3</v>
      </c>
    </row>
    <row r="10" spans="1:8" ht="18" customHeight="1">
      <c r="A10" s="73">
        <v>1</v>
      </c>
      <c r="B10" s="51"/>
      <c r="C10" s="49" t="s">
        <v>69</v>
      </c>
      <c r="D10" s="45"/>
      <c r="E10" s="74"/>
      <c r="F10" s="74"/>
      <c r="G10" s="74"/>
      <c r="H10" s="74"/>
    </row>
    <row r="11" spans="1:8" ht="18" customHeight="1">
      <c r="A11" s="49">
        <v>2</v>
      </c>
      <c r="B11" s="51"/>
      <c r="C11" s="49" t="s">
        <v>70</v>
      </c>
      <c r="D11" s="45"/>
      <c r="E11" s="74"/>
      <c r="F11" s="74"/>
      <c r="G11" s="74"/>
      <c r="H11" s="74"/>
    </row>
    <row r="12" spans="1:8" ht="18" customHeight="1">
      <c r="A12" s="73">
        <v>3</v>
      </c>
      <c r="B12" s="51"/>
      <c r="C12" s="49" t="s">
        <v>71</v>
      </c>
      <c r="D12" s="45"/>
      <c r="E12" s="74"/>
      <c r="F12" s="74"/>
      <c r="G12" s="74"/>
      <c r="H12" s="74"/>
    </row>
    <row r="13" spans="1:8" ht="18" customHeight="1">
      <c r="A13" s="49">
        <v>4</v>
      </c>
      <c r="B13" s="51"/>
      <c r="C13" s="49" t="s">
        <v>72</v>
      </c>
      <c r="D13" s="45"/>
      <c r="E13" s="74"/>
      <c r="F13" s="74"/>
      <c r="G13" s="74"/>
      <c r="H13" s="74"/>
    </row>
    <row r="14" spans="1:8" ht="18" customHeight="1">
      <c r="A14" s="73">
        <v>5</v>
      </c>
      <c r="B14" s="51"/>
      <c r="C14" s="49" t="s">
        <v>73</v>
      </c>
      <c r="D14" s="45"/>
      <c r="E14" s="74"/>
      <c r="F14" s="74"/>
      <c r="G14" s="74"/>
      <c r="H14" s="74"/>
    </row>
    <row r="15" spans="1:8" ht="18" customHeight="1">
      <c r="A15" s="49">
        <v>6</v>
      </c>
      <c r="B15" s="51"/>
      <c r="C15" s="49" t="s">
        <v>74</v>
      </c>
      <c r="D15" s="45"/>
      <c r="E15" s="74"/>
      <c r="F15" s="74"/>
      <c r="G15" s="74"/>
      <c r="H15" s="74"/>
    </row>
    <row r="16" spans="1:8" ht="18" customHeight="1">
      <c r="A16" s="73">
        <v>7</v>
      </c>
      <c r="B16" s="51"/>
      <c r="C16" s="49" t="s">
        <v>75</v>
      </c>
      <c r="D16" s="45"/>
      <c r="E16" s="74"/>
      <c r="F16" s="74"/>
      <c r="G16" s="74"/>
      <c r="H16" s="74"/>
    </row>
    <row r="17" spans="1:8" ht="18" customHeight="1">
      <c r="A17" s="49">
        <v>8</v>
      </c>
      <c r="B17" s="51"/>
      <c r="C17" s="49" t="s">
        <v>76</v>
      </c>
      <c r="D17" s="45"/>
      <c r="E17" s="74"/>
      <c r="F17" s="74"/>
      <c r="G17" s="74"/>
      <c r="H17" s="74"/>
    </row>
    <row r="18" spans="1:8" ht="18" customHeight="1">
      <c r="A18" s="73">
        <v>9</v>
      </c>
      <c r="B18" s="51"/>
      <c r="C18" s="49" t="s">
        <v>77</v>
      </c>
      <c r="D18" s="45"/>
      <c r="E18" s="74"/>
      <c r="F18" s="74"/>
      <c r="G18" s="74"/>
      <c r="H18" s="74"/>
    </row>
    <row r="19" spans="1:8" ht="18" customHeight="1">
      <c r="A19" s="49">
        <v>10</v>
      </c>
      <c r="B19" s="51"/>
      <c r="C19" s="49" t="s">
        <v>78</v>
      </c>
      <c r="D19" s="45"/>
      <c r="E19" s="74"/>
      <c r="F19" s="74"/>
      <c r="G19" s="74"/>
      <c r="H19" s="74"/>
    </row>
    <row r="20" spans="1:8" ht="18" customHeight="1">
      <c r="A20" s="73">
        <v>11</v>
      </c>
      <c r="B20" s="51"/>
      <c r="C20" s="49" t="s">
        <v>79</v>
      </c>
      <c r="D20" s="45"/>
      <c r="E20" s="74"/>
      <c r="F20" s="74"/>
      <c r="G20" s="74"/>
      <c r="H20" s="74"/>
    </row>
    <row r="21" spans="1:8" ht="18" customHeight="1">
      <c r="A21" s="49">
        <v>12</v>
      </c>
      <c r="B21" s="51"/>
      <c r="C21" s="49" t="s">
        <v>80</v>
      </c>
      <c r="D21" s="45"/>
      <c r="E21" s="74"/>
      <c r="F21" s="74"/>
      <c r="G21" s="74"/>
      <c r="H21" s="74"/>
    </row>
    <row r="22" spans="1:8" ht="18" customHeight="1">
      <c r="A22" s="73">
        <v>13</v>
      </c>
      <c r="B22" s="51"/>
      <c r="C22" s="49" t="s">
        <v>81</v>
      </c>
      <c r="D22" s="45"/>
      <c r="E22" s="74"/>
      <c r="F22" s="74"/>
      <c r="G22" s="74"/>
      <c r="H22" s="74"/>
    </row>
    <row r="23" spans="1:8" ht="18" customHeight="1">
      <c r="A23" s="49">
        <v>14</v>
      </c>
      <c r="B23" s="51"/>
      <c r="C23" s="49" t="s">
        <v>82</v>
      </c>
      <c r="D23" s="45"/>
      <c r="E23" s="74"/>
      <c r="F23" s="74"/>
      <c r="G23" s="74"/>
      <c r="H23" s="74"/>
    </row>
    <row r="24" spans="1:8" ht="18" customHeight="1">
      <c r="A24" s="73">
        <v>15</v>
      </c>
      <c r="B24" s="51"/>
      <c r="C24" s="49" t="s">
        <v>83</v>
      </c>
      <c r="D24" s="45"/>
      <c r="E24" s="74"/>
      <c r="F24" s="74"/>
      <c r="G24" s="74"/>
      <c r="H24" s="74"/>
    </row>
    <row r="25" spans="1:8" ht="18" customHeight="1">
      <c r="A25" s="49">
        <v>16</v>
      </c>
      <c r="B25" s="51"/>
      <c r="C25" s="49" t="s">
        <v>84</v>
      </c>
      <c r="D25" s="45"/>
      <c r="E25" s="74"/>
      <c r="F25" s="74"/>
      <c r="G25" s="74"/>
      <c r="H25" s="74"/>
    </row>
    <row r="26" spans="1:8" ht="18" customHeight="1">
      <c r="A26" s="73">
        <v>17</v>
      </c>
      <c r="B26" s="51"/>
      <c r="C26" s="49" t="s">
        <v>85</v>
      </c>
      <c r="D26" s="45"/>
      <c r="E26" s="74"/>
      <c r="F26" s="74"/>
      <c r="G26" s="74"/>
      <c r="H26" s="74"/>
    </row>
    <row r="27" spans="1:8" ht="18" customHeight="1">
      <c r="A27" s="49">
        <v>18</v>
      </c>
      <c r="B27" s="51"/>
      <c r="C27" s="49" t="s">
        <v>86</v>
      </c>
      <c r="D27" s="45"/>
      <c r="E27" s="74"/>
      <c r="F27" s="74"/>
      <c r="G27" s="74"/>
      <c r="H27" s="74"/>
    </row>
    <row r="28" spans="1:8" ht="18" customHeight="1">
      <c r="A28" s="73">
        <v>19</v>
      </c>
      <c r="B28" s="51"/>
      <c r="C28" s="49" t="s">
        <v>87</v>
      </c>
      <c r="D28" s="45"/>
      <c r="E28" s="74"/>
      <c r="F28" s="74"/>
      <c r="G28" s="108"/>
      <c r="H28" s="33"/>
    </row>
    <row r="29" spans="1:8" ht="18" customHeight="1">
      <c r="A29" s="49">
        <v>20</v>
      </c>
      <c r="B29" s="51"/>
      <c r="C29" s="49" t="s">
        <v>88</v>
      </c>
      <c r="D29" s="45"/>
      <c r="E29" s="74"/>
      <c r="F29" s="74"/>
      <c r="G29" s="108"/>
      <c r="H29" s="33"/>
    </row>
    <row r="30" spans="1:8" ht="18" customHeight="1">
      <c r="A30" s="73">
        <v>21</v>
      </c>
      <c r="B30" s="51"/>
      <c r="C30" s="49" t="s">
        <v>89</v>
      </c>
      <c r="D30" s="45"/>
      <c r="E30" s="74"/>
      <c r="F30" s="74"/>
      <c r="G30" s="108"/>
      <c r="H30" s="33"/>
    </row>
    <row r="31" spans="1:8" ht="18" customHeight="1">
      <c r="A31" s="49">
        <v>22</v>
      </c>
      <c r="B31" s="51"/>
      <c r="C31" s="49" t="s">
        <v>90</v>
      </c>
      <c r="D31" s="45"/>
      <c r="E31" s="74"/>
      <c r="F31" s="74"/>
      <c r="G31" s="108"/>
      <c r="H31" s="33"/>
    </row>
    <row r="32" spans="1:8" ht="18" customHeight="1">
      <c r="A32" s="73">
        <v>23</v>
      </c>
      <c r="B32" s="51"/>
      <c r="C32" s="49" t="s">
        <v>91</v>
      </c>
      <c r="D32" s="45"/>
      <c r="E32" s="74"/>
      <c r="F32" s="74"/>
      <c r="G32" s="108"/>
      <c r="H32" s="33"/>
    </row>
    <row r="33" spans="1:8" ht="18" customHeight="1">
      <c r="A33" s="49">
        <v>24</v>
      </c>
      <c r="B33" s="51"/>
      <c r="C33" s="49" t="s">
        <v>92</v>
      </c>
      <c r="D33" s="45"/>
      <c r="E33" s="74"/>
      <c r="F33" s="74"/>
      <c r="G33" s="108"/>
      <c r="H33" s="33"/>
    </row>
    <row r="34" spans="1:8" ht="18" customHeight="1">
      <c r="A34" s="73">
        <v>25</v>
      </c>
      <c r="B34" s="51"/>
      <c r="C34" s="49" t="s">
        <v>93</v>
      </c>
      <c r="D34" s="45"/>
      <c r="E34" s="74"/>
      <c r="F34" s="74"/>
      <c r="G34" s="108"/>
      <c r="H34" s="33"/>
    </row>
    <row r="35" spans="1:8" ht="18" customHeight="1">
      <c r="A35" s="49">
        <v>26</v>
      </c>
      <c r="B35" s="51"/>
      <c r="C35" s="49" t="s">
        <v>94</v>
      </c>
      <c r="D35" s="45"/>
      <c r="E35" s="74"/>
      <c r="F35" s="74"/>
      <c r="G35" s="108"/>
      <c r="H35" s="33"/>
    </row>
    <row r="36" spans="1:8" ht="18" customHeight="1">
      <c r="A36" s="73">
        <v>27</v>
      </c>
      <c r="B36" s="51"/>
      <c r="C36" s="49" t="s">
        <v>95</v>
      </c>
      <c r="D36" s="45"/>
      <c r="E36" s="74"/>
      <c r="F36" s="74"/>
      <c r="G36" s="108"/>
      <c r="H36" s="33"/>
    </row>
    <row r="37" spans="1:8" ht="18" customHeight="1">
      <c r="A37" s="49">
        <v>28</v>
      </c>
      <c r="B37" s="51"/>
      <c r="C37" s="49" t="s">
        <v>96</v>
      </c>
      <c r="D37" s="45"/>
      <c r="E37" s="74"/>
      <c r="F37" s="74"/>
      <c r="G37" s="108"/>
      <c r="H37" s="33"/>
    </row>
    <row r="38" spans="1:8" ht="18" customHeight="1">
      <c r="A38" s="73">
        <v>29</v>
      </c>
      <c r="B38" s="51"/>
      <c r="C38" s="49" t="s">
        <v>97</v>
      </c>
      <c r="D38" s="45"/>
      <c r="E38" s="74"/>
      <c r="F38" s="74"/>
      <c r="G38" s="108"/>
      <c r="H38" s="33"/>
    </row>
    <row r="39" spans="1:8" ht="18" customHeight="1">
      <c r="A39" s="49">
        <v>30</v>
      </c>
      <c r="B39" s="51"/>
      <c r="C39" s="49" t="s">
        <v>98</v>
      </c>
      <c r="D39" s="45"/>
      <c r="E39" s="74"/>
      <c r="F39" s="74"/>
      <c r="G39" s="108"/>
      <c r="H39" s="33"/>
    </row>
    <row r="40" spans="1:8" ht="18" customHeight="1">
      <c r="A40" s="73">
        <v>31</v>
      </c>
      <c r="B40" s="51"/>
      <c r="C40" s="49" t="s">
        <v>99</v>
      </c>
      <c r="D40" s="45"/>
      <c r="E40" s="74"/>
      <c r="F40" s="74"/>
      <c r="G40" s="108"/>
      <c r="H40" s="33"/>
    </row>
    <row r="41" spans="1:8" ht="18" customHeight="1">
      <c r="A41" s="49">
        <v>32</v>
      </c>
      <c r="B41" s="51"/>
      <c r="C41" s="49" t="s">
        <v>100</v>
      </c>
      <c r="D41" s="45"/>
      <c r="E41" s="74"/>
      <c r="F41" s="74"/>
      <c r="G41" s="108"/>
      <c r="H41" s="33"/>
    </row>
    <row r="42" spans="1:8" ht="18" customHeight="1">
      <c r="A42" s="73">
        <v>33</v>
      </c>
      <c r="B42" s="51"/>
      <c r="C42" s="49" t="s">
        <v>101</v>
      </c>
      <c r="D42" s="45"/>
      <c r="E42" s="74"/>
      <c r="F42" s="74"/>
      <c r="G42" s="108"/>
      <c r="H42" s="33"/>
    </row>
    <row r="43" spans="1:8" ht="18" customHeight="1">
      <c r="A43" s="49">
        <v>34</v>
      </c>
      <c r="B43" s="51"/>
      <c r="C43" s="49" t="s">
        <v>102</v>
      </c>
      <c r="D43" s="45"/>
      <c r="E43" s="74"/>
      <c r="F43" s="74"/>
      <c r="G43" s="108"/>
      <c r="H43" s="33"/>
    </row>
    <row r="44" spans="1:8" ht="18" customHeight="1">
      <c r="A44" s="73">
        <v>35</v>
      </c>
      <c r="B44" s="51"/>
      <c r="C44" s="49" t="s">
        <v>103</v>
      </c>
      <c r="D44" s="45"/>
      <c r="E44" s="74"/>
      <c r="F44" s="74"/>
      <c r="G44" s="108"/>
      <c r="H44" s="33"/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7" t="s">
        <v>32</v>
      </c>
      <c r="C46" s="147"/>
      <c r="D46" s="147"/>
      <c r="E46" s="147"/>
      <c r="F46" s="147"/>
      <c r="G46" s="147"/>
      <c r="H46" s="147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8"/>
      <c r="B51" s="148"/>
      <c r="C51" s="148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CSE-4202</vt:lpstr>
      <vt:lpstr>CSE-4201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 (2)</vt:lpstr>
      <vt:lpstr>summary sheet (Final) (3)</vt:lpstr>
      <vt:lpstr>'summary sheet (Final)'!Print_Titles</vt:lpstr>
      <vt:lpstr>'summary sheet (Final) (2)'!Print_Titles</vt:lpstr>
      <vt:lpstr>'summary sheet (Final)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2021-03-02T06:00:08Z</cp:lastPrinted>
  <dcterms:created xsi:type="dcterms:W3CDTF">2010-01-05T16:46:02Z</dcterms:created>
  <dcterms:modified xsi:type="dcterms:W3CDTF">2024-11-30T13:53:44Z</dcterms:modified>
</cp:coreProperties>
</file>